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20" windowWidth="10440" windowHeight="9060" firstSheet="1" activeTab="1"/>
  </bookViews>
  <sheets>
    <sheet name="Inwentaryzacja 26.02.2013 " sheetId="88" r:id="rId1"/>
    <sheet name="AZBEST AKTUALIZACJA 02.2014" sheetId="124" r:id="rId2"/>
    <sheet name="Podsumowanie inwentaryzacji" sheetId="78" r:id="rId3"/>
    <sheet name="Koszty usuwania azbestu" sheetId="81" r:id="rId4"/>
    <sheet name="I stopień" sheetId="121" r:id="rId5"/>
    <sheet name="II stopień" sheetId="122" r:id="rId6"/>
    <sheet name="III stopień" sheetId="123" r:id="rId7"/>
    <sheet name="Koszty jednostkowe" sheetId="80" r:id="rId8"/>
    <sheet name="Wymiary i ciężar" sheetId="35" r:id="rId9"/>
    <sheet name="Ewidencja działek" sheetId="119" r:id="rId10"/>
  </sheets>
  <definedNames>
    <definedName name="_xlnm._FilterDatabase" localSheetId="9" hidden="1">'Ewidencja działek'!$A$2:$C$2</definedName>
    <definedName name="_xlnm._FilterDatabase" localSheetId="4" hidden="1">'I stopień'!$B$3:$Q$75</definedName>
    <definedName name="_xlnm._FilterDatabase" localSheetId="5" hidden="1">'II stopień'!$B$3:$Q$113</definedName>
    <definedName name="_xlnm._FilterDatabase" localSheetId="6" hidden="1">'III stopień'!$B$3:$Q$36</definedName>
    <definedName name="_xlnm._FilterDatabase" localSheetId="0" hidden="1">'Inwentaryzacja 26.02.2013 '!$B$4:$J$201</definedName>
    <definedName name="_xlnm._FilterDatabase" localSheetId="2" hidden="1">'Podsumowanie inwentaryzacji'!$AA$169:$AA$187</definedName>
  </definedNames>
  <calcPr calcId="125725"/>
</workbook>
</file>

<file path=xl/calcChain.xml><?xml version="1.0" encoding="utf-8"?>
<calcChain xmlns="http://schemas.openxmlformats.org/spreadsheetml/2006/main">
  <c r="J25" i="124"/>
  <c r="J5"/>
  <c r="J51"/>
  <c r="J52"/>
  <c r="J53"/>
  <c r="J54"/>
  <c r="J55"/>
  <c r="J56"/>
  <c r="J57"/>
  <c r="J58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163"/>
  <c r="J173"/>
  <c r="J125"/>
  <c r="J7"/>
  <c r="J14"/>
  <c r="E149"/>
  <c r="E152"/>
  <c r="B193"/>
  <c r="B70"/>
  <c r="B44"/>
  <c r="B45" s="1"/>
  <c r="B46" s="1"/>
  <c r="B47" s="1"/>
  <c r="E42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6"/>
  <c r="D172"/>
  <c r="E172"/>
  <c r="D49"/>
  <c r="E22"/>
  <c r="E6"/>
  <c r="G195"/>
  <c r="J194"/>
  <c r="J193"/>
  <c r="J192"/>
  <c r="J191"/>
  <c r="H191"/>
  <c r="J190"/>
  <c r="J189"/>
  <c r="J188"/>
  <c r="E188"/>
  <c r="D188"/>
  <c r="J187"/>
  <c r="E187"/>
  <c r="D187"/>
  <c r="J186"/>
  <c r="E186"/>
  <c r="D186"/>
  <c r="J185"/>
  <c r="E185"/>
  <c r="D185"/>
  <c r="J184"/>
  <c r="E184"/>
  <c r="D184"/>
  <c r="J183"/>
  <c r="E183"/>
  <c r="D183"/>
  <c r="J182"/>
  <c r="E182"/>
  <c r="D182"/>
  <c r="J181"/>
  <c r="E181"/>
  <c r="D181"/>
  <c r="J180"/>
  <c r="E180"/>
  <c r="D180"/>
  <c r="J179"/>
  <c r="E179"/>
  <c r="D179"/>
  <c r="J178"/>
  <c r="E178"/>
  <c r="D178"/>
  <c r="J177"/>
  <c r="E177"/>
  <c r="D177"/>
  <c r="J176"/>
  <c r="E176"/>
  <c r="D176"/>
  <c r="J175"/>
  <c r="E175"/>
  <c r="D175"/>
  <c r="J174"/>
  <c r="E174"/>
  <c r="D174"/>
  <c r="J172"/>
  <c r="J171"/>
  <c r="J170"/>
  <c r="J169"/>
  <c r="E169"/>
  <c r="D169"/>
  <c r="J168"/>
  <c r="E168"/>
  <c r="D168"/>
  <c r="J167"/>
  <c r="E167"/>
  <c r="D167"/>
  <c r="J166"/>
  <c r="E166"/>
  <c r="D166"/>
  <c r="J165"/>
  <c r="E165"/>
  <c r="D165"/>
  <c r="J164"/>
  <c r="E164"/>
  <c r="D164"/>
  <c r="J162"/>
  <c r="E162"/>
  <c r="D162"/>
  <c r="J161"/>
  <c r="E161"/>
  <c r="D161"/>
  <c r="J160"/>
  <c r="E160"/>
  <c r="D160"/>
  <c r="J159"/>
  <c r="E159"/>
  <c r="D159"/>
  <c r="J158"/>
  <c r="E158"/>
  <c r="D158"/>
  <c r="J157"/>
  <c r="E157"/>
  <c r="D157"/>
  <c r="J156"/>
  <c r="E156"/>
  <c r="D156"/>
  <c r="J155"/>
  <c r="E155"/>
  <c r="D155"/>
  <c r="J154"/>
  <c r="E154"/>
  <c r="D154"/>
  <c r="J153"/>
  <c r="E153"/>
  <c r="D153"/>
  <c r="J152"/>
  <c r="D152"/>
  <c r="J151"/>
  <c r="J150"/>
  <c r="E150"/>
  <c r="D150"/>
  <c r="J149"/>
  <c r="D149"/>
  <c r="J148"/>
  <c r="J147"/>
  <c r="E147"/>
  <c r="D147"/>
  <c r="J146"/>
  <c r="E146"/>
  <c r="D146"/>
  <c r="J145"/>
  <c r="E145"/>
  <c r="D145"/>
  <c r="J144"/>
  <c r="E144"/>
  <c r="D144"/>
  <c r="J143"/>
  <c r="E143"/>
  <c r="D143"/>
  <c r="J142"/>
  <c r="H142"/>
  <c r="E142"/>
  <c r="D142"/>
  <c r="J141"/>
  <c r="E141"/>
  <c r="D141"/>
  <c r="J140"/>
  <c r="E140"/>
  <c r="D140"/>
  <c r="J139"/>
  <c r="J138"/>
  <c r="J137"/>
  <c r="E137"/>
  <c r="D137"/>
  <c r="J136"/>
  <c r="J135"/>
  <c r="E135"/>
  <c r="D135"/>
  <c r="J134"/>
  <c r="E134"/>
  <c r="D134"/>
  <c r="J133"/>
  <c r="J132"/>
  <c r="E132"/>
  <c r="D132"/>
  <c r="J131"/>
  <c r="E131"/>
  <c r="D131"/>
  <c r="J130"/>
  <c r="E130"/>
  <c r="D130"/>
  <c r="J129"/>
  <c r="E129"/>
  <c r="D129"/>
  <c r="J128"/>
  <c r="E128"/>
  <c r="D128"/>
  <c r="E127"/>
  <c r="D127"/>
  <c r="J126"/>
  <c r="E126"/>
  <c r="D126"/>
  <c r="E125"/>
  <c r="D125"/>
  <c r="J124"/>
  <c r="E124"/>
  <c r="D124"/>
  <c r="J123"/>
  <c r="E123"/>
  <c r="D123"/>
  <c r="J122"/>
  <c r="E122"/>
  <c r="D122"/>
  <c r="J121"/>
  <c r="E121"/>
  <c r="D121"/>
  <c r="J120"/>
  <c r="E120"/>
  <c r="D120"/>
  <c r="J119"/>
  <c r="E119"/>
  <c r="D119"/>
  <c r="J118"/>
  <c r="E118"/>
  <c r="D118"/>
  <c r="J117"/>
  <c r="E117"/>
  <c r="D117"/>
  <c r="J116"/>
  <c r="E116"/>
  <c r="D116"/>
  <c r="J115"/>
  <c r="E115"/>
  <c r="D115"/>
  <c r="J114"/>
  <c r="E114"/>
  <c r="D114"/>
  <c r="J113"/>
  <c r="E113"/>
  <c r="D113"/>
  <c r="J112"/>
  <c r="E112"/>
  <c r="D112"/>
  <c r="J111"/>
  <c r="E111"/>
  <c r="D111"/>
  <c r="J110"/>
  <c r="E110"/>
  <c r="D110"/>
  <c r="J109"/>
  <c r="E109"/>
  <c r="D109"/>
  <c r="J108"/>
  <c r="E108"/>
  <c r="D108"/>
  <c r="J107"/>
  <c r="E107"/>
  <c r="D107"/>
  <c r="J106"/>
  <c r="E106"/>
  <c r="D106"/>
  <c r="J105"/>
  <c r="E105"/>
  <c r="D105"/>
  <c r="J104"/>
  <c r="E104"/>
  <c r="D104"/>
  <c r="J103"/>
  <c r="E103"/>
  <c r="D103"/>
  <c r="J102"/>
  <c r="E102"/>
  <c r="D102"/>
  <c r="J101"/>
  <c r="E101"/>
  <c r="D101"/>
  <c r="J100"/>
  <c r="E100"/>
  <c r="D100"/>
  <c r="J99"/>
  <c r="E99"/>
  <c r="D99"/>
  <c r="J98"/>
  <c r="E98"/>
  <c r="D98"/>
  <c r="J97"/>
  <c r="E97"/>
  <c r="D97"/>
  <c r="J96"/>
  <c r="E96"/>
  <c r="D96"/>
  <c r="J95"/>
  <c r="E95"/>
  <c r="D95"/>
  <c r="J94"/>
  <c r="E94"/>
  <c r="D94"/>
  <c r="J93"/>
  <c r="E93"/>
  <c r="D93"/>
  <c r="J92"/>
  <c r="E92"/>
  <c r="D92"/>
  <c r="J91"/>
  <c r="E91"/>
  <c r="D91"/>
  <c r="J90"/>
  <c r="E90"/>
  <c r="D90"/>
  <c r="J89"/>
  <c r="E89"/>
  <c r="D89"/>
  <c r="J88"/>
  <c r="E88"/>
  <c r="D88"/>
  <c r="J87"/>
  <c r="E87"/>
  <c r="D87"/>
  <c r="J86"/>
  <c r="E86"/>
  <c r="D86"/>
  <c r="J85"/>
  <c r="E85"/>
  <c r="D85"/>
  <c r="J84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3"/>
  <c r="D73"/>
  <c r="E72"/>
  <c r="D72"/>
  <c r="E71"/>
  <c r="D71"/>
  <c r="E70"/>
  <c r="D70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H59"/>
  <c r="E58"/>
  <c r="D58"/>
  <c r="E57"/>
  <c r="D57"/>
  <c r="E56"/>
  <c r="D56"/>
  <c r="E54"/>
  <c r="D54"/>
  <c r="E53"/>
  <c r="D53"/>
  <c r="J50"/>
  <c r="E50"/>
  <c r="D50"/>
  <c r="J49"/>
  <c r="E49"/>
  <c r="J48"/>
  <c r="E48"/>
  <c r="D48"/>
  <c r="J47"/>
  <c r="E47"/>
  <c r="D47"/>
  <c r="J46"/>
  <c r="E46"/>
  <c r="D46"/>
  <c r="J45"/>
  <c r="E45"/>
  <c r="D45"/>
  <c r="H43"/>
  <c r="J42"/>
  <c r="D42"/>
  <c r="J41"/>
  <c r="E41"/>
  <c r="D41"/>
  <c r="J40"/>
  <c r="E40"/>
  <c r="D40"/>
  <c r="J39"/>
  <c r="E39"/>
  <c r="D39"/>
  <c r="J38"/>
  <c r="E38"/>
  <c r="D38"/>
  <c r="J37"/>
  <c r="E37"/>
  <c r="D37"/>
  <c r="J36"/>
  <c r="E36"/>
  <c r="D36"/>
  <c r="J35"/>
  <c r="E35"/>
  <c r="D35"/>
  <c r="J34"/>
  <c r="E34"/>
  <c r="D34"/>
  <c r="J33"/>
  <c r="E33"/>
  <c r="D33"/>
  <c r="J32"/>
  <c r="E32"/>
  <c r="D32"/>
  <c r="J31"/>
  <c r="E31"/>
  <c r="D31"/>
  <c r="J30"/>
  <c r="E30"/>
  <c r="D30"/>
  <c r="J29"/>
  <c r="E29"/>
  <c r="D29"/>
  <c r="J28"/>
  <c r="E28"/>
  <c r="D28"/>
  <c r="J27"/>
  <c r="E27"/>
  <c r="D27"/>
  <c r="J26"/>
  <c r="E26"/>
  <c r="D26"/>
  <c r="J24"/>
  <c r="E24"/>
  <c r="D24"/>
  <c r="J23"/>
  <c r="E23"/>
  <c r="D23"/>
  <c r="J22"/>
  <c r="D22"/>
  <c r="J21"/>
  <c r="E21"/>
  <c r="D21"/>
  <c r="J20"/>
  <c r="E20"/>
  <c r="D20"/>
  <c r="J19"/>
  <c r="E19"/>
  <c r="D19"/>
  <c r="J18"/>
  <c r="E18"/>
  <c r="D18"/>
  <c r="J17"/>
  <c r="E17"/>
  <c r="D17"/>
  <c r="J16"/>
  <c r="E16"/>
  <c r="D16"/>
  <c r="J15"/>
  <c r="E15"/>
  <c r="D15"/>
  <c r="E14"/>
  <c r="D14"/>
  <c r="J13"/>
  <c r="E13"/>
  <c r="D13"/>
  <c r="J12"/>
  <c r="E12"/>
  <c r="D12"/>
  <c r="J11"/>
  <c r="H11"/>
  <c r="E11"/>
  <c r="D11"/>
  <c r="H10"/>
  <c r="H9"/>
  <c r="J8"/>
  <c r="E8"/>
  <c r="D8"/>
  <c r="J6"/>
  <c r="D6"/>
  <c r="E5"/>
  <c r="D5"/>
  <c r="B111" i="88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95"/>
  <c r="B96" s="1"/>
  <c r="B97" s="1"/>
  <c r="B98" s="1"/>
  <c r="B99" s="1"/>
  <c r="B100" s="1"/>
  <c r="B101" s="1"/>
  <c r="B102" s="1"/>
  <c r="B103" s="1"/>
  <c r="B104" s="1"/>
  <c r="B105" s="1"/>
  <c r="B48" i="124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4" s="1"/>
  <c r="H195"/>
  <c r="E169" i="88"/>
  <c r="G202"/>
  <c r="H195"/>
  <c r="H146"/>
  <c r="H57"/>
  <c r="H42"/>
  <c r="H41"/>
  <c r="H9"/>
  <c r="H10"/>
  <c r="H8"/>
  <c r="B6"/>
  <c r="B7" s="1"/>
  <c r="B8" s="1"/>
  <c r="B9" s="1"/>
  <c r="B10" s="1"/>
  <c r="B11" s="1"/>
  <c r="B12" s="1"/>
  <c r="B13" s="1"/>
  <c r="B14" s="1"/>
  <c r="B15" l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106" s="1"/>
  <c r="B107" s="1"/>
  <c r="B108" s="1"/>
  <c r="B109" s="1"/>
  <c r="B110" s="1"/>
  <c r="H202"/>
  <c r="D7"/>
  <c r="J36" i="123"/>
  <c r="AB35"/>
  <c r="AA35"/>
  <c r="Z35"/>
  <c r="Y35"/>
  <c r="X35"/>
  <c r="W35"/>
  <c r="V35"/>
  <c r="S35"/>
  <c r="N35"/>
  <c r="K35"/>
  <c r="L35"/>
  <c r="F35"/>
  <c r="E35"/>
  <c r="AB34"/>
  <c r="AA34"/>
  <c r="Z34"/>
  <c r="Y34"/>
  <c r="X34"/>
  <c r="W34"/>
  <c r="V34"/>
  <c r="AD34"/>
  <c r="S34"/>
  <c r="N34"/>
  <c r="K34"/>
  <c r="L34"/>
  <c r="F34"/>
  <c r="E34"/>
  <c r="AB33"/>
  <c r="AA33"/>
  <c r="Z33"/>
  <c r="Y33"/>
  <c r="X33"/>
  <c r="W33"/>
  <c r="V33"/>
  <c r="S33"/>
  <c r="N33"/>
  <c r="K33"/>
  <c r="L33"/>
  <c r="Q33"/>
  <c r="F33"/>
  <c r="E33"/>
  <c r="AB32"/>
  <c r="AA32"/>
  <c r="Z32"/>
  <c r="Y32"/>
  <c r="X32"/>
  <c r="W32"/>
  <c r="V32"/>
  <c r="S32"/>
  <c r="N32"/>
  <c r="K32"/>
  <c r="L32"/>
  <c r="AB31"/>
  <c r="AA31"/>
  <c r="Z31"/>
  <c r="Y31"/>
  <c r="X31"/>
  <c r="W31"/>
  <c r="V31"/>
  <c r="S31"/>
  <c r="N31"/>
  <c r="K31"/>
  <c r="L31"/>
  <c r="F31"/>
  <c r="E31"/>
  <c r="AB30"/>
  <c r="AA30"/>
  <c r="Z30"/>
  <c r="Y30"/>
  <c r="X30"/>
  <c r="W30"/>
  <c r="V30"/>
  <c r="S30"/>
  <c r="N30"/>
  <c r="K30"/>
  <c r="L30"/>
  <c r="F30"/>
  <c r="E30"/>
  <c r="AB29"/>
  <c r="AA29"/>
  <c r="Z29"/>
  <c r="Y29"/>
  <c r="X29"/>
  <c r="W29"/>
  <c r="V29"/>
  <c r="AD29"/>
  <c r="S29"/>
  <c r="N29"/>
  <c r="K29"/>
  <c r="L29"/>
  <c r="F29"/>
  <c r="E29"/>
  <c r="AB28"/>
  <c r="AA28"/>
  <c r="Z28"/>
  <c r="Y28"/>
  <c r="X28"/>
  <c r="W28"/>
  <c r="V28"/>
  <c r="S28"/>
  <c r="N28"/>
  <c r="K28"/>
  <c r="L28"/>
  <c r="F28"/>
  <c r="E28"/>
  <c r="AB27"/>
  <c r="AA27"/>
  <c r="Z27"/>
  <c r="Y27"/>
  <c r="X27"/>
  <c r="W27"/>
  <c r="V27"/>
  <c r="S27"/>
  <c r="N27"/>
  <c r="K27"/>
  <c r="L27"/>
  <c r="AB26"/>
  <c r="AA26"/>
  <c r="Z26"/>
  <c r="Y26"/>
  <c r="X26"/>
  <c r="W26"/>
  <c r="V26"/>
  <c r="S26"/>
  <c r="N26"/>
  <c r="K26"/>
  <c r="L26"/>
  <c r="F26"/>
  <c r="E26"/>
  <c r="AB25"/>
  <c r="AA25"/>
  <c r="Z25"/>
  <c r="Y25"/>
  <c r="X25"/>
  <c r="W25"/>
  <c r="V25"/>
  <c r="S25"/>
  <c r="N25"/>
  <c r="K25"/>
  <c r="L25"/>
  <c r="F25"/>
  <c r="E25"/>
  <c r="AB24"/>
  <c r="AA24"/>
  <c r="Z24"/>
  <c r="Y24"/>
  <c r="X24"/>
  <c r="W24"/>
  <c r="V24"/>
  <c r="S24"/>
  <c r="N24"/>
  <c r="K24"/>
  <c r="L24"/>
  <c r="F24"/>
  <c r="E24"/>
  <c r="AB23"/>
  <c r="AA23"/>
  <c r="Z23"/>
  <c r="Y23"/>
  <c r="X23"/>
  <c r="W23"/>
  <c r="V23"/>
  <c r="S23"/>
  <c r="N23"/>
  <c r="K23"/>
  <c r="L23"/>
  <c r="F23"/>
  <c r="E23"/>
  <c r="AB22"/>
  <c r="AA22"/>
  <c r="Z22"/>
  <c r="Y22"/>
  <c r="X22"/>
  <c r="W22"/>
  <c r="V22"/>
  <c r="S22"/>
  <c r="N22"/>
  <c r="K22"/>
  <c r="L22"/>
  <c r="Q22" s="1"/>
  <c r="F22"/>
  <c r="E22"/>
  <c r="AB21"/>
  <c r="AA21"/>
  <c r="Z21"/>
  <c r="Y21"/>
  <c r="X21"/>
  <c r="W21"/>
  <c r="V21"/>
  <c r="S21"/>
  <c r="N21"/>
  <c r="K21"/>
  <c r="L21"/>
  <c r="Q21" s="1"/>
  <c r="F21"/>
  <c r="E21"/>
  <c r="AB20"/>
  <c r="AA20"/>
  <c r="Z20"/>
  <c r="Y20"/>
  <c r="X20"/>
  <c r="W20"/>
  <c r="V20"/>
  <c r="S20"/>
  <c r="N20"/>
  <c r="K20"/>
  <c r="L20"/>
  <c r="Q20" s="1"/>
  <c r="F20"/>
  <c r="E20"/>
  <c r="AB19"/>
  <c r="AA19"/>
  <c r="Z19"/>
  <c r="Y19"/>
  <c r="X19"/>
  <c r="W19"/>
  <c r="V19"/>
  <c r="S19"/>
  <c r="N19"/>
  <c r="K19"/>
  <c r="L19"/>
  <c r="Q19" s="1"/>
  <c r="F19"/>
  <c r="E19"/>
  <c r="AB18"/>
  <c r="AA18"/>
  <c r="Z18"/>
  <c r="Y18"/>
  <c r="X18"/>
  <c r="W18"/>
  <c r="V18"/>
  <c r="S18"/>
  <c r="N18"/>
  <c r="K18"/>
  <c r="L18"/>
  <c r="Q18" s="1"/>
  <c r="F18"/>
  <c r="E18"/>
  <c r="AB17"/>
  <c r="AA17"/>
  <c r="Z17"/>
  <c r="Y17"/>
  <c r="X17"/>
  <c r="W17"/>
  <c r="V17"/>
  <c r="S17"/>
  <c r="N17"/>
  <c r="K17"/>
  <c r="L17"/>
  <c r="Q17" s="1"/>
  <c r="F17"/>
  <c r="E17"/>
  <c r="AB16"/>
  <c r="AA16"/>
  <c r="Z16"/>
  <c r="Y16"/>
  <c r="X16"/>
  <c r="W16"/>
  <c r="AD16"/>
  <c r="V16"/>
  <c r="S16"/>
  <c r="N16"/>
  <c r="K16"/>
  <c r="L16"/>
  <c r="P16" s="1"/>
  <c r="F16"/>
  <c r="E16"/>
  <c r="AB15"/>
  <c r="AA15"/>
  <c r="Z15"/>
  <c r="Y15"/>
  <c r="X15"/>
  <c r="W15"/>
  <c r="V15"/>
  <c r="AD15"/>
  <c r="S15"/>
  <c r="N15"/>
  <c r="K15"/>
  <c r="L15"/>
  <c r="P15"/>
  <c r="F15"/>
  <c r="E15"/>
  <c r="AB14"/>
  <c r="AA14"/>
  <c r="Z14"/>
  <c r="Y14"/>
  <c r="X14"/>
  <c r="W14"/>
  <c r="V14"/>
  <c r="S14"/>
  <c r="N14"/>
  <c r="K14"/>
  <c r="L14"/>
  <c r="F14"/>
  <c r="E14"/>
  <c r="AB13"/>
  <c r="AA13"/>
  <c r="Z13"/>
  <c r="Y13"/>
  <c r="X13"/>
  <c r="W13"/>
  <c r="V13"/>
  <c r="AD13"/>
  <c r="S13"/>
  <c r="N13"/>
  <c r="K13"/>
  <c r="L13"/>
  <c r="F13"/>
  <c r="E13"/>
  <c r="AB12"/>
  <c r="AA12"/>
  <c r="Z12"/>
  <c r="Y12"/>
  <c r="X12"/>
  <c r="W12"/>
  <c r="V12"/>
  <c r="S12"/>
  <c r="N12"/>
  <c r="K12"/>
  <c r="L12"/>
  <c r="AB11"/>
  <c r="AA11"/>
  <c r="Z11"/>
  <c r="Y11"/>
  <c r="X11"/>
  <c r="W11"/>
  <c r="V11"/>
  <c r="S11"/>
  <c r="N11"/>
  <c r="K11"/>
  <c r="L11"/>
  <c r="F11"/>
  <c r="E11"/>
  <c r="AB10"/>
  <c r="AA10"/>
  <c r="Z10"/>
  <c r="Y10"/>
  <c r="X10"/>
  <c r="W10"/>
  <c r="V10"/>
  <c r="S10"/>
  <c r="N10"/>
  <c r="K10"/>
  <c r="L10"/>
  <c r="F10"/>
  <c r="E10"/>
  <c r="AB9"/>
  <c r="AA9"/>
  <c r="Z9"/>
  <c r="Y9"/>
  <c r="X9"/>
  <c r="W9"/>
  <c r="V9"/>
  <c r="S9"/>
  <c r="N9"/>
  <c r="K9"/>
  <c r="L9"/>
  <c r="F9"/>
  <c r="E9"/>
  <c r="AB8"/>
  <c r="AA8"/>
  <c r="Z8"/>
  <c r="Y8"/>
  <c r="X8"/>
  <c r="W8"/>
  <c r="V8"/>
  <c r="S8"/>
  <c r="N8"/>
  <c r="K8"/>
  <c r="L8"/>
  <c r="P8" s="1"/>
  <c r="F8"/>
  <c r="E8"/>
  <c r="AB7"/>
  <c r="AA7"/>
  <c r="Z7"/>
  <c r="Y7"/>
  <c r="X7"/>
  <c r="W7"/>
  <c r="V7"/>
  <c r="S7"/>
  <c r="N7"/>
  <c r="K7"/>
  <c r="L7"/>
  <c r="F7"/>
  <c r="E7"/>
  <c r="AB6"/>
  <c r="AA6"/>
  <c r="Z6"/>
  <c r="Y6"/>
  <c r="X6"/>
  <c r="W6"/>
  <c r="V6"/>
  <c r="S6"/>
  <c r="N6"/>
  <c r="K6"/>
  <c r="L6"/>
  <c r="F6"/>
  <c r="E6"/>
  <c r="AB5"/>
  <c r="AA5"/>
  <c r="Z5"/>
  <c r="Y5"/>
  <c r="X5"/>
  <c r="W5"/>
  <c r="V5"/>
  <c r="S5"/>
  <c r="N5"/>
  <c r="K5"/>
  <c r="L5"/>
  <c r="F5"/>
  <c r="E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AB36"/>
  <c r="Z36"/>
  <c r="X36"/>
  <c r="V36"/>
  <c r="B6" i="122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J113"/>
  <c r="AB112"/>
  <c r="AA112"/>
  <c r="Z112"/>
  <c r="Y112"/>
  <c r="X112"/>
  <c r="W112"/>
  <c r="V112"/>
  <c r="AD112"/>
  <c r="S112"/>
  <c r="N112"/>
  <c r="K112"/>
  <c r="L112"/>
  <c r="AB111"/>
  <c r="AA111"/>
  <c r="Z111"/>
  <c r="Y111"/>
  <c r="X111"/>
  <c r="W111"/>
  <c r="V111"/>
  <c r="S111"/>
  <c r="N111"/>
  <c r="K111"/>
  <c r="L111"/>
  <c r="AB110"/>
  <c r="AA110"/>
  <c r="Z110"/>
  <c r="Y110"/>
  <c r="X110"/>
  <c r="W110"/>
  <c r="V110"/>
  <c r="S110"/>
  <c r="N110"/>
  <c r="K110"/>
  <c r="L110"/>
  <c r="AB109"/>
  <c r="AA109"/>
  <c r="Z109"/>
  <c r="Y109"/>
  <c r="X109"/>
  <c r="W109"/>
  <c r="V109"/>
  <c r="S109"/>
  <c r="N109"/>
  <c r="K109"/>
  <c r="L109"/>
  <c r="AB108"/>
  <c r="AA108"/>
  <c r="Z108"/>
  <c r="Y108"/>
  <c r="X108"/>
  <c r="W108"/>
  <c r="V108"/>
  <c r="S108"/>
  <c r="N108"/>
  <c r="K108"/>
  <c r="L108"/>
  <c r="AB107"/>
  <c r="AA107"/>
  <c r="Z107"/>
  <c r="Y107"/>
  <c r="X107"/>
  <c r="W107"/>
  <c r="V107"/>
  <c r="S107"/>
  <c r="N107"/>
  <c r="K107"/>
  <c r="L107"/>
  <c r="AB106"/>
  <c r="AA106"/>
  <c r="Z106"/>
  <c r="Y106"/>
  <c r="X106"/>
  <c r="W106"/>
  <c r="V106"/>
  <c r="S106"/>
  <c r="N106"/>
  <c r="K106"/>
  <c r="L106"/>
  <c r="F106"/>
  <c r="E106"/>
  <c r="AB105"/>
  <c r="AA105"/>
  <c r="Z105"/>
  <c r="Y105"/>
  <c r="X105"/>
  <c r="W105"/>
  <c r="V105"/>
  <c r="S105"/>
  <c r="N105"/>
  <c r="K105"/>
  <c r="L105"/>
  <c r="F105"/>
  <c r="E105"/>
  <c r="AB104"/>
  <c r="AA104"/>
  <c r="Z104"/>
  <c r="Y104"/>
  <c r="X104"/>
  <c r="W104"/>
  <c r="V104"/>
  <c r="S104"/>
  <c r="N104"/>
  <c r="K104"/>
  <c r="L104"/>
  <c r="P104" s="1"/>
  <c r="F104"/>
  <c r="E104"/>
  <c r="AB103"/>
  <c r="AA103"/>
  <c r="Z103"/>
  <c r="Y103"/>
  <c r="X103"/>
  <c r="W103"/>
  <c r="V103"/>
  <c r="S103"/>
  <c r="N103"/>
  <c r="K103"/>
  <c r="L103"/>
  <c r="F103"/>
  <c r="E103"/>
  <c r="AB102"/>
  <c r="AA102"/>
  <c r="Z102"/>
  <c r="Y102"/>
  <c r="X102"/>
  <c r="W102"/>
  <c r="V102"/>
  <c r="S102"/>
  <c r="N102"/>
  <c r="K102"/>
  <c r="L102"/>
  <c r="F102"/>
  <c r="E102"/>
  <c r="AB101"/>
  <c r="AA101"/>
  <c r="Z101"/>
  <c r="Y101"/>
  <c r="X101"/>
  <c r="W101"/>
  <c r="V101"/>
  <c r="S101"/>
  <c r="N101"/>
  <c r="K101"/>
  <c r="L101"/>
  <c r="AB100"/>
  <c r="AA100"/>
  <c r="Z100"/>
  <c r="Y100"/>
  <c r="X100"/>
  <c r="W100"/>
  <c r="V100"/>
  <c r="S100"/>
  <c r="N100"/>
  <c r="K100"/>
  <c r="L100"/>
  <c r="F100"/>
  <c r="E100"/>
  <c r="AB99"/>
  <c r="AA99"/>
  <c r="Z99"/>
  <c r="Y99"/>
  <c r="X99"/>
  <c r="W99"/>
  <c r="V99"/>
  <c r="S99"/>
  <c r="N99"/>
  <c r="K99"/>
  <c r="L99"/>
  <c r="F99"/>
  <c r="E99"/>
  <c r="AB98"/>
  <c r="AA98"/>
  <c r="Z98"/>
  <c r="Y98"/>
  <c r="X98"/>
  <c r="W98"/>
  <c r="V98"/>
  <c r="AD98"/>
  <c r="S98"/>
  <c r="N98"/>
  <c r="K98"/>
  <c r="L98"/>
  <c r="Q98" s="1"/>
  <c r="F98"/>
  <c r="E98"/>
  <c r="AB97"/>
  <c r="AA97"/>
  <c r="Z97"/>
  <c r="Y97"/>
  <c r="X97"/>
  <c r="W97"/>
  <c r="V97"/>
  <c r="AD97"/>
  <c r="S97"/>
  <c r="N97"/>
  <c r="K97"/>
  <c r="L97"/>
  <c r="F97"/>
  <c r="E97"/>
  <c r="AB96"/>
  <c r="AA96"/>
  <c r="Z96"/>
  <c r="Y96"/>
  <c r="X96"/>
  <c r="W96"/>
  <c r="V96"/>
  <c r="AD96"/>
  <c r="S96"/>
  <c r="N96"/>
  <c r="K96"/>
  <c r="L96"/>
  <c r="F96"/>
  <c r="E96"/>
  <c r="AB95"/>
  <c r="AA95"/>
  <c r="Z95"/>
  <c r="Y95"/>
  <c r="X95"/>
  <c r="W95"/>
  <c r="V95"/>
  <c r="S95"/>
  <c r="N95"/>
  <c r="K95"/>
  <c r="L95"/>
  <c r="F95"/>
  <c r="E95"/>
  <c r="AB94"/>
  <c r="AA94"/>
  <c r="Z94"/>
  <c r="Y94"/>
  <c r="X94"/>
  <c r="W94"/>
  <c r="V94"/>
  <c r="S94"/>
  <c r="N94"/>
  <c r="K94"/>
  <c r="L94"/>
  <c r="F94"/>
  <c r="E94"/>
  <c r="AB93"/>
  <c r="AA93"/>
  <c r="Z93"/>
  <c r="Y93"/>
  <c r="X93"/>
  <c r="W93"/>
  <c r="V93"/>
  <c r="S93"/>
  <c r="N93"/>
  <c r="K93"/>
  <c r="L93"/>
  <c r="F93"/>
  <c r="E93"/>
  <c r="AB92"/>
  <c r="AA92"/>
  <c r="Z92"/>
  <c r="Y92"/>
  <c r="X92"/>
  <c r="W92"/>
  <c r="V92"/>
  <c r="S92"/>
  <c r="N92"/>
  <c r="K92"/>
  <c r="L92"/>
  <c r="F92"/>
  <c r="E92"/>
  <c r="AB91"/>
  <c r="AA91"/>
  <c r="Z91"/>
  <c r="Y91"/>
  <c r="X91"/>
  <c r="W91"/>
  <c r="V91"/>
  <c r="S91"/>
  <c r="N91"/>
  <c r="K91"/>
  <c r="L91"/>
  <c r="F91"/>
  <c r="E91"/>
  <c r="AB90"/>
  <c r="AA90"/>
  <c r="Z90"/>
  <c r="Y90"/>
  <c r="X90"/>
  <c r="W90"/>
  <c r="V90"/>
  <c r="S90"/>
  <c r="N90"/>
  <c r="K90"/>
  <c r="L90"/>
  <c r="F90"/>
  <c r="E90"/>
  <c r="AB89"/>
  <c r="AA89"/>
  <c r="Z89"/>
  <c r="Y89"/>
  <c r="X89"/>
  <c r="W89"/>
  <c r="V89"/>
  <c r="S89"/>
  <c r="N89"/>
  <c r="K89"/>
  <c r="L89"/>
  <c r="Q89" s="1"/>
  <c r="F89"/>
  <c r="E89"/>
  <c r="AB88"/>
  <c r="AA88"/>
  <c r="Z88"/>
  <c r="Y88"/>
  <c r="X88"/>
  <c r="W88"/>
  <c r="V88"/>
  <c r="S88"/>
  <c r="N88"/>
  <c r="K88"/>
  <c r="L88"/>
  <c r="F88"/>
  <c r="E88"/>
  <c r="AB87"/>
  <c r="AA87"/>
  <c r="Z87"/>
  <c r="Y87"/>
  <c r="X87"/>
  <c r="W87"/>
  <c r="V87"/>
  <c r="S87"/>
  <c r="N87"/>
  <c r="K87"/>
  <c r="L87"/>
  <c r="F87"/>
  <c r="E87"/>
  <c r="AB86"/>
  <c r="AA86"/>
  <c r="Z86"/>
  <c r="Y86"/>
  <c r="X86"/>
  <c r="W86"/>
  <c r="V86"/>
  <c r="S86"/>
  <c r="N86"/>
  <c r="K86"/>
  <c r="L86"/>
  <c r="P86" s="1"/>
  <c r="F86"/>
  <c r="E86"/>
  <c r="AB85"/>
  <c r="AA85"/>
  <c r="Z85"/>
  <c r="Y85"/>
  <c r="X85"/>
  <c r="W85"/>
  <c r="V85"/>
  <c r="S85"/>
  <c r="N85"/>
  <c r="K85"/>
  <c r="L85"/>
  <c r="F85"/>
  <c r="E85"/>
  <c r="AB84"/>
  <c r="AA84"/>
  <c r="Z84"/>
  <c r="Y84"/>
  <c r="X84"/>
  <c r="W84"/>
  <c r="V84"/>
  <c r="S84"/>
  <c r="N84"/>
  <c r="K84"/>
  <c r="L84"/>
  <c r="F84"/>
  <c r="E84"/>
  <c r="AB83"/>
  <c r="AA83"/>
  <c r="Z83"/>
  <c r="Y83"/>
  <c r="X83"/>
  <c r="W83"/>
  <c r="V83"/>
  <c r="S83"/>
  <c r="N83"/>
  <c r="K83"/>
  <c r="L83"/>
  <c r="AB82"/>
  <c r="AA82"/>
  <c r="Z82"/>
  <c r="Y82"/>
  <c r="X82"/>
  <c r="W82"/>
  <c r="V82"/>
  <c r="S82"/>
  <c r="N82"/>
  <c r="K82"/>
  <c r="L82"/>
  <c r="AB81"/>
  <c r="AA81"/>
  <c r="Z81"/>
  <c r="Y81"/>
  <c r="X81"/>
  <c r="W81"/>
  <c r="V81"/>
  <c r="S81"/>
  <c r="N81"/>
  <c r="K81"/>
  <c r="L81"/>
  <c r="AB80"/>
  <c r="AA80"/>
  <c r="Z80"/>
  <c r="Y80"/>
  <c r="X80"/>
  <c r="W80"/>
  <c r="V80"/>
  <c r="S80"/>
  <c r="N80"/>
  <c r="K80"/>
  <c r="L80"/>
  <c r="AB79"/>
  <c r="AA79"/>
  <c r="Z79"/>
  <c r="Y79"/>
  <c r="X79"/>
  <c r="W79"/>
  <c r="V79"/>
  <c r="S79"/>
  <c r="N79"/>
  <c r="K79"/>
  <c r="L79"/>
  <c r="AB78"/>
  <c r="AA78"/>
  <c r="Z78"/>
  <c r="Y78"/>
  <c r="X78"/>
  <c r="W78"/>
  <c r="V78"/>
  <c r="S78"/>
  <c r="N78"/>
  <c r="K78"/>
  <c r="L78"/>
  <c r="AB77"/>
  <c r="AA77"/>
  <c r="Z77"/>
  <c r="Y77"/>
  <c r="X77"/>
  <c r="W77"/>
  <c r="V77"/>
  <c r="S77"/>
  <c r="N77"/>
  <c r="K77"/>
  <c r="L77"/>
  <c r="F77"/>
  <c r="E77"/>
  <c r="AB76"/>
  <c r="AA76"/>
  <c r="Z76"/>
  <c r="Y76"/>
  <c r="X76"/>
  <c r="W76"/>
  <c r="V76"/>
  <c r="S76"/>
  <c r="N76"/>
  <c r="K76"/>
  <c r="L76"/>
  <c r="F76"/>
  <c r="E76"/>
  <c r="AB75"/>
  <c r="AA75"/>
  <c r="Z75"/>
  <c r="Y75"/>
  <c r="X75"/>
  <c r="W75"/>
  <c r="V75"/>
  <c r="S75"/>
  <c r="N75"/>
  <c r="K75"/>
  <c r="L75"/>
  <c r="P75" s="1"/>
  <c r="F75"/>
  <c r="E75"/>
  <c r="AB74"/>
  <c r="AA74"/>
  <c r="Z74"/>
  <c r="Y74"/>
  <c r="X74"/>
  <c r="W74"/>
  <c r="V74"/>
  <c r="S74"/>
  <c r="N74"/>
  <c r="K74"/>
  <c r="L74"/>
  <c r="F74"/>
  <c r="E74"/>
  <c r="AB73"/>
  <c r="AA73"/>
  <c r="Z73"/>
  <c r="Y73"/>
  <c r="X73"/>
  <c r="W73"/>
  <c r="V73"/>
  <c r="S73"/>
  <c r="N73"/>
  <c r="K73"/>
  <c r="L73"/>
  <c r="F73"/>
  <c r="E73"/>
  <c r="AB72"/>
  <c r="AA72"/>
  <c r="Z72"/>
  <c r="Y72"/>
  <c r="X72"/>
  <c r="W72"/>
  <c r="V72"/>
  <c r="S72"/>
  <c r="N72"/>
  <c r="K72"/>
  <c r="L72"/>
  <c r="F72"/>
  <c r="E72"/>
  <c r="AB71"/>
  <c r="AA71"/>
  <c r="Z71"/>
  <c r="Y71"/>
  <c r="X71"/>
  <c r="W71"/>
  <c r="V71"/>
  <c r="S71"/>
  <c r="N71"/>
  <c r="K71"/>
  <c r="L71"/>
  <c r="F71"/>
  <c r="E71"/>
  <c r="AB70"/>
  <c r="AA70"/>
  <c r="Z70"/>
  <c r="Y70"/>
  <c r="X70"/>
  <c r="W70"/>
  <c r="V70"/>
  <c r="S70"/>
  <c r="N70"/>
  <c r="K70"/>
  <c r="L70"/>
  <c r="F70"/>
  <c r="E70"/>
  <c r="AB69"/>
  <c r="AA69"/>
  <c r="Z69"/>
  <c r="Y69"/>
  <c r="X69"/>
  <c r="W69"/>
  <c r="V69"/>
  <c r="S69"/>
  <c r="N69"/>
  <c r="K69"/>
  <c r="L69"/>
  <c r="F69"/>
  <c r="E69"/>
  <c r="AB68"/>
  <c r="AA68"/>
  <c r="Z68"/>
  <c r="Y68"/>
  <c r="X68"/>
  <c r="W68"/>
  <c r="V68"/>
  <c r="S68"/>
  <c r="N68"/>
  <c r="K68"/>
  <c r="L68"/>
  <c r="F68"/>
  <c r="E68"/>
  <c r="AB67"/>
  <c r="AA67"/>
  <c r="Z67"/>
  <c r="Y67"/>
  <c r="X67"/>
  <c r="W67"/>
  <c r="V67"/>
  <c r="S67"/>
  <c r="N67"/>
  <c r="K67"/>
  <c r="L67"/>
  <c r="F67"/>
  <c r="E67"/>
  <c r="AB66"/>
  <c r="AA66"/>
  <c r="Z66"/>
  <c r="Y66"/>
  <c r="X66"/>
  <c r="W66"/>
  <c r="V66"/>
  <c r="S66"/>
  <c r="N66"/>
  <c r="K66"/>
  <c r="L66"/>
  <c r="P66" s="1"/>
  <c r="F66"/>
  <c r="E66"/>
  <c r="AB65"/>
  <c r="AA65"/>
  <c r="Z65"/>
  <c r="Y65"/>
  <c r="X65"/>
  <c r="W65"/>
  <c r="V65"/>
  <c r="S65"/>
  <c r="N65"/>
  <c r="K65"/>
  <c r="L65"/>
  <c r="F65"/>
  <c r="E65"/>
  <c r="AB64"/>
  <c r="AA64"/>
  <c r="Z64"/>
  <c r="Y64"/>
  <c r="X64"/>
  <c r="W64"/>
  <c r="V64"/>
  <c r="S64"/>
  <c r="N64"/>
  <c r="K64"/>
  <c r="L64"/>
  <c r="P64" s="1"/>
  <c r="F64"/>
  <c r="E64"/>
  <c r="AB63"/>
  <c r="AA63"/>
  <c r="Z63"/>
  <c r="Y63"/>
  <c r="X63"/>
  <c r="W63"/>
  <c r="V63"/>
  <c r="S63"/>
  <c r="N63"/>
  <c r="K63"/>
  <c r="L63"/>
  <c r="F63"/>
  <c r="E63"/>
  <c r="AB62"/>
  <c r="AA62"/>
  <c r="Z62"/>
  <c r="Y62"/>
  <c r="X62"/>
  <c r="W62"/>
  <c r="V62"/>
  <c r="AD62"/>
  <c r="S62"/>
  <c r="N62"/>
  <c r="K62"/>
  <c r="L62"/>
  <c r="P62" s="1"/>
  <c r="F62"/>
  <c r="E62"/>
  <c r="AB61"/>
  <c r="AA61"/>
  <c r="Z61"/>
  <c r="Y61"/>
  <c r="X61"/>
  <c r="W61"/>
  <c r="V61"/>
  <c r="AD61"/>
  <c r="S61"/>
  <c r="N61"/>
  <c r="K61"/>
  <c r="L61"/>
  <c r="F61"/>
  <c r="E61"/>
  <c r="AB60"/>
  <c r="AA60"/>
  <c r="Z60"/>
  <c r="Y60"/>
  <c r="X60"/>
  <c r="W60"/>
  <c r="V60"/>
  <c r="S60"/>
  <c r="N60"/>
  <c r="K60"/>
  <c r="L60"/>
  <c r="F60"/>
  <c r="E60"/>
  <c r="AB59"/>
  <c r="AA59"/>
  <c r="Z59"/>
  <c r="Y59"/>
  <c r="X59"/>
  <c r="W59"/>
  <c r="V59"/>
  <c r="S59"/>
  <c r="N59"/>
  <c r="K59"/>
  <c r="L59"/>
  <c r="F59"/>
  <c r="E59"/>
  <c r="AB58"/>
  <c r="AA58"/>
  <c r="Z58"/>
  <c r="Y58"/>
  <c r="X58"/>
  <c r="W58"/>
  <c r="V58"/>
  <c r="S58"/>
  <c r="N58"/>
  <c r="K58"/>
  <c r="L58"/>
  <c r="F58"/>
  <c r="E58"/>
  <c r="AB57"/>
  <c r="AA57"/>
  <c r="Z57"/>
  <c r="Y57"/>
  <c r="X57"/>
  <c r="W57"/>
  <c r="V57"/>
  <c r="S57"/>
  <c r="N57"/>
  <c r="K57"/>
  <c r="L57"/>
  <c r="F57"/>
  <c r="E57"/>
  <c r="AB56"/>
  <c r="AA56"/>
  <c r="Z56"/>
  <c r="Y56"/>
  <c r="X56"/>
  <c r="W56"/>
  <c r="V56"/>
  <c r="S56"/>
  <c r="N56"/>
  <c r="K56"/>
  <c r="L56"/>
  <c r="F56"/>
  <c r="E56"/>
  <c r="AB55"/>
  <c r="AA55"/>
  <c r="Z55"/>
  <c r="Y55"/>
  <c r="X55"/>
  <c r="W55"/>
  <c r="V55"/>
  <c r="S55"/>
  <c r="N55"/>
  <c r="K55"/>
  <c r="L55"/>
  <c r="F55"/>
  <c r="E55"/>
  <c r="AB54"/>
  <c r="AA54"/>
  <c r="Z54"/>
  <c r="Y54"/>
  <c r="X54"/>
  <c r="W54"/>
  <c r="V54"/>
  <c r="S54"/>
  <c r="N54"/>
  <c r="K54"/>
  <c r="L54"/>
  <c r="F54"/>
  <c r="E54"/>
  <c r="AB53"/>
  <c r="AA53"/>
  <c r="Z53"/>
  <c r="Y53"/>
  <c r="X53"/>
  <c r="W53"/>
  <c r="V53"/>
  <c r="S53"/>
  <c r="N53"/>
  <c r="K53"/>
  <c r="L53"/>
  <c r="F53"/>
  <c r="E53"/>
  <c r="AB52"/>
  <c r="AA52"/>
  <c r="Z52"/>
  <c r="Y52"/>
  <c r="X52"/>
  <c r="W52"/>
  <c r="V52"/>
  <c r="S52"/>
  <c r="N52"/>
  <c r="K52"/>
  <c r="L52"/>
  <c r="F52"/>
  <c r="E52"/>
  <c r="AB51"/>
  <c r="AA51"/>
  <c r="Z51"/>
  <c r="Y51"/>
  <c r="X51"/>
  <c r="W51"/>
  <c r="V51"/>
  <c r="S51"/>
  <c r="N51"/>
  <c r="K51"/>
  <c r="L51"/>
  <c r="F51"/>
  <c r="E51"/>
  <c r="AB50"/>
  <c r="AA50"/>
  <c r="Z50"/>
  <c r="Y50"/>
  <c r="X50"/>
  <c r="W50"/>
  <c r="V50"/>
  <c r="S50"/>
  <c r="N50"/>
  <c r="K50"/>
  <c r="L50"/>
  <c r="P50" s="1"/>
  <c r="F50"/>
  <c r="E50"/>
  <c r="AB49"/>
  <c r="AA49"/>
  <c r="Z49"/>
  <c r="Y49"/>
  <c r="X49"/>
  <c r="W49"/>
  <c r="AD49"/>
  <c r="V49"/>
  <c r="S49"/>
  <c r="N49"/>
  <c r="K49"/>
  <c r="L49"/>
  <c r="P49" s="1"/>
  <c r="F49"/>
  <c r="E49"/>
  <c r="AB48"/>
  <c r="AA48"/>
  <c r="Z48"/>
  <c r="Y48"/>
  <c r="X48"/>
  <c r="W48"/>
  <c r="V48"/>
  <c r="S48"/>
  <c r="N48"/>
  <c r="K48"/>
  <c r="L48"/>
  <c r="F48"/>
  <c r="E48"/>
  <c r="AB47"/>
  <c r="AA47"/>
  <c r="Z47"/>
  <c r="Y47"/>
  <c r="X47"/>
  <c r="W47"/>
  <c r="V47"/>
  <c r="S47"/>
  <c r="N47"/>
  <c r="K47"/>
  <c r="L47"/>
  <c r="F47"/>
  <c r="E47"/>
  <c r="AB46"/>
  <c r="AA46"/>
  <c r="Z46"/>
  <c r="Y46"/>
  <c r="X46"/>
  <c r="W46"/>
  <c r="V46"/>
  <c r="S46"/>
  <c r="N46"/>
  <c r="K46"/>
  <c r="L46"/>
  <c r="F46"/>
  <c r="E46"/>
  <c r="AB45"/>
  <c r="AA45"/>
  <c r="Z45"/>
  <c r="Y45"/>
  <c r="X45"/>
  <c r="W45"/>
  <c r="V45"/>
  <c r="S45"/>
  <c r="N45"/>
  <c r="K45"/>
  <c r="L45"/>
  <c r="F45"/>
  <c r="E45"/>
  <c r="AB44"/>
  <c r="AA44"/>
  <c r="Z44"/>
  <c r="Y44"/>
  <c r="X44"/>
  <c r="W44"/>
  <c r="V44"/>
  <c r="S44"/>
  <c r="N44"/>
  <c r="K44"/>
  <c r="L44"/>
  <c r="F44"/>
  <c r="E44"/>
  <c r="AB43"/>
  <c r="AA43"/>
  <c r="Z43"/>
  <c r="Y43"/>
  <c r="X43"/>
  <c r="W43"/>
  <c r="V43"/>
  <c r="S43"/>
  <c r="N43"/>
  <c r="K43"/>
  <c r="L43"/>
  <c r="P43" s="1"/>
  <c r="F43"/>
  <c r="E43"/>
  <c r="AB42"/>
  <c r="AA42"/>
  <c r="Z42"/>
  <c r="Y42"/>
  <c r="X42"/>
  <c r="W42"/>
  <c r="V42"/>
  <c r="S42"/>
  <c r="N42"/>
  <c r="K42"/>
  <c r="L42"/>
  <c r="F42"/>
  <c r="E42"/>
  <c r="AB41"/>
  <c r="AA41"/>
  <c r="Z41"/>
  <c r="Y41"/>
  <c r="X41"/>
  <c r="W41"/>
  <c r="V41"/>
  <c r="S41"/>
  <c r="N41"/>
  <c r="K41"/>
  <c r="L41"/>
  <c r="F41"/>
  <c r="E41"/>
  <c r="AB40"/>
  <c r="AA40"/>
  <c r="Z40"/>
  <c r="Y40"/>
  <c r="X40"/>
  <c r="W40"/>
  <c r="V40"/>
  <c r="S40"/>
  <c r="N40"/>
  <c r="K40"/>
  <c r="L40"/>
  <c r="F40"/>
  <c r="E40"/>
  <c r="AB39"/>
  <c r="AA39"/>
  <c r="Z39"/>
  <c r="Y39"/>
  <c r="X39"/>
  <c r="W39"/>
  <c r="V39"/>
  <c r="S39"/>
  <c r="N39"/>
  <c r="K39"/>
  <c r="L39"/>
  <c r="F39"/>
  <c r="E39"/>
  <c r="AB38"/>
  <c r="AA38"/>
  <c r="Z38"/>
  <c r="Y38"/>
  <c r="X38"/>
  <c r="W38"/>
  <c r="V38"/>
  <c r="S38"/>
  <c r="N38"/>
  <c r="K38"/>
  <c r="L38"/>
  <c r="F38"/>
  <c r="E38"/>
  <c r="AB37"/>
  <c r="AA37"/>
  <c r="Z37"/>
  <c r="Y37"/>
  <c r="X37"/>
  <c r="W37"/>
  <c r="V37"/>
  <c r="S37"/>
  <c r="N37"/>
  <c r="K37"/>
  <c r="L37"/>
  <c r="F37"/>
  <c r="E37"/>
  <c r="AB36"/>
  <c r="AA36"/>
  <c r="Z36"/>
  <c r="Y36"/>
  <c r="X36"/>
  <c r="W36"/>
  <c r="V36"/>
  <c r="S36"/>
  <c r="N36"/>
  <c r="K36"/>
  <c r="L36"/>
  <c r="F36"/>
  <c r="E36"/>
  <c r="AB35"/>
  <c r="AA35"/>
  <c r="Z35"/>
  <c r="Y35"/>
  <c r="X35"/>
  <c r="W35"/>
  <c r="V35"/>
  <c r="S35"/>
  <c r="N35"/>
  <c r="K35"/>
  <c r="L35"/>
  <c r="F35"/>
  <c r="E35"/>
  <c r="AB34"/>
  <c r="AA34"/>
  <c r="Z34"/>
  <c r="Y34"/>
  <c r="X34"/>
  <c r="W34"/>
  <c r="V34"/>
  <c r="S34"/>
  <c r="N34"/>
  <c r="K34"/>
  <c r="L34"/>
  <c r="F34"/>
  <c r="E34"/>
  <c r="AB33"/>
  <c r="AA33"/>
  <c r="Z33"/>
  <c r="Y33"/>
  <c r="X33"/>
  <c r="W33"/>
  <c r="V33"/>
  <c r="S33"/>
  <c r="N33"/>
  <c r="K33"/>
  <c r="L33"/>
  <c r="F33"/>
  <c r="E33"/>
  <c r="AB32"/>
  <c r="AA32"/>
  <c r="Z32"/>
  <c r="Y32"/>
  <c r="X32"/>
  <c r="W32"/>
  <c r="V32"/>
  <c r="S32"/>
  <c r="N32"/>
  <c r="K32"/>
  <c r="L32"/>
  <c r="F32"/>
  <c r="E32"/>
  <c r="AB31"/>
  <c r="AA31"/>
  <c r="Z31"/>
  <c r="Y31"/>
  <c r="X31"/>
  <c r="W31"/>
  <c r="V31"/>
  <c r="S31"/>
  <c r="N31"/>
  <c r="K31"/>
  <c r="L31"/>
  <c r="F31"/>
  <c r="E31"/>
  <c r="AB30"/>
  <c r="AA30"/>
  <c r="Z30"/>
  <c r="Y30"/>
  <c r="X30"/>
  <c r="W30"/>
  <c r="V30"/>
  <c r="S30"/>
  <c r="N30"/>
  <c r="K30"/>
  <c r="L30"/>
  <c r="F30"/>
  <c r="E30"/>
  <c r="AB29"/>
  <c r="AA29"/>
  <c r="Z29"/>
  <c r="Y29"/>
  <c r="X29"/>
  <c r="W29"/>
  <c r="V29"/>
  <c r="AD29"/>
  <c r="S29"/>
  <c r="N29"/>
  <c r="K29"/>
  <c r="L29"/>
  <c r="F29"/>
  <c r="E29"/>
  <c r="AB28"/>
  <c r="AA28"/>
  <c r="Z28"/>
  <c r="Y28"/>
  <c r="X28"/>
  <c r="W28"/>
  <c r="V28"/>
  <c r="S28"/>
  <c r="N28"/>
  <c r="K28"/>
  <c r="L28"/>
  <c r="F28"/>
  <c r="E28"/>
  <c r="AB27"/>
  <c r="AA27"/>
  <c r="Z27"/>
  <c r="Y27"/>
  <c r="X27"/>
  <c r="W27"/>
  <c r="V27"/>
  <c r="S27"/>
  <c r="N27"/>
  <c r="K27"/>
  <c r="L27"/>
  <c r="F27"/>
  <c r="E27"/>
  <c r="AB26"/>
  <c r="AA26"/>
  <c r="Z26"/>
  <c r="Y26"/>
  <c r="X26"/>
  <c r="W26"/>
  <c r="V26"/>
  <c r="S26"/>
  <c r="N26"/>
  <c r="K26"/>
  <c r="L26"/>
  <c r="F26"/>
  <c r="E26"/>
  <c r="AB25"/>
  <c r="AA25"/>
  <c r="Z25"/>
  <c r="Y25"/>
  <c r="X25"/>
  <c r="W25"/>
  <c r="V25"/>
  <c r="S25"/>
  <c r="N25"/>
  <c r="K25"/>
  <c r="L25"/>
  <c r="P25" s="1"/>
  <c r="F25"/>
  <c r="E25"/>
  <c r="AB24"/>
  <c r="AA24"/>
  <c r="Z24"/>
  <c r="Y24"/>
  <c r="X24"/>
  <c r="W24"/>
  <c r="V24"/>
  <c r="S24"/>
  <c r="N24"/>
  <c r="K24"/>
  <c r="L24"/>
  <c r="F24"/>
  <c r="E24"/>
  <c r="AB23"/>
  <c r="AA23"/>
  <c r="Z23"/>
  <c r="Y23"/>
  <c r="X23"/>
  <c r="W23"/>
  <c r="V23"/>
  <c r="S23"/>
  <c r="N23"/>
  <c r="K23"/>
  <c r="L23"/>
  <c r="F23"/>
  <c r="E23"/>
  <c r="AB22"/>
  <c r="AA22"/>
  <c r="Z22"/>
  <c r="Y22"/>
  <c r="X22"/>
  <c r="W22"/>
  <c r="V22"/>
  <c r="S22"/>
  <c r="N22"/>
  <c r="K22"/>
  <c r="L22"/>
  <c r="F22"/>
  <c r="E22"/>
  <c r="AB21"/>
  <c r="AA21"/>
  <c r="Z21"/>
  <c r="Y21"/>
  <c r="X21"/>
  <c r="W21"/>
  <c r="V21"/>
  <c r="S21"/>
  <c r="N21"/>
  <c r="K21"/>
  <c r="L21"/>
  <c r="F21"/>
  <c r="E21"/>
  <c r="AB20"/>
  <c r="AA20"/>
  <c r="Z20"/>
  <c r="Y20"/>
  <c r="X20"/>
  <c r="W20"/>
  <c r="V20"/>
  <c r="S20"/>
  <c r="N20"/>
  <c r="K20"/>
  <c r="L20"/>
  <c r="F20"/>
  <c r="E20"/>
  <c r="AB19"/>
  <c r="AA19"/>
  <c r="Z19"/>
  <c r="Y19"/>
  <c r="X19"/>
  <c r="W19"/>
  <c r="V19"/>
  <c r="S19"/>
  <c r="N19"/>
  <c r="K19"/>
  <c r="L19"/>
  <c r="F19"/>
  <c r="E19"/>
  <c r="AB18"/>
  <c r="AA18"/>
  <c r="Z18"/>
  <c r="Y18"/>
  <c r="X18"/>
  <c r="W18"/>
  <c r="V18"/>
  <c r="S18"/>
  <c r="N18"/>
  <c r="K18"/>
  <c r="L18"/>
  <c r="F18"/>
  <c r="E18"/>
  <c r="AB17"/>
  <c r="AA17"/>
  <c r="Z17"/>
  <c r="Y17"/>
  <c r="X17"/>
  <c r="W17"/>
  <c r="V17"/>
  <c r="S17"/>
  <c r="N17"/>
  <c r="K17"/>
  <c r="L17"/>
  <c r="F17"/>
  <c r="E17"/>
  <c r="AB16"/>
  <c r="AA16"/>
  <c r="Z16"/>
  <c r="Y16"/>
  <c r="X16"/>
  <c r="W16"/>
  <c r="V16"/>
  <c r="S16"/>
  <c r="N16"/>
  <c r="K16"/>
  <c r="L16"/>
  <c r="F16"/>
  <c r="E16"/>
  <c r="AB15"/>
  <c r="AA15"/>
  <c r="Z15"/>
  <c r="Y15"/>
  <c r="X15"/>
  <c r="W15"/>
  <c r="V15"/>
  <c r="S15"/>
  <c r="N15"/>
  <c r="K15"/>
  <c r="L15"/>
  <c r="F15"/>
  <c r="E15"/>
  <c r="AB14"/>
  <c r="AA14"/>
  <c r="Z14"/>
  <c r="Y14"/>
  <c r="X14"/>
  <c r="W14"/>
  <c r="V14"/>
  <c r="S14"/>
  <c r="N14"/>
  <c r="K14"/>
  <c r="L14"/>
  <c r="Q14" s="1"/>
  <c r="F14"/>
  <c r="E14"/>
  <c r="AB13"/>
  <c r="AA13"/>
  <c r="Z13"/>
  <c r="Y13"/>
  <c r="X13"/>
  <c r="W13"/>
  <c r="V13"/>
  <c r="S13"/>
  <c r="N13"/>
  <c r="K13"/>
  <c r="L13"/>
  <c r="F13"/>
  <c r="E13"/>
  <c r="AB12"/>
  <c r="AA12"/>
  <c r="Z12"/>
  <c r="Y12"/>
  <c r="X12"/>
  <c r="W12"/>
  <c r="V12"/>
  <c r="S12"/>
  <c r="N12"/>
  <c r="K12"/>
  <c r="L12"/>
  <c r="F12"/>
  <c r="E12"/>
  <c r="AB11"/>
  <c r="AA11"/>
  <c r="Z11"/>
  <c r="Y11"/>
  <c r="X11"/>
  <c r="W11"/>
  <c r="V11"/>
  <c r="S11"/>
  <c r="N11"/>
  <c r="K11"/>
  <c r="L11"/>
  <c r="F11"/>
  <c r="E11"/>
  <c r="AB10"/>
  <c r="AA10"/>
  <c r="Z10"/>
  <c r="Y10"/>
  <c r="X10"/>
  <c r="W10"/>
  <c r="V10"/>
  <c r="S10"/>
  <c r="N10"/>
  <c r="K10"/>
  <c r="L10"/>
  <c r="F10"/>
  <c r="E10"/>
  <c r="AB9"/>
  <c r="AA9"/>
  <c r="Z9"/>
  <c r="Y9"/>
  <c r="X9"/>
  <c r="W9"/>
  <c r="V9"/>
  <c r="S9"/>
  <c r="N9"/>
  <c r="K9"/>
  <c r="L9"/>
  <c r="F9"/>
  <c r="E9"/>
  <c r="AB8"/>
  <c r="AA8"/>
  <c r="Z8"/>
  <c r="Y8"/>
  <c r="X8"/>
  <c r="W8"/>
  <c r="V8"/>
  <c r="S8"/>
  <c r="N8"/>
  <c r="K8"/>
  <c r="L8"/>
  <c r="F8"/>
  <c r="E8"/>
  <c r="AB7"/>
  <c r="AA7"/>
  <c r="Z7"/>
  <c r="Y7"/>
  <c r="X7"/>
  <c r="W7"/>
  <c r="V7"/>
  <c r="AD7"/>
  <c r="S7"/>
  <c r="N7"/>
  <c r="K7"/>
  <c r="L7"/>
  <c r="F7"/>
  <c r="E7"/>
  <c r="AB6"/>
  <c r="AA6"/>
  <c r="Z6"/>
  <c r="Y6"/>
  <c r="X6"/>
  <c r="W6"/>
  <c r="V6"/>
  <c r="AD6"/>
  <c r="S6"/>
  <c r="N6"/>
  <c r="K6"/>
  <c r="L6"/>
  <c r="F6"/>
  <c r="E6"/>
  <c r="AB5"/>
  <c r="AA5"/>
  <c r="Z5"/>
  <c r="Y5"/>
  <c r="X5"/>
  <c r="W5"/>
  <c r="V5"/>
  <c r="AD5"/>
  <c r="S5"/>
  <c r="N5"/>
  <c r="K5"/>
  <c r="L5"/>
  <c r="F5"/>
  <c r="E5"/>
  <c r="B6" i="12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J75"/>
  <c r="AB74"/>
  <c r="AA74"/>
  <c r="Z74"/>
  <c r="Y74"/>
  <c r="X74"/>
  <c r="W74"/>
  <c r="V74"/>
  <c r="AD74"/>
  <c r="S74"/>
  <c r="N74"/>
  <c r="K74"/>
  <c r="L74"/>
  <c r="AB73"/>
  <c r="AA73"/>
  <c r="Z73"/>
  <c r="Y73"/>
  <c r="X73"/>
  <c r="W73"/>
  <c r="V73"/>
  <c r="S73"/>
  <c r="N73"/>
  <c r="K73"/>
  <c r="L73"/>
  <c r="AB72"/>
  <c r="AA72"/>
  <c r="Z72"/>
  <c r="Y72"/>
  <c r="X72"/>
  <c r="W72"/>
  <c r="V72"/>
  <c r="S72"/>
  <c r="N72"/>
  <c r="K72"/>
  <c r="L72"/>
  <c r="AB71"/>
  <c r="AA71"/>
  <c r="Z71"/>
  <c r="Y71"/>
  <c r="X71"/>
  <c r="W71"/>
  <c r="V71"/>
  <c r="S71"/>
  <c r="N71"/>
  <c r="K71"/>
  <c r="L71"/>
  <c r="F71"/>
  <c r="E71"/>
  <c r="AB70"/>
  <c r="AA70"/>
  <c r="Z70"/>
  <c r="Y70"/>
  <c r="X70"/>
  <c r="W70"/>
  <c r="V70"/>
  <c r="S70"/>
  <c r="N70"/>
  <c r="K70"/>
  <c r="L70"/>
  <c r="P70" s="1"/>
  <c r="F70"/>
  <c r="E70"/>
  <c r="AB69"/>
  <c r="AA69"/>
  <c r="Z69"/>
  <c r="Y69"/>
  <c r="X69"/>
  <c r="W69"/>
  <c r="V69"/>
  <c r="S69"/>
  <c r="N69"/>
  <c r="K69"/>
  <c r="L69"/>
  <c r="Q69" s="1"/>
  <c r="F69"/>
  <c r="E69"/>
  <c r="AB68"/>
  <c r="AA68"/>
  <c r="Z68"/>
  <c r="Y68"/>
  <c r="X68"/>
  <c r="W68"/>
  <c r="AD68"/>
  <c r="V68"/>
  <c r="S68"/>
  <c r="N68"/>
  <c r="K68"/>
  <c r="L68"/>
  <c r="Q68" s="1"/>
  <c r="F68"/>
  <c r="E68"/>
  <c r="AB67"/>
  <c r="AA67"/>
  <c r="Z67"/>
  <c r="Y67"/>
  <c r="X67"/>
  <c r="W67"/>
  <c r="V67"/>
  <c r="AD67"/>
  <c r="S67"/>
  <c r="N67"/>
  <c r="K67"/>
  <c r="L67"/>
  <c r="P67" s="1"/>
  <c r="F67"/>
  <c r="E67"/>
  <c r="AB66"/>
  <c r="AA66"/>
  <c r="Z66"/>
  <c r="Y66"/>
  <c r="X66"/>
  <c r="W66"/>
  <c r="V66"/>
  <c r="S66"/>
  <c r="N66"/>
  <c r="K66"/>
  <c r="L66"/>
  <c r="F66"/>
  <c r="E66"/>
  <c r="AB65"/>
  <c r="AA65"/>
  <c r="Z65"/>
  <c r="Y65"/>
  <c r="X65"/>
  <c r="W65"/>
  <c r="V65"/>
  <c r="S65"/>
  <c r="N65"/>
  <c r="K65"/>
  <c r="L65"/>
  <c r="F65"/>
  <c r="E65"/>
  <c r="AB64"/>
  <c r="AA64"/>
  <c r="Z64"/>
  <c r="Y64"/>
  <c r="X64"/>
  <c r="W64"/>
  <c r="V64"/>
  <c r="S64"/>
  <c r="N64"/>
  <c r="K64"/>
  <c r="L64"/>
  <c r="F64"/>
  <c r="E64"/>
  <c r="AB63"/>
  <c r="AA63"/>
  <c r="Z63"/>
  <c r="Y63"/>
  <c r="X63"/>
  <c r="W63"/>
  <c r="V63"/>
  <c r="S63"/>
  <c r="N63"/>
  <c r="K63"/>
  <c r="L63"/>
  <c r="F63"/>
  <c r="E63"/>
  <c r="AB62"/>
  <c r="AA62"/>
  <c r="Z62"/>
  <c r="Y62"/>
  <c r="X62"/>
  <c r="W62"/>
  <c r="V62"/>
  <c r="S62"/>
  <c r="N62"/>
  <c r="K62"/>
  <c r="L62"/>
  <c r="P62" s="1"/>
  <c r="F62"/>
  <c r="E62"/>
  <c r="AB61"/>
  <c r="AA61"/>
  <c r="Z61"/>
  <c r="Y61"/>
  <c r="X61"/>
  <c r="W61"/>
  <c r="AD61"/>
  <c r="V61"/>
  <c r="S61"/>
  <c r="N61"/>
  <c r="K61"/>
  <c r="L61"/>
  <c r="Q61" s="1"/>
  <c r="F61"/>
  <c r="E61"/>
  <c r="AB60"/>
  <c r="AA60"/>
  <c r="Z60"/>
  <c r="Y60"/>
  <c r="X60"/>
  <c r="W60"/>
  <c r="V60"/>
  <c r="S60"/>
  <c r="N60"/>
  <c r="K60"/>
  <c r="L60"/>
  <c r="F60"/>
  <c r="E60"/>
  <c r="AB59"/>
  <c r="AA59"/>
  <c r="Z59"/>
  <c r="Y59"/>
  <c r="X59"/>
  <c r="W59"/>
  <c r="V59"/>
  <c r="S59"/>
  <c r="N59"/>
  <c r="K59"/>
  <c r="L59"/>
  <c r="F59"/>
  <c r="E59"/>
  <c r="AB58"/>
  <c r="AA58"/>
  <c r="Z58"/>
  <c r="Y58"/>
  <c r="X58"/>
  <c r="W58"/>
  <c r="V58"/>
  <c r="S58"/>
  <c r="N58"/>
  <c r="K58"/>
  <c r="L58"/>
  <c r="F58"/>
  <c r="E58"/>
  <c r="AB57"/>
  <c r="AA57"/>
  <c r="Z57"/>
  <c r="Y57"/>
  <c r="X57"/>
  <c r="W57"/>
  <c r="V57"/>
  <c r="S57"/>
  <c r="N57"/>
  <c r="K57"/>
  <c r="L57"/>
  <c r="F57"/>
  <c r="E57"/>
  <c r="AB56"/>
  <c r="AA56"/>
  <c r="Z56"/>
  <c r="Y56"/>
  <c r="X56"/>
  <c r="W56"/>
  <c r="V56"/>
  <c r="S56"/>
  <c r="N56"/>
  <c r="K56"/>
  <c r="L56"/>
  <c r="F56"/>
  <c r="E56"/>
  <c r="AB55"/>
  <c r="AA55"/>
  <c r="Z55"/>
  <c r="Y55"/>
  <c r="X55"/>
  <c r="W55"/>
  <c r="V55"/>
  <c r="AD55"/>
  <c r="S55"/>
  <c r="N55"/>
  <c r="K55"/>
  <c r="L55"/>
  <c r="F55"/>
  <c r="E55"/>
  <c r="AB54"/>
  <c r="AA54"/>
  <c r="Z54"/>
  <c r="Y54"/>
  <c r="X54"/>
  <c r="W54"/>
  <c r="V54"/>
  <c r="S54"/>
  <c r="N54"/>
  <c r="K54"/>
  <c r="L54"/>
  <c r="F54"/>
  <c r="E54"/>
  <c r="AB53"/>
  <c r="AA53"/>
  <c r="Z53"/>
  <c r="Y53"/>
  <c r="X53"/>
  <c r="W53"/>
  <c r="V53"/>
  <c r="S53"/>
  <c r="N53"/>
  <c r="K53"/>
  <c r="L53"/>
  <c r="F53"/>
  <c r="E53"/>
  <c r="AB52"/>
  <c r="AA52"/>
  <c r="Z52"/>
  <c r="Y52"/>
  <c r="X52"/>
  <c r="W52"/>
  <c r="V52"/>
  <c r="S52"/>
  <c r="N52"/>
  <c r="K52"/>
  <c r="L52"/>
  <c r="F52"/>
  <c r="E52"/>
  <c r="AB51"/>
  <c r="AA51"/>
  <c r="Z51"/>
  <c r="Y51"/>
  <c r="X51"/>
  <c r="W51"/>
  <c r="V51"/>
  <c r="S51"/>
  <c r="N51"/>
  <c r="K51"/>
  <c r="L51"/>
  <c r="F51"/>
  <c r="E51"/>
  <c r="AB50"/>
  <c r="AA50"/>
  <c r="Z50"/>
  <c r="Y50"/>
  <c r="X50"/>
  <c r="W50"/>
  <c r="V50"/>
  <c r="S50"/>
  <c r="N50"/>
  <c r="K50"/>
  <c r="L50"/>
  <c r="Q50" s="1"/>
  <c r="F50"/>
  <c r="E50"/>
  <c r="AB49"/>
  <c r="AA49"/>
  <c r="Z49"/>
  <c r="Y49"/>
  <c r="X49"/>
  <c r="W49"/>
  <c r="V49"/>
  <c r="S49"/>
  <c r="N49"/>
  <c r="K49"/>
  <c r="L49"/>
  <c r="Q49" s="1"/>
  <c r="F49"/>
  <c r="E49"/>
  <c r="AB48"/>
  <c r="AA48"/>
  <c r="Z48"/>
  <c r="Y48"/>
  <c r="X48"/>
  <c r="W48"/>
  <c r="V48"/>
  <c r="S48"/>
  <c r="N48"/>
  <c r="K48"/>
  <c r="L48"/>
  <c r="Q48" s="1"/>
  <c r="F48"/>
  <c r="E48"/>
  <c r="AB47"/>
  <c r="AA47"/>
  <c r="Z47"/>
  <c r="Y47"/>
  <c r="X47"/>
  <c r="W47"/>
  <c r="AD47"/>
  <c r="V47"/>
  <c r="S47"/>
  <c r="N47"/>
  <c r="K47"/>
  <c r="L47"/>
  <c r="P47" s="1"/>
  <c r="F47"/>
  <c r="E47"/>
  <c r="AB46"/>
  <c r="AA46"/>
  <c r="Z46"/>
  <c r="Y46"/>
  <c r="X46"/>
  <c r="W46"/>
  <c r="V46"/>
  <c r="AD46"/>
  <c r="S46"/>
  <c r="N46"/>
  <c r="K46"/>
  <c r="L46"/>
  <c r="AB45"/>
  <c r="AA45"/>
  <c r="Z45"/>
  <c r="Y45"/>
  <c r="X45"/>
  <c r="W45"/>
  <c r="V45"/>
  <c r="S45"/>
  <c r="N45"/>
  <c r="K45"/>
  <c r="L45"/>
  <c r="F45"/>
  <c r="E45"/>
  <c r="AB44"/>
  <c r="AA44"/>
  <c r="Z44"/>
  <c r="Y44"/>
  <c r="X44"/>
  <c r="W44"/>
  <c r="V44"/>
  <c r="S44"/>
  <c r="N44"/>
  <c r="K44"/>
  <c r="L44"/>
  <c r="F44"/>
  <c r="E44"/>
  <c r="AB43"/>
  <c r="AA43"/>
  <c r="Z43"/>
  <c r="Y43"/>
  <c r="X43"/>
  <c r="W43"/>
  <c r="V43"/>
  <c r="S43"/>
  <c r="N43"/>
  <c r="K43"/>
  <c r="L43"/>
  <c r="F43"/>
  <c r="E43"/>
  <c r="AB42"/>
  <c r="AA42"/>
  <c r="Z42"/>
  <c r="Y42"/>
  <c r="X42"/>
  <c r="W42"/>
  <c r="V42"/>
  <c r="S42"/>
  <c r="N42"/>
  <c r="K42"/>
  <c r="L42"/>
  <c r="F42"/>
  <c r="E42"/>
  <c r="AB41"/>
  <c r="AA41"/>
  <c r="Z41"/>
  <c r="Y41"/>
  <c r="X41"/>
  <c r="W41"/>
  <c r="V41"/>
  <c r="S41"/>
  <c r="N41"/>
  <c r="K41"/>
  <c r="L41"/>
  <c r="F41"/>
  <c r="E41"/>
  <c r="AB40"/>
  <c r="AA40"/>
  <c r="Z40"/>
  <c r="Y40"/>
  <c r="X40"/>
  <c r="W40"/>
  <c r="V40"/>
  <c r="S40"/>
  <c r="N40"/>
  <c r="K40"/>
  <c r="L40"/>
  <c r="F40"/>
  <c r="E40"/>
  <c r="AB39"/>
  <c r="AA39"/>
  <c r="Z39"/>
  <c r="Y39"/>
  <c r="X39"/>
  <c r="W39"/>
  <c r="V39"/>
  <c r="S39"/>
  <c r="N39"/>
  <c r="K39"/>
  <c r="L39"/>
  <c r="F39"/>
  <c r="E39"/>
  <c r="AB38"/>
  <c r="AA38"/>
  <c r="Z38"/>
  <c r="Y38"/>
  <c r="X38"/>
  <c r="W38"/>
  <c r="V38"/>
  <c r="S38"/>
  <c r="N38"/>
  <c r="K38"/>
  <c r="L38"/>
  <c r="F38"/>
  <c r="E38"/>
  <c r="AB37"/>
  <c r="AA37"/>
  <c r="Z37"/>
  <c r="Y37"/>
  <c r="X37"/>
  <c r="W37"/>
  <c r="V37"/>
  <c r="S37"/>
  <c r="N37"/>
  <c r="K37"/>
  <c r="L37"/>
  <c r="F37"/>
  <c r="E37"/>
  <c r="AB36"/>
  <c r="AA36"/>
  <c r="Z36"/>
  <c r="Y36"/>
  <c r="X36"/>
  <c r="W36"/>
  <c r="V36"/>
  <c r="S36"/>
  <c r="N36"/>
  <c r="K36"/>
  <c r="L36"/>
  <c r="F36"/>
  <c r="E36"/>
  <c r="AB35"/>
  <c r="AA35"/>
  <c r="Z35"/>
  <c r="Y35"/>
  <c r="X35"/>
  <c r="W35"/>
  <c r="V35"/>
  <c r="S35"/>
  <c r="N35"/>
  <c r="K35"/>
  <c r="L35"/>
  <c r="Q35" s="1"/>
  <c r="F35"/>
  <c r="E35"/>
  <c r="AB34"/>
  <c r="AA34"/>
  <c r="Z34"/>
  <c r="Y34"/>
  <c r="X34"/>
  <c r="W34"/>
  <c r="V34"/>
  <c r="S34"/>
  <c r="N34"/>
  <c r="K34"/>
  <c r="L34"/>
  <c r="Q34" s="1"/>
  <c r="F34"/>
  <c r="E34"/>
  <c r="AB33"/>
  <c r="AA33"/>
  <c r="Z33"/>
  <c r="Y33"/>
  <c r="X33"/>
  <c r="W33"/>
  <c r="V33"/>
  <c r="S33"/>
  <c r="N33"/>
  <c r="K33"/>
  <c r="L33"/>
  <c r="F33"/>
  <c r="E33"/>
  <c r="AB32"/>
  <c r="AA32"/>
  <c r="Z32"/>
  <c r="Y32"/>
  <c r="X32"/>
  <c r="W32"/>
  <c r="V32"/>
  <c r="S32"/>
  <c r="N32"/>
  <c r="K32"/>
  <c r="L32"/>
  <c r="F32"/>
  <c r="E32"/>
  <c r="AB31"/>
  <c r="AA31"/>
  <c r="Z31"/>
  <c r="Y31"/>
  <c r="X31"/>
  <c r="W31"/>
  <c r="V31"/>
  <c r="AD31"/>
  <c r="S31"/>
  <c r="N31"/>
  <c r="K31"/>
  <c r="L31"/>
  <c r="F31"/>
  <c r="E31"/>
  <c r="AB30"/>
  <c r="AA30"/>
  <c r="Z30"/>
  <c r="Y30"/>
  <c r="X30"/>
  <c r="W30"/>
  <c r="V30"/>
  <c r="S30"/>
  <c r="N30"/>
  <c r="K30"/>
  <c r="L30"/>
  <c r="F30"/>
  <c r="E30"/>
  <c r="AB29"/>
  <c r="AA29"/>
  <c r="Z29"/>
  <c r="Y29"/>
  <c r="X29"/>
  <c r="W29"/>
  <c r="V29"/>
  <c r="AD29"/>
  <c r="S29"/>
  <c r="N29"/>
  <c r="K29"/>
  <c r="L29"/>
  <c r="F29"/>
  <c r="E29"/>
  <c r="AB28"/>
  <c r="AA28"/>
  <c r="Z28"/>
  <c r="Y28"/>
  <c r="X28"/>
  <c r="W28"/>
  <c r="V28"/>
  <c r="S28"/>
  <c r="N28"/>
  <c r="K28"/>
  <c r="L28"/>
  <c r="F28"/>
  <c r="E28"/>
  <c r="AB27"/>
  <c r="AA27"/>
  <c r="Z27"/>
  <c r="Y27"/>
  <c r="X27"/>
  <c r="W27"/>
  <c r="V27"/>
  <c r="S27"/>
  <c r="N27"/>
  <c r="K27"/>
  <c r="L27"/>
  <c r="F27"/>
  <c r="E27"/>
  <c r="AB26"/>
  <c r="AA26"/>
  <c r="Z26"/>
  <c r="Y26"/>
  <c r="X26"/>
  <c r="W26"/>
  <c r="V26"/>
  <c r="S26"/>
  <c r="N26"/>
  <c r="K26"/>
  <c r="L26"/>
  <c r="F26"/>
  <c r="E26"/>
  <c r="AB25"/>
  <c r="AA25"/>
  <c r="Z25"/>
  <c r="Y25"/>
  <c r="X25"/>
  <c r="W25"/>
  <c r="V25"/>
  <c r="S25"/>
  <c r="N25"/>
  <c r="K25"/>
  <c r="L25"/>
  <c r="F25"/>
  <c r="E25"/>
  <c r="AB24"/>
  <c r="AA24"/>
  <c r="Z24"/>
  <c r="Y24"/>
  <c r="X24"/>
  <c r="W24"/>
  <c r="V24"/>
  <c r="S24"/>
  <c r="N24"/>
  <c r="K24"/>
  <c r="L24"/>
  <c r="AB23"/>
  <c r="AA23"/>
  <c r="Z23"/>
  <c r="Y23"/>
  <c r="X23"/>
  <c r="W23"/>
  <c r="V23"/>
  <c r="S23"/>
  <c r="N23"/>
  <c r="K23"/>
  <c r="L23"/>
  <c r="F23"/>
  <c r="E23"/>
  <c r="AB22"/>
  <c r="AA22"/>
  <c r="Z22"/>
  <c r="Y22"/>
  <c r="X22"/>
  <c r="W22"/>
  <c r="V22"/>
  <c r="S22"/>
  <c r="N22"/>
  <c r="K22"/>
  <c r="L22"/>
  <c r="F22"/>
  <c r="E22"/>
  <c r="AB21"/>
  <c r="AA21"/>
  <c r="Z21"/>
  <c r="Y21"/>
  <c r="X21"/>
  <c r="W21"/>
  <c r="V21"/>
  <c r="S21"/>
  <c r="N21"/>
  <c r="K21"/>
  <c r="L21"/>
  <c r="F21"/>
  <c r="E21"/>
  <c r="AB20"/>
  <c r="AA20"/>
  <c r="Z20"/>
  <c r="Y20"/>
  <c r="X20"/>
  <c r="W20"/>
  <c r="V20"/>
  <c r="S20"/>
  <c r="N20"/>
  <c r="K20"/>
  <c r="L20"/>
  <c r="F20"/>
  <c r="E20"/>
  <c r="AB19"/>
  <c r="AA19"/>
  <c r="Z19"/>
  <c r="Y19"/>
  <c r="X19"/>
  <c r="W19"/>
  <c r="V19"/>
  <c r="S19"/>
  <c r="N19"/>
  <c r="K19"/>
  <c r="L19"/>
  <c r="F19"/>
  <c r="E19"/>
  <c r="AB18"/>
  <c r="AA18"/>
  <c r="Z18"/>
  <c r="Y18"/>
  <c r="X18"/>
  <c r="W18"/>
  <c r="V18"/>
  <c r="S18"/>
  <c r="N18"/>
  <c r="K18"/>
  <c r="L18"/>
  <c r="AB17"/>
  <c r="AA17"/>
  <c r="Z17"/>
  <c r="Y17"/>
  <c r="X17"/>
  <c r="W17"/>
  <c r="V17"/>
  <c r="S17"/>
  <c r="N17"/>
  <c r="K17"/>
  <c r="L17"/>
  <c r="F17"/>
  <c r="E17"/>
  <c r="AB16"/>
  <c r="AA16"/>
  <c r="Z16"/>
  <c r="Y16"/>
  <c r="X16"/>
  <c r="W16"/>
  <c r="V16"/>
  <c r="S16"/>
  <c r="N16"/>
  <c r="K16"/>
  <c r="L16"/>
  <c r="F16"/>
  <c r="E16"/>
  <c r="AB15"/>
  <c r="AA15"/>
  <c r="Z15"/>
  <c r="Y15"/>
  <c r="X15"/>
  <c r="W15"/>
  <c r="V15"/>
  <c r="S15"/>
  <c r="N15"/>
  <c r="K15"/>
  <c r="L15"/>
  <c r="F15"/>
  <c r="E15"/>
  <c r="AB14"/>
  <c r="AA14"/>
  <c r="Z14"/>
  <c r="Y14"/>
  <c r="X14"/>
  <c r="W14"/>
  <c r="V14"/>
  <c r="S14"/>
  <c r="N14"/>
  <c r="K14"/>
  <c r="L14"/>
  <c r="F14"/>
  <c r="E14"/>
  <c r="AB13"/>
  <c r="AA13"/>
  <c r="Z13"/>
  <c r="Y13"/>
  <c r="X13"/>
  <c r="W13"/>
  <c r="V13"/>
  <c r="S13"/>
  <c r="N13"/>
  <c r="K13"/>
  <c r="L13"/>
  <c r="F13"/>
  <c r="E13"/>
  <c r="AB12"/>
  <c r="AA12"/>
  <c r="Z12"/>
  <c r="Y12"/>
  <c r="X12"/>
  <c r="W12"/>
  <c r="V12"/>
  <c r="S12"/>
  <c r="N12"/>
  <c r="K12"/>
  <c r="L12"/>
  <c r="F12"/>
  <c r="E12"/>
  <c r="AB11"/>
  <c r="AA11"/>
  <c r="Z11"/>
  <c r="Y11"/>
  <c r="X11"/>
  <c r="W11"/>
  <c r="V11"/>
  <c r="AD11"/>
  <c r="S11"/>
  <c r="N11"/>
  <c r="K11"/>
  <c r="L11"/>
  <c r="F11"/>
  <c r="E11"/>
  <c r="AB10"/>
  <c r="AA10"/>
  <c r="Z10"/>
  <c r="Y10"/>
  <c r="X10"/>
  <c r="W10"/>
  <c r="V10"/>
  <c r="AD10"/>
  <c r="S10"/>
  <c r="N10"/>
  <c r="K10"/>
  <c r="L10"/>
  <c r="F10"/>
  <c r="E10"/>
  <c r="AB9"/>
  <c r="AA9"/>
  <c r="Z9"/>
  <c r="Y9"/>
  <c r="X9"/>
  <c r="W9"/>
  <c r="V9"/>
  <c r="S9"/>
  <c r="N9"/>
  <c r="K9"/>
  <c r="L9"/>
  <c r="F9"/>
  <c r="E9"/>
  <c r="AB8"/>
  <c r="AA8"/>
  <c r="Z8"/>
  <c r="Y8"/>
  <c r="X8"/>
  <c r="W8"/>
  <c r="V8"/>
  <c r="S8"/>
  <c r="N8"/>
  <c r="K8"/>
  <c r="L8"/>
  <c r="F8"/>
  <c r="E8"/>
  <c r="AB7"/>
  <c r="AA7"/>
  <c r="Z7"/>
  <c r="Y7"/>
  <c r="X7"/>
  <c r="W7"/>
  <c r="V7"/>
  <c r="S7"/>
  <c r="N7"/>
  <c r="K7"/>
  <c r="L7"/>
  <c r="F7"/>
  <c r="E7"/>
  <c r="AB6"/>
  <c r="AA6"/>
  <c r="Z6"/>
  <c r="Y6"/>
  <c r="X6"/>
  <c r="W6"/>
  <c r="V6"/>
  <c r="S6"/>
  <c r="N6"/>
  <c r="K6"/>
  <c r="L6"/>
  <c r="F6"/>
  <c r="E6"/>
  <c r="AB5"/>
  <c r="AB75"/>
  <c r="AA5"/>
  <c r="Z5"/>
  <c r="Z75"/>
  <c r="Y5"/>
  <c r="X5"/>
  <c r="X75"/>
  <c r="W5"/>
  <c r="V5"/>
  <c r="V75"/>
  <c r="S5"/>
  <c r="N5"/>
  <c r="K5"/>
  <c r="F5"/>
  <c r="E5"/>
  <c r="C120" i="81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B173" i="78"/>
  <c r="B174"/>
  <c r="B175"/>
  <c r="B176"/>
  <c r="B177"/>
  <c r="B178"/>
  <c r="B179"/>
  <c r="B180"/>
  <c r="B181"/>
  <c r="B182"/>
  <c r="B183"/>
  <c r="B184"/>
  <c r="B185"/>
  <c r="B186"/>
  <c r="B172"/>
  <c r="B171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24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80"/>
  <c r="B78"/>
  <c r="W78" i="81"/>
  <c r="V78"/>
  <c r="K78"/>
  <c r="J78"/>
  <c r="H78"/>
  <c r="G78"/>
  <c r="F78"/>
  <c r="E78"/>
  <c r="D78"/>
  <c r="C83"/>
  <c r="J182" i="88"/>
  <c r="E182"/>
  <c r="D182"/>
  <c r="J28"/>
  <c r="E28"/>
  <c r="D28"/>
  <c r="J186"/>
  <c r="E186"/>
  <c r="D186"/>
  <c r="J37"/>
  <c r="E37"/>
  <c r="D37"/>
  <c r="J73"/>
  <c r="J174"/>
  <c r="E174"/>
  <c r="D174"/>
  <c r="J162"/>
  <c r="E162"/>
  <c r="D162"/>
  <c r="J161"/>
  <c r="E161"/>
  <c r="D161"/>
  <c r="J108"/>
  <c r="E108"/>
  <c r="D108"/>
  <c r="J107"/>
  <c r="E107"/>
  <c r="D107"/>
  <c r="J106"/>
  <c r="E106"/>
  <c r="D106"/>
  <c r="J86"/>
  <c r="E86"/>
  <c r="D86"/>
  <c r="J85"/>
  <c r="E85"/>
  <c r="D85"/>
  <c r="D94"/>
  <c r="E94"/>
  <c r="J94"/>
  <c r="J84"/>
  <c r="E84"/>
  <c r="D84"/>
  <c r="J64"/>
  <c r="E64"/>
  <c r="D64"/>
  <c r="J63"/>
  <c r="E63"/>
  <c r="D63"/>
  <c r="J62"/>
  <c r="E62"/>
  <c r="D62"/>
  <c r="J61"/>
  <c r="E61"/>
  <c r="D61"/>
  <c r="J60"/>
  <c r="E60"/>
  <c r="D60"/>
  <c r="J59"/>
  <c r="E59"/>
  <c r="D59"/>
  <c r="J54"/>
  <c r="E54"/>
  <c r="D54"/>
  <c r="J51"/>
  <c r="E51"/>
  <c r="D51"/>
  <c r="J45"/>
  <c r="E45"/>
  <c r="D45"/>
  <c r="J36"/>
  <c r="E36"/>
  <c r="D36"/>
  <c r="J35"/>
  <c r="E35"/>
  <c r="D35"/>
  <c r="J30"/>
  <c r="E30"/>
  <c r="D30"/>
  <c r="AA75" i="78"/>
  <c r="AA121"/>
  <c r="AA168"/>
  <c r="Z75"/>
  <c r="Z121"/>
  <c r="Z168"/>
  <c r="Y75"/>
  <c r="Y121"/>
  <c r="Y168"/>
  <c r="X75"/>
  <c r="X121"/>
  <c r="X168"/>
  <c r="W75"/>
  <c r="W121"/>
  <c r="W168"/>
  <c r="V75"/>
  <c r="V121"/>
  <c r="V168"/>
  <c r="U75"/>
  <c r="U121"/>
  <c r="U168"/>
  <c r="T75"/>
  <c r="T121"/>
  <c r="T168"/>
  <c r="S75"/>
  <c r="S121"/>
  <c r="S168"/>
  <c r="R75"/>
  <c r="R121"/>
  <c r="R168"/>
  <c r="Q75"/>
  <c r="Q121"/>
  <c r="Q168"/>
  <c r="P75"/>
  <c r="P121"/>
  <c r="P168"/>
  <c r="O75"/>
  <c r="O121"/>
  <c r="O168"/>
  <c r="N75"/>
  <c r="N121"/>
  <c r="N168"/>
  <c r="M75"/>
  <c r="M121"/>
  <c r="M168"/>
  <c r="L75"/>
  <c r="L121"/>
  <c r="L168"/>
  <c r="K75"/>
  <c r="K121"/>
  <c r="K168"/>
  <c r="J75"/>
  <c r="J121"/>
  <c r="J168"/>
  <c r="I75"/>
  <c r="I121"/>
  <c r="I168"/>
  <c r="H75"/>
  <c r="H121"/>
  <c r="H168"/>
  <c r="G75"/>
  <c r="G121"/>
  <c r="G168"/>
  <c r="F75"/>
  <c r="F121"/>
  <c r="F168"/>
  <c r="E75"/>
  <c r="E121"/>
  <c r="E168"/>
  <c r="D75"/>
  <c r="D121"/>
  <c r="D168"/>
  <c r="J200" i="88"/>
  <c r="E192"/>
  <c r="D192"/>
  <c r="E191"/>
  <c r="D191"/>
  <c r="E190"/>
  <c r="D190"/>
  <c r="E189"/>
  <c r="D189"/>
  <c r="E188"/>
  <c r="D188"/>
  <c r="E187"/>
  <c r="D187"/>
  <c r="E185"/>
  <c r="D185"/>
  <c r="E184"/>
  <c r="D184"/>
  <c r="E183"/>
  <c r="D183"/>
  <c r="E181"/>
  <c r="D181"/>
  <c r="E180"/>
  <c r="D180"/>
  <c r="E179"/>
  <c r="D179"/>
  <c r="E178"/>
  <c r="D178"/>
  <c r="E177"/>
  <c r="D177"/>
  <c r="E176"/>
  <c r="D176"/>
  <c r="E173"/>
  <c r="D173"/>
  <c r="E172"/>
  <c r="D172"/>
  <c r="E171"/>
  <c r="D171"/>
  <c r="E170"/>
  <c r="D170"/>
  <c r="D169"/>
  <c r="E168"/>
  <c r="D168"/>
  <c r="E167"/>
  <c r="D167"/>
  <c r="E166"/>
  <c r="D166"/>
  <c r="E165"/>
  <c r="D165"/>
  <c r="E164"/>
  <c r="D164"/>
  <c r="E163"/>
  <c r="D163"/>
  <c r="E160"/>
  <c r="D160"/>
  <c r="E159"/>
  <c r="D159"/>
  <c r="E158"/>
  <c r="D158"/>
  <c r="E157"/>
  <c r="D157"/>
  <c r="E156"/>
  <c r="D156"/>
  <c r="E155"/>
  <c r="D155"/>
  <c r="E154"/>
  <c r="D154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0"/>
  <c r="D140"/>
  <c r="E139"/>
  <c r="D139"/>
  <c r="E138"/>
  <c r="D138"/>
  <c r="E136"/>
  <c r="D136"/>
  <c r="E135"/>
  <c r="D135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3"/>
  <c r="D93"/>
  <c r="E92"/>
  <c r="D92"/>
  <c r="E91"/>
  <c r="D91"/>
  <c r="E90"/>
  <c r="D90"/>
  <c r="E89"/>
  <c r="D89"/>
  <c r="E88"/>
  <c r="D88"/>
  <c r="E87"/>
  <c r="D87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2"/>
  <c r="D72"/>
  <c r="E71"/>
  <c r="D71"/>
  <c r="E70"/>
  <c r="D70"/>
  <c r="E69"/>
  <c r="D69"/>
  <c r="E68"/>
  <c r="D68"/>
  <c r="E67"/>
  <c r="D67"/>
  <c r="E66"/>
  <c r="D66"/>
  <c r="E65"/>
  <c r="D65"/>
  <c r="E58"/>
  <c r="D58"/>
  <c r="E56"/>
  <c r="D56"/>
  <c r="E55"/>
  <c r="D55"/>
  <c r="E52"/>
  <c r="D52"/>
  <c r="E50"/>
  <c r="D50"/>
  <c r="E49"/>
  <c r="D49"/>
  <c r="E48"/>
  <c r="D48"/>
  <c r="E47"/>
  <c r="D47"/>
  <c r="E46"/>
  <c r="D46"/>
  <c r="E44"/>
  <c r="D44"/>
  <c r="E42"/>
  <c r="D42"/>
  <c r="E40"/>
  <c r="D40"/>
  <c r="E39"/>
  <c r="D39"/>
  <c r="E38"/>
  <c r="D38"/>
  <c r="E34"/>
  <c r="D34"/>
  <c r="E33"/>
  <c r="D33"/>
  <c r="E32"/>
  <c r="D32"/>
  <c r="E31"/>
  <c r="D31"/>
  <c r="E29"/>
  <c r="D29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7"/>
  <c r="E6"/>
  <c r="D6"/>
  <c r="D5"/>
  <c r="I36" i="78" a="1"/>
  <c r="I36" s="1"/>
  <c r="J201" i="88"/>
  <c r="J199"/>
  <c r="J198"/>
  <c r="J197"/>
  <c r="J196"/>
  <c r="J195"/>
  <c r="J194"/>
  <c r="J193"/>
  <c r="J192"/>
  <c r="J191"/>
  <c r="J190"/>
  <c r="J189"/>
  <c r="J188"/>
  <c r="J187"/>
  <c r="J185"/>
  <c r="J184"/>
  <c r="J183"/>
  <c r="J181"/>
  <c r="J180"/>
  <c r="J179"/>
  <c r="J178"/>
  <c r="J177"/>
  <c r="J176"/>
  <c r="J175"/>
  <c r="J173"/>
  <c r="J172"/>
  <c r="J171"/>
  <c r="J170"/>
  <c r="J169"/>
  <c r="J168"/>
  <c r="J167"/>
  <c r="J166"/>
  <c r="J165"/>
  <c r="J164"/>
  <c r="J163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5"/>
  <c r="J104"/>
  <c r="J103"/>
  <c r="J102"/>
  <c r="J101"/>
  <c r="J100"/>
  <c r="J99"/>
  <c r="J98"/>
  <c r="J97"/>
  <c r="J96"/>
  <c r="J95"/>
  <c r="J93"/>
  <c r="J92"/>
  <c r="J91"/>
  <c r="J90"/>
  <c r="J89"/>
  <c r="J88"/>
  <c r="J87"/>
  <c r="J83"/>
  <c r="J82"/>
  <c r="J81"/>
  <c r="J80"/>
  <c r="J79"/>
  <c r="J78"/>
  <c r="J77"/>
  <c r="J76"/>
  <c r="J75"/>
  <c r="J74"/>
  <c r="J72"/>
  <c r="J71"/>
  <c r="J70"/>
  <c r="J69"/>
  <c r="J68"/>
  <c r="J67"/>
  <c r="J66"/>
  <c r="J65"/>
  <c r="J58"/>
  <c r="J56"/>
  <c r="J55"/>
  <c r="J53"/>
  <c r="J52"/>
  <c r="J50"/>
  <c r="J49"/>
  <c r="J48"/>
  <c r="J47"/>
  <c r="J46"/>
  <c r="J44"/>
  <c r="J43"/>
  <c r="J42"/>
  <c r="J40"/>
  <c r="J39"/>
  <c r="J38"/>
  <c r="J34"/>
  <c r="J33"/>
  <c r="J32"/>
  <c r="J31"/>
  <c r="J29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7"/>
  <c r="J6"/>
  <c r="F4" i="3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D25"/>
  <c r="E5" i="88"/>
  <c r="J5"/>
  <c r="D23" i="78" a="1"/>
  <c r="D23" s="1"/>
  <c r="F17" a="1"/>
  <c r="F17" s="1"/>
  <c r="G20" a="1"/>
  <c r="G20" s="1"/>
  <c r="H32" a="1"/>
  <c r="H32" s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D52" a="1"/>
  <c r="D52" s="1"/>
  <c r="H58" a="1"/>
  <c r="H58" s="1"/>
  <c r="D67" a="1"/>
  <c r="D67" s="1"/>
  <c r="H69" a="1"/>
  <c r="H69" s="1"/>
  <c r="B79"/>
  <c r="B125"/>
  <c r="B126"/>
  <c r="B127"/>
  <c r="B128"/>
  <c r="B129"/>
  <c r="F6" i="80"/>
  <c r="F7"/>
  <c r="F10"/>
  <c r="F8"/>
  <c r="F9"/>
  <c r="F18"/>
  <c r="F19"/>
  <c r="F20"/>
  <c r="F21"/>
  <c r="F23"/>
  <c r="E29"/>
  <c r="B9" i="81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L78"/>
  <c r="M78"/>
  <c r="N78"/>
  <c r="O78"/>
  <c r="P78"/>
  <c r="Q78"/>
  <c r="R78"/>
  <c r="S78"/>
  <c r="T78"/>
  <c r="U78"/>
  <c r="X78"/>
  <c r="Y78"/>
  <c r="Z78"/>
  <c r="AA78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F12" i="80"/>
  <c r="F11"/>
  <c r="F24"/>
  <c r="F22"/>
  <c r="F13"/>
  <c r="J19" i="78" a="1"/>
  <c r="J19" s="1"/>
  <c r="F25" a="1"/>
  <c r="F25" s="1"/>
  <c r="J20" a="1"/>
  <c r="J20" s="1"/>
  <c r="H20" a="1"/>
  <c r="H20" s="1"/>
  <c r="D37" a="1"/>
  <c r="D37" s="1"/>
  <c r="G34" a="1"/>
  <c r="G34" s="1"/>
  <c r="D33" a="1"/>
  <c r="D33" s="1"/>
  <c r="J32" a="1"/>
  <c r="J32" s="1"/>
  <c r="G32" a="1"/>
  <c r="G32" s="1"/>
  <c r="J30" a="1"/>
  <c r="J30" s="1"/>
  <c r="G30" a="1"/>
  <c r="G30" s="1"/>
  <c r="D29" a="1"/>
  <c r="D29" s="1"/>
  <c r="J28" a="1"/>
  <c r="J28" s="1"/>
  <c r="G28" a="1"/>
  <c r="G28" s="1"/>
  <c r="D26" a="1"/>
  <c r="D26" s="1"/>
  <c r="J25" a="1"/>
  <c r="J25" s="1"/>
  <c r="G25" a="1"/>
  <c r="G25" s="1"/>
  <c r="F24" a="1"/>
  <c r="F24" s="1"/>
  <c r="D24" a="1"/>
  <c r="D24" s="1"/>
  <c r="J23" a="1"/>
  <c r="J23" s="1"/>
  <c r="G23" a="1"/>
  <c r="G23" s="1"/>
  <c r="H22" a="1"/>
  <c r="H22" s="1"/>
  <c r="F22" a="1"/>
  <c r="F22" s="1"/>
  <c r="D22" a="1"/>
  <c r="D22" s="1"/>
  <c r="J21" a="1"/>
  <c r="J21" s="1"/>
  <c r="G21" a="1"/>
  <c r="G21" s="1"/>
  <c r="F20" a="1"/>
  <c r="F20" s="1"/>
  <c r="J17" a="1"/>
  <c r="J17" s="1"/>
  <c r="G19" a="1"/>
  <c r="G19" s="1"/>
  <c r="E19" a="1"/>
  <c r="E19" s="1"/>
  <c r="J9" a="1"/>
  <c r="J9" s="1"/>
  <c r="E10" a="1"/>
  <c r="E10" s="1"/>
  <c r="H15" a="1"/>
  <c r="H15" s="1"/>
  <c r="F18" a="1"/>
  <c r="F18" s="1"/>
  <c r="D14" a="1"/>
  <c r="D14" s="1"/>
  <c r="H18" a="1"/>
  <c r="H18" s="1"/>
  <c r="D18" a="1"/>
  <c r="D18" s="1"/>
  <c r="H17" a="1"/>
  <c r="H17" s="1"/>
  <c r="D17" a="1"/>
  <c r="D17" s="1"/>
  <c r="J16" a="1"/>
  <c r="J16" s="1"/>
  <c r="E16" a="1"/>
  <c r="E16" s="1"/>
  <c r="J13" a="1"/>
  <c r="J13" s="1"/>
  <c r="G17" a="1"/>
  <c r="G17" s="1"/>
  <c r="H16" a="1"/>
  <c r="H16" s="1"/>
  <c r="F14" a="1"/>
  <c r="F14" s="1"/>
  <c r="D16" a="1"/>
  <c r="D16" s="1"/>
  <c r="E17" a="1"/>
  <c r="E17" s="1"/>
  <c r="J15" a="1"/>
  <c r="J15" s="1"/>
  <c r="F16" a="1"/>
  <c r="F16" s="1"/>
  <c r="F15" a="1"/>
  <c r="F15" s="1"/>
  <c r="F8" a="1"/>
  <c r="F8" s="1"/>
  <c r="J10" a="1"/>
  <c r="J10" s="1"/>
  <c r="G13" a="1"/>
  <c r="G13" s="1"/>
  <c r="E9" a="1"/>
  <c r="E9" s="1"/>
  <c r="G15" a="1"/>
  <c r="G15" s="1"/>
  <c r="E15" a="1"/>
  <c r="E15" s="1"/>
  <c r="J12" a="1"/>
  <c r="J12" s="1"/>
  <c r="J14" a="1"/>
  <c r="J14" s="1"/>
  <c r="G14" a="1"/>
  <c r="G14" s="1"/>
  <c r="E14" a="1"/>
  <c r="E14" s="1"/>
  <c r="F11" a="1"/>
  <c r="F11" s="1"/>
  <c r="H13" a="1"/>
  <c r="H13" s="1"/>
  <c r="F13" a="1"/>
  <c r="F13" s="1"/>
  <c r="D13" a="1"/>
  <c r="D13" s="1"/>
  <c r="G9" a="1"/>
  <c r="G9" s="1"/>
  <c r="H11" a="1"/>
  <c r="H11" s="1"/>
  <c r="D11" a="1"/>
  <c r="D11" s="1"/>
  <c r="P8" a="1"/>
  <c r="P8" s="1"/>
  <c r="P9" a="1"/>
  <c r="P9" s="1"/>
  <c r="O10" a="1"/>
  <c r="O10" s="1"/>
  <c r="L11" a="1"/>
  <c r="L11" s="1"/>
  <c r="P11" a="1"/>
  <c r="P11" s="1"/>
  <c r="O12" a="1"/>
  <c r="O12" s="1"/>
  <c r="M13" a="1"/>
  <c r="M13" s="1"/>
  <c r="O13" a="1"/>
  <c r="O13" s="1"/>
  <c r="R13" a="1"/>
  <c r="R13" s="1"/>
  <c r="L14" a="1"/>
  <c r="L14" s="1"/>
  <c r="N14" a="1"/>
  <c r="N14" s="1"/>
  <c r="P14" a="1"/>
  <c r="P14" s="1"/>
  <c r="M15" a="1"/>
  <c r="M15" s="1"/>
  <c r="O15" a="1"/>
  <c r="O15" s="1"/>
  <c r="R15" a="1"/>
  <c r="R15" s="1"/>
  <c r="L16" a="1"/>
  <c r="L16" s="1"/>
  <c r="N16" a="1"/>
  <c r="N16" s="1"/>
  <c r="P16" a="1"/>
  <c r="P16" s="1"/>
  <c r="M17" a="1"/>
  <c r="M17" s="1"/>
  <c r="O17" a="1"/>
  <c r="O17" s="1"/>
  <c r="R17" a="1"/>
  <c r="R17" s="1"/>
  <c r="L18" a="1"/>
  <c r="L18" s="1"/>
  <c r="N18" a="1"/>
  <c r="N18" s="1"/>
  <c r="P18" a="1"/>
  <c r="P18" s="1"/>
  <c r="M19" a="1"/>
  <c r="M19" s="1"/>
  <c r="O19" a="1"/>
  <c r="O19" s="1"/>
  <c r="R19" a="1"/>
  <c r="R19" s="1"/>
  <c r="L20" a="1"/>
  <c r="L20" s="1"/>
  <c r="N20" a="1"/>
  <c r="N20" s="1"/>
  <c r="P20" a="1"/>
  <c r="P20" s="1"/>
  <c r="M21" a="1"/>
  <c r="M21" s="1"/>
  <c r="O21" a="1"/>
  <c r="O21" s="1"/>
  <c r="R21" a="1"/>
  <c r="R21" s="1"/>
  <c r="L22" a="1"/>
  <c r="L22" s="1"/>
  <c r="N22" a="1"/>
  <c r="N22" s="1"/>
  <c r="P22" a="1"/>
  <c r="P22" s="1"/>
  <c r="M23" a="1"/>
  <c r="M23" s="1"/>
  <c r="O23" a="1"/>
  <c r="O23" s="1"/>
  <c r="R23" a="1"/>
  <c r="R23" s="1"/>
  <c r="L24" a="1"/>
  <c r="L24" s="1"/>
  <c r="N24" a="1"/>
  <c r="N24" s="1"/>
  <c r="P24" a="1"/>
  <c r="P24" s="1"/>
  <c r="M25" a="1"/>
  <c r="M25" s="1"/>
  <c r="O25" a="1"/>
  <c r="O25" s="1"/>
  <c r="R25" a="1"/>
  <c r="R25" s="1"/>
  <c r="L26" a="1"/>
  <c r="L26" s="1"/>
  <c r="N26" a="1"/>
  <c r="N26" s="1"/>
  <c r="P26" a="1"/>
  <c r="P26" s="1"/>
  <c r="M28" a="1"/>
  <c r="M28" s="1"/>
  <c r="O28" a="1"/>
  <c r="O28" s="1"/>
  <c r="R28" a="1"/>
  <c r="R28" s="1"/>
  <c r="L29" a="1"/>
  <c r="L29" s="1"/>
  <c r="N29" a="1"/>
  <c r="N29" s="1"/>
  <c r="P29" a="1"/>
  <c r="P29" s="1"/>
  <c r="M30" a="1"/>
  <c r="M30" s="1"/>
  <c r="O30" a="1"/>
  <c r="O30" s="1"/>
  <c r="R30" a="1"/>
  <c r="R30" s="1"/>
  <c r="L31" a="1"/>
  <c r="L31" s="1"/>
  <c r="N31" a="1"/>
  <c r="N31" s="1"/>
  <c r="P31" a="1"/>
  <c r="P31" s="1"/>
  <c r="M32" a="1"/>
  <c r="M32" s="1"/>
  <c r="O32" a="1"/>
  <c r="O32" s="1"/>
  <c r="R32" a="1"/>
  <c r="R32" s="1"/>
  <c r="L33" a="1"/>
  <c r="L33" s="1"/>
  <c r="N33" a="1"/>
  <c r="N33" s="1"/>
  <c r="P33" a="1"/>
  <c r="P33" s="1"/>
  <c r="M34" a="1"/>
  <c r="M34" s="1"/>
  <c r="O34" a="1"/>
  <c r="O34" s="1"/>
  <c r="R34" a="1"/>
  <c r="R34" s="1"/>
  <c r="L35" a="1"/>
  <c r="L35" s="1"/>
  <c r="N35" a="1"/>
  <c r="N35" s="1"/>
  <c r="P35" a="1"/>
  <c r="P35" s="1"/>
  <c r="M36" a="1"/>
  <c r="M36" s="1"/>
  <c r="O36" a="1"/>
  <c r="O36" s="1"/>
  <c r="R36" a="1"/>
  <c r="R36" s="1"/>
  <c r="L37" a="1"/>
  <c r="L37" s="1"/>
  <c r="N37" a="1"/>
  <c r="N37" s="1"/>
  <c r="P37" a="1"/>
  <c r="P37" s="1"/>
  <c r="M38" a="1"/>
  <c r="M38" s="1"/>
  <c r="O38" a="1"/>
  <c r="O38" s="1"/>
  <c r="R38" a="1"/>
  <c r="R38" s="1"/>
  <c r="L39" a="1"/>
  <c r="L39" s="1"/>
  <c r="N39" a="1"/>
  <c r="N39" s="1"/>
  <c r="P39" a="1"/>
  <c r="P39" s="1"/>
  <c r="M40" a="1"/>
  <c r="M40" s="1"/>
  <c r="O40" a="1"/>
  <c r="O40" s="1"/>
  <c r="R40" a="1"/>
  <c r="R40" s="1"/>
  <c r="L41" a="1"/>
  <c r="L41" s="1"/>
  <c r="N41" a="1"/>
  <c r="N41" s="1"/>
  <c r="P41" a="1"/>
  <c r="P41" s="1"/>
  <c r="M42" a="1"/>
  <c r="M42" s="1"/>
  <c r="O42" a="1"/>
  <c r="O42" s="1"/>
  <c r="R42" a="1"/>
  <c r="R42" s="1"/>
  <c r="L43" a="1"/>
  <c r="L43" s="1"/>
  <c r="R12" a="1"/>
  <c r="R12" s="1"/>
  <c r="L13" a="1"/>
  <c r="L13" s="1"/>
  <c r="N13" a="1"/>
  <c r="N13" s="1"/>
  <c r="P13" a="1"/>
  <c r="P13" s="1"/>
  <c r="M14" a="1"/>
  <c r="M14" s="1"/>
  <c r="O14" a="1"/>
  <c r="O14" s="1"/>
  <c r="R14" a="1"/>
  <c r="R14" s="1"/>
  <c r="L15" a="1"/>
  <c r="L15" s="1"/>
  <c r="N15" a="1"/>
  <c r="N15" s="1"/>
  <c r="P15" a="1"/>
  <c r="P15" s="1"/>
  <c r="M16" a="1"/>
  <c r="M16" s="1"/>
  <c r="O16" a="1"/>
  <c r="O16" s="1"/>
  <c r="R16" a="1"/>
  <c r="R16" s="1"/>
  <c r="L17" a="1"/>
  <c r="L17" s="1"/>
  <c r="N17" a="1"/>
  <c r="N17" s="1"/>
  <c r="P17" a="1"/>
  <c r="P17" s="1"/>
  <c r="M18" a="1"/>
  <c r="M18" s="1"/>
  <c r="O18" a="1"/>
  <c r="O18" s="1"/>
  <c r="R18" a="1"/>
  <c r="R18" s="1"/>
  <c r="L19" a="1"/>
  <c r="L19" s="1"/>
  <c r="N19" a="1"/>
  <c r="N19" s="1"/>
  <c r="P19" a="1"/>
  <c r="P19" s="1"/>
  <c r="M20" a="1"/>
  <c r="M20" s="1"/>
  <c r="O20" a="1"/>
  <c r="O20" s="1"/>
  <c r="R20" a="1"/>
  <c r="R20" s="1"/>
  <c r="L21" a="1"/>
  <c r="L21" s="1"/>
  <c r="N21" a="1"/>
  <c r="N21" s="1"/>
  <c r="P21" a="1"/>
  <c r="P21" s="1"/>
  <c r="M22" a="1"/>
  <c r="M22" s="1"/>
  <c r="O22" a="1"/>
  <c r="O22" s="1"/>
  <c r="R22" a="1"/>
  <c r="R22" s="1"/>
  <c r="L23" a="1"/>
  <c r="L23" s="1"/>
  <c r="N23" a="1"/>
  <c r="N23" s="1"/>
  <c r="P23" a="1"/>
  <c r="P23" s="1"/>
  <c r="M24" a="1"/>
  <c r="M24" s="1"/>
  <c r="O24" a="1"/>
  <c r="O24" s="1"/>
  <c r="R24" a="1"/>
  <c r="R24" s="1"/>
  <c r="L25" a="1"/>
  <c r="L25" s="1"/>
  <c r="N25" a="1"/>
  <c r="N25" s="1"/>
  <c r="P25" a="1"/>
  <c r="P25" s="1"/>
  <c r="M26" a="1"/>
  <c r="M26" s="1"/>
  <c r="O26" a="1"/>
  <c r="O26" s="1"/>
  <c r="R26" a="1"/>
  <c r="R26" s="1"/>
  <c r="L28" a="1"/>
  <c r="L28" s="1"/>
  <c r="N28" a="1"/>
  <c r="N28" s="1"/>
  <c r="P28" a="1"/>
  <c r="P28" s="1"/>
  <c r="M29" a="1"/>
  <c r="M29" s="1"/>
  <c r="O29" a="1"/>
  <c r="O29" s="1"/>
  <c r="R29" a="1"/>
  <c r="R29" s="1"/>
  <c r="L30" a="1"/>
  <c r="L30" s="1"/>
  <c r="N30" a="1"/>
  <c r="N30" s="1"/>
  <c r="P30" a="1"/>
  <c r="P30" s="1"/>
  <c r="M31" a="1"/>
  <c r="M31" s="1"/>
  <c r="O31" a="1"/>
  <c r="O31" s="1"/>
  <c r="R31" a="1"/>
  <c r="R31" s="1"/>
  <c r="L32" a="1"/>
  <c r="L32" s="1"/>
  <c r="N32" a="1"/>
  <c r="N32" s="1"/>
  <c r="P32" a="1"/>
  <c r="P32" s="1"/>
  <c r="M33" a="1"/>
  <c r="M33" s="1"/>
  <c r="O33" a="1"/>
  <c r="O33" s="1"/>
  <c r="R33" a="1"/>
  <c r="R33" s="1"/>
  <c r="L34" a="1"/>
  <c r="L34" s="1"/>
  <c r="N34" a="1"/>
  <c r="N34" s="1"/>
  <c r="P34" a="1"/>
  <c r="P34" s="1"/>
  <c r="M35" a="1"/>
  <c r="M35" s="1"/>
  <c r="O35" a="1"/>
  <c r="O35" s="1"/>
  <c r="R35" a="1"/>
  <c r="R35" s="1"/>
  <c r="L36" a="1"/>
  <c r="L36" s="1"/>
  <c r="N36" a="1"/>
  <c r="N36" s="1"/>
  <c r="P36" a="1"/>
  <c r="P36" s="1"/>
  <c r="M37" a="1"/>
  <c r="M37" s="1"/>
  <c r="O37" a="1"/>
  <c r="O37" s="1"/>
  <c r="R37" a="1"/>
  <c r="R37" s="1"/>
  <c r="L38" a="1"/>
  <c r="L38" s="1"/>
  <c r="N38" a="1"/>
  <c r="N38" s="1"/>
  <c r="P38" a="1"/>
  <c r="P38" s="1"/>
  <c r="M39" a="1"/>
  <c r="M39" s="1"/>
  <c r="O39" a="1"/>
  <c r="O39" s="1"/>
  <c r="R39" a="1"/>
  <c r="R39" s="1"/>
  <c r="L40" a="1"/>
  <c r="L40" s="1"/>
  <c r="N40" a="1"/>
  <c r="N40" s="1"/>
  <c r="P40" a="1"/>
  <c r="P40" s="1"/>
  <c r="M41" a="1"/>
  <c r="M41" s="1"/>
  <c r="O41" a="1"/>
  <c r="O41" s="1"/>
  <c r="R41" a="1"/>
  <c r="R41" s="1"/>
  <c r="L42" a="1"/>
  <c r="L42" s="1"/>
  <c r="N42" a="1"/>
  <c r="N42" s="1"/>
  <c r="P42" a="1"/>
  <c r="P42" s="1"/>
  <c r="M43" a="1"/>
  <c r="M43" s="1"/>
  <c r="O43" a="1"/>
  <c r="O43" s="1"/>
  <c r="R43" a="1"/>
  <c r="R43" s="1"/>
  <c r="O44" a="1"/>
  <c r="O44" s="1"/>
  <c r="R44" a="1"/>
  <c r="R44" s="1"/>
  <c r="R10" a="1"/>
  <c r="R10" s="1"/>
  <c r="N43" a="1"/>
  <c r="N43" s="1"/>
  <c r="M12" a="1"/>
  <c r="M12" s="1"/>
  <c r="G12" a="1"/>
  <c r="G12" s="1"/>
  <c r="N11" a="1"/>
  <c r="N11" s="1"/>
  <c r="G10" a="1"/>
  <c r="G10" s="1"/>
  <c r="N9" a="1"/>
  <c r="N9" s="1"/>
  <c r="L8" a="1"/>
  <c r="L8" s="1"/>
  <c r="P12" a="1"/>
  <c r="P12" s="1"/>
  <c r="D9" a="1"/>
  <c r="D9" s="1"/>
  <c r="J11" a="1"/>
  <c r="J11" s="1"/>
  <c r="G11" a="1"/>
  <c r="G11" s="1"/>
  <c r="F9" a="1"/>
  <c r="F9" s="1"/>
  <c r="N12" a="1"/>
  <c r="N12" s="1"/>
  <c r="L12" a="1"/>
  <c r="L12" s="1"/>
  <c r="H12" a="1"/>
  <c r="H12" s="1"/>
  <c r="F12" a="1"/>
  <c r="F12" s="1"/>
  <c r="D12" a="1"/>
  <c r="D12" s="1"/>
  <c r="R11" a="1"/>
  <c r="R11" s="1"/>
  <c r="O11" a="1"/>
  <c r="O11" s="1"/>
  <c r="M11" a="1"/>
  <c r="M11" s="1"/>
  <c r="P10" a="1"/>
  <c r="P10" s="1"/>
  <c r="N10" a="1"/>
  <c r="N10" s="1"/>
  <c r="L10" a="1"/>
  <c r="L10" s="1"/>
  <c r="H10" a="1"/>
  <c r="H10" s="1"/>
  <c r="F10" a="1"/>
  <c r="F10" s="1"/>
  <c r="D10" a="1"/>
  <c r="D10" s="1"/>
  <c r="R9" a="1"/>
  <c r="R9" s="1"/>
  <c r="O9" a="1"/>
  <c r="O9" s="1"/>
  <c r="M9" a="1"/>
  <c r="M9" s="1"/>
  <c r="H9" a="1"/>
  <c r="H9" s="1"/>
  <c r="N8" a="1"/>
  <c r="N8" s="1"/>
  <c r="H8" a="1"/>
  <c r="H8" s="1"/>
  <c r="D8" a="1"/>
  <c r="D8" s="1"/>
  <c r="L9" a="1"/>
  <c r="L9" s="1"/>
  <c r="R8" a="1"/>
  <c r="R8" s="1"/>
  <c r="O8" a="1"/>
  <c r="O8" s="1"/>
  <c r="M8" a="1"/>
  <c r="M8" s="1"/>
  <c r="J8" a="1"/>
  <c r="J8" s="1"/>
  <c r="G8" a="1"/>
  <c r="G8" s="1"/>
  <c r="D79" a="1"/>
  <c r="D79" s="1"/>
  <c r="N80" a="1"/>
  <c r="N80" s="1"/>
  <c r="D78" a="1"/>
  <c r="D78" s="1"/>
  <c r="N78" a="1"/>
  <c r="N78" s="1"/>
  <c r="L79" a="1"/>
  <c r="L79" s="1"/>
  <c r="L80" a="1"/>
  <c r="L80" s="1"/>
  <c r="R186" a="1"/>
  <c r="R186" s="1"/>
  <c r="P186" a="1"/>
  <c r="P186" s="1"/>
  <c r="N186" a="1"/>
  <c r="N186" s="1"/>
  <c r="J186" a="1"/>
  <c r="J186" s="1"/>
  <c r="F186" a="1"/>
  <c r="F186" s="1"/>
  <c r="R185" a="1"/>
  <c r="R185" s="1"/>
  <c r="N185" a="1"/>
  <c r="N185" s="1"/>
  <c r="J185" a="1"/>
  <c r="J185" s="1"/>
  <c r="H185" a="1"/>
  <c r="H185" s="1"/>
  <c r="F185" a="1"/>
  <c r="F185" s="1"/>
  <c r="L186" a="1"/>
  <c r="L186" s="1"/>
  <c r="I186" a="1"/>
  <c r="I186" s="1"/>
  <c r="G186" a="1"/>
  <c r="G186" s="1"/>
  <c r="E186" a="1"/>
  <c r="E186" s="1"/>
  <c r="Q185" a="1"/>
  <c r="Q185" s="1"/>
  <c r="O185" a="1"/>
  <c r="O185" s="1"/>
  <c r="M185" a="1"/>
  <c r="M185" s="1"/>
  <c r="E185" a="1"/>
  <c r="E185" s="1"/>
  <c r="Q184" a="1"/>
  <c r="Q184" s="1"/>
  <c r="O184" a="1"/>
  <c r="O184" s="1"/>
  <c r="M184" a="1"/>
  <c r="M184" s="1"/>
  <c r="J184" a="1"/>
  <c r="J184" s="1"/>
  <c r="H184" a="1"/>
  <c r="H184" s="1"/>
  <c r="F184" a="1"/>
  <c r="F184" s="1"/>
  <c r="D184" a="1"/>
  <c r="D184" s="1"/>
  <c r="P184" a="1"/>
  <c r="P184" s="1"/>
  <c r="L184" a="1"/>
  <c r="L184" s="1"/>
  <c r="G184" a="1"/>
  <c r="G184" s="1"/>
  <c r="R183" a="1"/>
  <c r="R183" s="1"/>
  <c r="P183" a="1"/>
  <c r="P183" s="1"/>
  <c r="N183" a="1"/>
  <c r="N183" s="1"/>
  <c r="L183" a="1"/>
  <c r="L183" s="1"/>
  <c r="I183" a="1"/>
  <c r="I183" s="1"/>
  <c r="G183" a="1"/>
  <c r="G183" s="1"/>
  <c r="E183" a="1"/>
  <c r="E183" s="1"/>
  <c r="R182" a="1"/>
  <c r="R182" s="1"/>
  <c r="Q182" a="1"/>
  <c r="Q182" s="1"/>
  <c r="P182" a="1"/>
  <c r="P182" s="1"/>
  <c r="O182" a="1"/>
  <c r="O182" s="1"/>
  <c r="N182" a="1"/>
  <c r="N182" s="1"/>
  <c r="M182" a="1"/>
  <c r="M182" s="1"/>
  <c r="L182" a="1"/>
  <c r="L182" s="1"/>
  <c r="I182" a="1"/>
  <c r="I182" s="1"/>
  <c r="G182" a="1"/>
  <c r="G182" s="1"/>
  <c r="E182" a="1"/>
  <c r="E182" s="1"/>
  <c r="R181" a="1"/>
  <c r="R181" s="1"/>
  <c r="Q181" a="1"/>
  <c r="Q181" s="1"/>
  <c r="P181" a="1"/>
  <c r="P181" s="1"/>
  <c r="O181" a="1"/>
  <c r="O181" s="1"/>
  <c r="N181" a="1"/>
  <c r="N181" s="1"/>
  <c r="M181" a="1"/>
  <c r="M181" s="1"/>
  <c r="L181" a="1"/>
  <c r="L181" s="1"/>
  <c r="I181" a="1"/>
  <c r="I181" s="1"/>
  <c r="G181" a="1"/>
  <c r="G181" s="1"/>
  <c r="E181" a="1"/>
  <c r="E181" s="1"/>
  <c r="Q180" a="1"/>
  <c r="Q180" s="1"/>
  <c r="O180" a="1"/>
  <c r="O180" s="1"/>
  <c r="M180" a="1"/>
  <c r="M180" s="1"/>
  <c r="J180" a="1"/>
  <c r="J180" s="1"/>
  <c r="H180" a="1"/>
  <c r="H180" s="1"/>
  <c r="F180" a="1"/>
  <c r="F180" s="1"/>
  <c r="D180" a="1"/>
  <c r="D180" s="1"/>
  <c r="J179" a="1"/>
  <c r="J179" s="1"/>
  <c r="H179" a="1"/>
  <c r="H179" s="1"/>
  <c r="F179" a="1"/>
  <c r="F179" s="1"/>
  <c r="R184" a="1"/>
  <c r="R184" s="1"/>
  <c r="N184" a="1"/>
  <c r="N184" s="1"/>
  <c r="I184" a="1"/>
  <c r="I184" s="1"/>
  <c r="E184" a="1"/>
  <c r="E184" s="1"/>
  <c r="Q183" a="1"/>
  <c r="Q183" s="1"/>
  <c r="O183" a="1"/>
  <c r="O183" s="1"/>
  <c r="M183" a="1"/>
  <c r="M183" s="1"/>
  <c r="J183" a="1"/>
  <c r="J183" s="1"/>
  <c r="H183" a="1"/>
  <c r="H183" s="1"/>
  <c r="F183" a="1"/>
  <c r="F183" s="1"/>
  <c r="D183" a="1"/>
  <c r="D183" s="1"/>
  <c r="J182" a="1"/>
  <c r="J182" s="1"/>
  <c r="H182" a="1"/>
  <c r="H182" s="1"/>
  <c r="F182" a="1"/>
  <c r="F182" s="1"/>
  <c r="D182" a="1"/>
  <c r="D182" s="1"/>
  <c r="J181" a="1"/>
  <c r="J181" s="1"/>
  <c r="H181" a="1"/>
  <c r="H181" s="1"/>
  <c r="F181" a="1"/>
  <c r="F181" s="1"/>
  <c r="D181" a="1"/>
  <c r="D181" s="1"/>
  <c r="R180" a="1"/>
  <c r="R180" s="1"/>
  <c r="P180" a="1"/>
  <c r="P180" s="1"/>
  <c r="N180" a="1"/>
  <c r="N180" s="1"/>
  <c r="L180" a="1"/>
  <c r="L180" s="1"/>
  <c r="I180" a="1"/>
  <c r="I180" s="1"/>
  <c r="G180" a="1"/>
  <c r="G180" s="1"/>
  <c r="E180" a="1"/>
  <c r="E180" s="1"/>
  <c r="R179" a="1"/>
  <c r="R179" s="1"/>
  <c r="Q179" a="1"/>
  <c r="Q179" s="1"/>
  <c r="P179" a="1"/>
  <c r="P179" s="1"/>
  <c r="O179" a="1"/>
  <c r="O179" s="1"/>
  <c r="N179" a="1"/>
  <c r="N179" s="1"/>
  <c r="L179" a="1"/>
  <c r="L179" s="1"/>
  <c r="G179" a="1"/>
  <c r="G179" s="1"/>
  <c r="D179" a="1"/>
  <c r="D179" s="1"/>
  <c r="R178" a="1"/>
  <c r="R178" s="1"/>
  <c r="Q178" a="1"/>
  <c r="Q178" s="1"/>
  <c r="P178" a="1"/>
  <c r="P178" s="1"/>
  <c r="O178" a="1"/>
  <c r="O178" s="1"/>
  <c r="N178" a="1"/>
  <c r="N178" s="1"/>
  <c r="M178" a="1"/>
  <c r="M178" s="1"/>
  <c r="L178" a="1"/>
  <c r="L178" s="1"/>
  <c r="I178" a="1"/>
  <c r="I178" s="1"/>
  <c r="G178" a="1"/>
  <c r="G178" s="1"/>
  <c r="E178" a="1"/>
  <c r="E178" s="1"/>
  <c r="Q177" a="1"/>
  <c r="Q177" s="1"/>
  <c r="O177" a="1"/>
  <c r="O177" s="1"/>
  <c r="M177" a="1"/>
  <c r="M177" s="1"/>
  <c r="J177" a="1"/>
  <c r="J177" s="1"/>
  <c r="H177" a="1"/>
  <c r="H177" s="1"/>
  <c r="F177" a="1"/>
  <c r="F177" s="1"/>
  <c r="D177" a="1"/>
  <c r="D177" s="1"/>
  <c r="Q176" a="1"/>
  <c r="Q176" s="1"/>
  <c r="O176" a="1"/>
  <c r="O176" s="1"/>
  <c r="M176" a="1"/>
  <c r="M176" s="1"/>
  <c r="J176" a="1"/>
  <c r="J176" s="1"/>
  <c r="H176" a="1"/>
  <c r="H176" s="1"/>
  <c r="F176" a="1"/>
  <c r="F176" s="1"/>
  <c r="D176" a="1"/>
  <c r="D176" s="1"/>
  <c r="J175" a="1"/>
  <c r="J175" s="1"/>
  <c r="H175" a="1"/>
  <c r="H175" s="1"/>
  <c r="F175" a="1"/>
  <c r="F175" s="1"/>
  <c r="D175" a="1"/>
  <c r="D175" s="1"/>
  <c r="R174" a="1"/>
  <c r="R174" s="1"/>
  <c r="P174" a="1"/>
  <c r="P174" s="1"/>
  <c r="N174" a="1"/>
  <c r="N174" s="1"/>
  <c r="L174" a="1"/>
  <c r="L174" s="1"/>
  <c r="I174" a="1"/>
  <c r="I174" s="1"/>
  <c r="G174" a="1"/>
  <c r="G174" s="1"/>
  <c r="E174" a="1"/>
  <c r="E174" s="1"/>
  <c r="Q173" a="1"/>
  <c r="Q173" s="1"/>
  <c r="O173" a="1"/>
  <c r="O173" s="1"/>
  <c r="M173" a="1"/>
  <c r="M173" s="1"/>
  <c r="J173" a="1"/>
  <c r="J173" s="1"/>
  <c r="H173" a="1"/>
  <c r="H173" s="1"/>
  <c r="F173" a="1"/>
  <c r="F173" s="1"/>
  <c r="D173" a="1"/>
  <c r="D173" s="1"/>
  <c r="R172" a="1"/>
  <c r="R172" s="1"/>
  <c r="Q172" a="1"/>
  <c r="Q172" s="1"/>
  <c r="P172" a="1"/>
  <c r="P172" s="1"/>
  <c r="O172" a="1"/>
  <c r="O172" s="1"/>
  <c r="N172" a="1"/>
  <c r="N172" s="1"/>
  <c r="M172" a="1"/>
  <c r="M172" s="1"/>
  <c r="L172" a="1"/>
  <c r="L172" s="1"/>
  <c r="I172" a="1"/>
  <c r="I172" s="1"/>
  <c r="G172" a="1"/>
  <c r="G172" s="1"/>
  <c r="E172" a="1"/>
  <c r="E172" s="1"/>
  <c r="Q171" a="1"/>
  <c r="Q171" s="1"/>
  <c r="O171" a="1"/>
  <c r="O171" s="1"/>
  <c r="M171" a="1"/>
  <c r="M171" s="1"/>
  <c r="Q170" a="1"/>
  <c r="Q170" s="1"/>
  <c r="O170" a="1"/>
  <c r="O170" s="1"/>
  <c r="M170" a="1"/>
  <c r="M170" s="1"/>
  <c r="J170" a="1"/>
  <c r="J170" s="1"/>
  <c r="H170" a="1"/>
  <c r="H170" s="1"/>
  <c r="F170" a="1"/>
  <c r="F170" s="1"/>
  <c r="D170" a="1"/>
  <c r="D170" s="1"/>
  <c r="Q161" a="1"/>
  <c r="Q161" s="1"/>
  <c r="O161" a="1"/>
  <c r="O161" s="1"/>
  <c r="M161" a="1"/>
  <c r="M161" s="1"/>
  <c r="J161" a="1"/>
  <c r="J161" s="1"/>
  <c r="H161" a="1"/>
  <c r="H161" s="1"/>
  <c r="F161" a="1"/>
  <c r="F161" s="1"/>
  <c r="D161" a="1"/>
  <c r="D161" s="1"/>
  <c r="R160" a="1"/>
  <c r="R160" s="1"/>
  <c r="P160" a="1"/>
  <c r="P160" s="1"/>
  <c r="N160" a="1"/>
  <c r="N160" s="1"/>
  <c r="L160" a="1"/>
  <c r="L160" s="1"/>
  <c r="I160" a="1"/>
  <c r="I160" s="1"/>
  <c r="G160" a="1"/>
  <c r="G160" s="1"/>
  <c r="E160" a="1"/>
  <c r="E160" s="1"/>
  <c r="Q159" a="1"/>
  <c r="Q159" s="1"/>
  <c r="O159" a="1"/>
  <c r="O159" s="1"/>
  <c r="M159" a="1"/>
  <c r="M159" s="1"/>
  <c r="J159" a="1"/>
  <c r="J159" s="1"/>
  <c r="H159" a="1"/>
  <c r="H159" s="1"/>
  <c r="F159" a="1"/>
  <c r="F159" s="1"/>
  <c r="D159" a="1"/>
  <c r="D159" s="1"/>
  <c r="Q158" a="1"/>
  <c r="Q158" s="1"/>
  <c r="O158" a="1"/>
  <c r="O158" s="1"/>
  <c r="M158" a="1"/>
  <c r="M158" s="1"/>
  <c r="J158" a="1"/>
  <c r="J158" s="1"/>
  <c r="H158" a="1"/>
  <c r="H158" s="1"/>
  <c r="F158" a="1"/>
  <c r="F158" s="1"/>
  <c r="D158" a="1"/>
  <c r="D158" s="1"/>
  <c r="R157" a="1"/>
  <c r="R157" s="1"/>
  <c r="P157" a="1"/>
  <c r="P157" s="1"/>
  <c r="N157" a="1"/>
  <c r="N157" s="1"/>
  <c r="L157" a="1"/>
  <c r="L157" s="1"/>
  <c r="I157" a="1"/>
  <c r="I157" s="1"/>
  <c r="G157" a="1"/>
  <c r="G157" s="1"/>
  <c r="E157" a="1"/>
  <c r="E157" s="1"/>
  <c r="Q156" a="1"/>
  <c r="Q156" s="1"/>
  <c r="O156" a="1"/>
  <c r="O156" s="1"/>
  <c r="M156" a="1"/>
  <c r="M156" s="1"/>
  <c r="J156" a="1"/>
  <c r="J156" s="1"/>
  <c r="H156" a="1"/>
  <c r="H156" s="1"/>
  <c r="F156" a="1"/>
  <c r="F156" s="1"/>
  <c r="D156" a="1"/>
  <c r="D156" s="1"/>
  <c r="R155" a="1"/>
  <c r="R155" s="1"/>
  <c r="P155" a="1"/>
  <c r="P155" s="1"/>
  <c r="N155" a="1"/>
  <c r="N155" s="1"/>
  <c r="L155" a="1"/>
  <c r="L155" s="1"/>
  <c r="I155" a="1"/>
  <c r="I155" s="1"/>
  <c r="G155" a="1"/>
  <c r="G155" s="1"/>
  <c r="E155" a="1"/>
  <c r="E155" s="1"/>
  <c r="R154" a="1"/>
  <c r="R154" s="1"/>
  <c r="P154" a="1"/>
  <c r="P154" s="1"/>
  <c r="N154" a="1"/>
  <c r="N154" s="1"/>
  <c r="L154" a="1"/>
  <c r="L154" s="1"/>
  <c r="I154" a="1"/>
  <c r="I154" s="1"/>
  <c r="G154" a="1"/>
  <c r="G154" s="1"/>
  <c r="E154" a="1"/>
  <c r="E154" s="1"/>
  <c r="Q153" a="1"/>
  <c r="Q153" s="1"/>
  <c r="O153" a="1"/>
  <c r="O153" s="1"/>
  <c r="M153" a="1"/>
  <c r="M153" s="1"/>
  <c r="J153" a="1"/>
  <c r="J153" s="1"/>
  <c r="H153" a="1"/>
  <c r="H153" s="1"/>
  <c r="F153" a="1"/>
  <c r="F153" s="1"/>
  <c r="D153" a="1"/>
  <c r="D153" s="1"/>
  <c r="R152" a="1"/>
  <c r="R152" s="1"/>
  <c r="P152" a="1"/>
  <c r="P152" s="1"/>
  <c r="N152" a="1"/>
  <c r="N152" s="1"/>
  <c r="L152" a="1"/>
  <c r="L152" s="1"/>
  <c r="I152" a="1"/>
  <c r="I152" s="1"/>
  <c r="G152" a="1"/>
  <c r="G152" s="1"/>
  <c r="E152" a="1"/>
  <c r="E152" s="1"/>
  <c r="Q151" a="1"/>
  <c r="Q151" s="1"/>
  <c r="O151" a="1"/>
  <c r="O151" s="1"/>
  <c r="M151" a="1"/>
  <c r="M151" s="1"/>
  <c r="J151" a="1"/>
  <c r="J151" s="1"/>
  <c r="H151" a="1"/>
  <c r="H151" s="1"/>
  <c r="F151" a="1"/>
  <c r="F151" s="1"/>
  <c r="D151" a="1"/>
  <c r="D151" s="1"/>
  <c r="R150" a="1"/>
  <c r="R150" s="1"/>
  <c r="P150" a="1"/>
  <c r="P150" s="1"/>
  <c r="N150" a="1"/>
  <c r="N150" s="1"/>
  <c r="L150" a="1"/>
  <c r="L150" s="1"/>
  <c r="I150" a="1"/>
  <c r="I150" s="1"/>
  <c r="G150" a="1"/>
  <c r="G150" s="1"/>
  <c r="E150" a="1"/>
  <c r="E150" s="1"/>
  <c r="Q149" a="1"/>
  <c r="Q149" s="1"/>
  <c r="O149" a="1"/>
  <c r="O149" s="1"/>
  <c r="M149" a="1"/>
  <c r="M149" s="1"/>
  <c r="J149" a="1"/>
  <c r="J149" s="1"/>
  <c r="H149" a="1"/>
  <c r="H149" s="1"/>
  <c r="F149" a="1"/>
  <c r="F149" s="1"/>
  <c r="D149" a="1"/>
  <c r="D149" s="1"/>
  <c r="R148" a="1"/>
  <c r="R148" s="1"/>
  <c r="P148" a="1"/>
  <c r="P148" s="1"/>
  <c r="N148" a="1"/>
  <c r="N148" s="1"/>
  <c r="L148" a="1"/>
  <c r="L148" s="1"/>
  <c r="I148" a="1"/>
  <c r="I148" s="1"/>
  <c r="G148" a="1"/>
  <c r="G148" s="1"/>
  <c r="E148" a="1"/>
  <c r="E148" s="1"/>
  <c r="Q147" a="1"/>
  <c r="Q147" s="1"/>
  <c r="O147" a="1"/>
  <c r="O147" s="1"/>
  <c r="M147" a="1"/>
  <c r="M147" s="1"/>
  <c r="J147" a="1"/>
  <c r="J147" s="1"/>
  <c r="H147" a="1"/>
  <c r="H147" s="1"/>
  <c r="F147" a="1"/>
  <c r="F147" s="1"/>
  <c r="D147" a="1"/>
  <c r="D147" s="1"/>
  <c r="M179" a="1"/>
  <c r="M179" s="1"/>
  <c r="I179" a="1"/>
  <c r="I179" s="1"/>
  <c r="E179" a="1"/>
  <c r="E179" s="1"/>
  <c r="J178" a="1"/>
  <c r="J178" s="1"/>
  <c r="H178" a="1"/>
  <c r="H178" s="1"/>
  <c r="F178" a="1"/>
  <c r="F178" s="1"/>
  <c r="D178" a="1"/>
  <c r="D178" s="1"/>
  <c r="R177" a="1"/>
  <c r="R177" s="1"/>
  <c r="P177" a="1"/>
  <c r="P177" s="1"/>
  <c r="N177" a="1"/>
  <c r="N177" s="1"/>
  <c r="L177" a="1"/>
  <c r="L177" s="1"/>
  <c r="I177" a="1"/>
  <c r="I177" s="1"/>
  <c r="G177" a="1"/>
  <c r="G177" s="1"/>
  <c r="E177" a="1"/>
  <c r="E177" s="1"/>
  <c r="R176" a="1"/>
  <c r="R176" s="1"/>
  <c r="P176" a="1"/>
  <c r="P176" s="1"/>
  <c r="N176" a="1"/>
  <c r="N176" s="1"/>
  <c r="L176" a="1"/>
  <c r="L176" s="1"/>
  <c r="I176" a="1"/>
  <c r="I176" s="1"/>
  <c r="G176" a="1"/>
  <c r="G176" s="1"/>
  <c r="E176" a="1"/>
  <c r="E176" s="1"/>
  <c r="R175" a="1"/>
  <c r="R175" s="1"/>
  <c r="Q175" a="1"/>
  <c r="Q175" s="1"/>
  <c r="P175" a="1"/>
  <c r="P175" s="1"/>
  <c r="O175" a="1"/>
  <c r="O175" s="1"/>
  <c r="N175" a="1"/>
  <c r="N175" s="1"/>
  <c r="M175" a="1"/>
  <c r="M175" s="1"/>
  <c r="L175" a="1"/>
  <c r="L175" s="1"/>
  <c r="I175" a="1"/>
  <c r="I175" s="1"/>
  <c r="G175" a="1"/>
  <c r="G175" s="1"/>
  <c r="E175" a="1"/>
  <c r="E175" s="1"/>
  <c r="Q174" a="1"/>
  <c r="Q174" s="1"/>
  <c r="O174" a="1"/>
  <c r="O174" s="1"/>
  <c r="M174" a="1"/>
  <c r="M174" s="1"/>
  <c r="J174" a="1"/>
  <c r="J174" s="1"/>
  <c r="H174" a="1"/>
  <c r="H174" s="1"/>
  <c r="F174" a="1"/>
  <c r="F174" s="1"/>
  <c r="D174" a="1"/>
  <c r="D174" s="1"/>
  <c r="R173" a="1"/>
  <c r="R173" s="1"/>
  <c r="P173" a="1"/>
  <c r="P173" s="1"/>
  <c r="N173" a="1"/>
  <c r="N173" s="1"/>
  <c r="L173" a="1"/>
  <c r="L173" s="1"/>
  <c r="I173" a="1"/>
  <c r="I173" s="1"/>
  <c r="G173" a="1"/>
  <c r="G173" s="1"/>
  <c r="E173" a="1"/>
  <c r="E173" s="1"/>
  <c r="J172" a="1"/>
  <c r="J172" s="1"/>
  <c r="H172" a="1"/>
  <c r="H172" s="1"/>
  <c r="F172" a="1"/>
  <c r="F172" s="1"/>
  <c r="D172" a="1"/>
  <c r="D172" s="1"/>
  <c r="R171" a="1"/>
  <c r="R171" s="1"/>
  <c r="P171" a="1"/>
  <c r="P171" s="1"/>
  <c r="N171" a="1"/>
  <c r="N171" s="1"/>
  <c r="L171" a="1"/>
  <c r="L171" s="1"/>
  <c r="J171" a="1"/>
  <c r="J171" s="1"/>
  <c r="I171" a="1"/>
  <c r="I171" s="1"/>
  <c r="H171" a="1"/>
  <c r="H171" s="1"/>
  <c r="G171" a="1"/>
  <c r="G171" s="1"/>
  <c r="F171" a="1"/>
  <c r="F171" s="1"/>
  <c r="E171" a="1"/>
  <c r="E171" s="1"/>
  <c r="D171" a="1"/>
  <c r="D171" s="1"/>
  <c r="R170" a="1"/>
  <c r="R170" s="1"/>
  <c r="P170" a="1"/>
  <c r="P170" s="1"/>
  <c r="N170" a="1"/>
  <c r="N170" s="1"/>
  <c r="L170" a="1"/>
  <c r="L170" s="1"/>
  <c r="I170" a="1"/>
  <c r="I170" s="1"/>
  <c r="G170" a="1"/>
  <c r="G170" s="1"/>
  <c r="E170" a="1"/>
  <c r="E170" s="1"/>
  <c r="R161" a="1"/>
  <c r="R161" s="1"/>
  <c r="P161" a="1"/>
  <c r="P161" s="1"/>
  <c r="N161" a="1"/>
  <c r="N161" s="1"/>
  <c r="L161" a="1"/>
  <c r="L161" s="1"/>
  <c r="I161" a="1"/>
  <c r="I161" s="1"/>
  <c r="G161" a="1"/>
  <c r="G161" s="1"/>
  <c r="E161" a="1"/>
  <c r="E161" s="1"/>
  <c r="Q160" a="1"/>
  <c r="Q160" s="1"/>
  <c r="O160" a="1"/>
  <c r="O160" s="1"/>
  <c r="M160" a="1"/>
  <c r="M160" s="1"/>
  <c r="J160" a="1"/>
  <c r="J160" s="1"/>
  <c r="H160" a="1"/>
  <c r="H160" s="1"/>
  <c r="F160" a="1"/>
  <c r="F160" s="1"/>
  <c r="D160" a="1"/>
  <c r="D160" s="1"/>
  <c r="R159" a="1"/>
  <c r="R159" s="1"/>
  <c r="P159" a="1"/>
  <c r="P159" s="1"/>
  <c r="N159" a="1"/>
  <c r="N159" s="1"/>
  <c r="L159" a="1"/>
  <c r="L159" s="1"/>
  <c r="I159" a="1"/>
  <c r="I159" s="1"/>
  <c r="G159" a="1"/>
  <c r="G159" s="1"/>
  <c r="E159" a="1"/>
  <c r="E159" s="1"/>
  <c r="R158" a="1"/>
  <c r="R158" s="1"/>
  <c r="P158" a="1"/>
  <c r="P158" s="1"/>
  <c r="N158" a="1"/>
  <c r="N158" s="1"/>
  <c r="L158" a="1"/>
  <c r="L158" s="1"/>
  <c r="I158" a="1"/>
  <c r="I158" s="1"/>
  <c r="G158" a="1"/>
  <c r="G158" s="1"/>
  <c r="E158" a="1"/>
  <c r="E158" s="1"/>
  <c r="Q157" a="1"/>
  <c r="Q157" s="1"/>
  <c r="O157" a="1"/>
  <c r="O157" s="1"/>
  <c r="M157" a="1"/>
  <c r="M157" s="1"/>
  <c r="J157" a="1"/>
  <c r="J157" s="1"/>
  <c r="H157" a="1"/>
  <c r="H157" s="1"/>
  <c r="F157" a="1"/>
  <c r="F157" s="1"/>
  <c r="D157" a="1"/>
  <c r="D157" s="1"/>
  <c r="R156" a="1"/>
  <c r="R156" s="1"/>
  <c r="P156" a="1"/>
  <c r="P156" s="1"/>
  <c r="N156" a="1"/>
  <c r="N156" s="1"/>
  <c r="L156" a="1"/>
  <c r="L156" s="1"/>
  <c r="I156" a="1"/>
  <c r="I156" s="1"/>
  <c r="G156" a="1"/>
  <c r="G156" s="1"/>
  <c r="E156" a="1"/>
  <c r="E156" s="1"/>
  <c r="Q155" a="1"/>
  <c r="Q155" s="1"/>
  <c r="O155" a="1"/>
  <c r="O155" s="1"/>
  <c r="M155" a="1"/>
  <c r="M155" s="1"/>
  <c r="J155" a="1"/>
  <c r="J155" s="1"/>
  <c r="H155" a="1"/>
  <c r="H155" s="1"/>
  <c r="F155" a="1"/>
  <c r="F155" s="1"/>
  <c r="D155" a="1"/>
  <c r="D155" s="1"/>
  <c r="Q154" a="1"/>
  <c r="Q154" s="1"/>
  <c r="O154" a="1"/>
  <c r="O154" s="1"/>
  <c r="M154" a="1"/>
  <c r="M154" s="1"/>
  <c r="J154" a="1"/>
  <c r="J154" s="1"/>
  <c r="H154" a="1"/>
  <c r="H154" s="1"/>
  <c r="F154" a="1"/>
  <c r="F154" s="1"/>
  <c r="D154" a="1"/>
  <c r="D154" s="1"/>
  <c r="R153" a="1"/>
  <c r="R153" s="1"/>
  <c r="P153" a="1"/>
  <c r="P153" s="1"/>
  <c r="N153" a="1"/>
  <c r="N153" s="1"/>
  <c r="L153" a="1"/>
  <c r="L153" s="1"/>
  <c r="I153" a="1"/>
  <c r="I153" s="1"/>
  <c r="G153" a="1"/>
  <c r="G153" s="1"/>
  <c r="E153" a="1"/>
  <c r="E153" s="1"/>
  <c r="Q152" a="1"/>
  <c r="Q152" s="1"/>
  <c r="O152" a="1"/>
  <c r="O152" s="1"/>
  <c r="M152" a="1"/>
  <c r="M152" s="1"/>
  <c r="J152" a="1"/>
  <c r="J152" s="1"/>
  <c r="H152" a="1"/>
  <c r="H152" s="1"/>
  <c r="F152" a="1"/>
  <c r="F152" s="1"/>
  <c r="D152" a="1"/>
  <c r="D152" s="1"/>
  <c r="R151" a="1"/>
  <c r="R151" s="1"/>
  <c r="P151" a="1"/>
  <c r="P151" s="1"/>
  <c r="N151" a="1"/>
  <c r="N151" s="1"/>
  <c r="L151" a="1"/>
  <c r="L151" s="1"/>
  <c r="I151" a="1"/>
  <c r="I151" s="1"/>
  <c r="G151" a="1"/>
  <c r="G151" s="1"/>
  <c r="E151" a="1"/>
  <c r="E151" s="1"/>
  <c r="Q150" a="1"/>
  <c r="Q150" s="1"/>
  <c r="O150" a="1"/>
  <c r="O150" s="1"/>
  <c r="M150" a="1"/>
  <c r="M150" s="1"/>
  <c r="J150" a="1"/>
  <c r="J150" s="1"/>
  <c r="H150" a="1"/>
  <c r="H150" s="1"/>
  <c r="F150" a="1"/>
  <c r="F150" s="1"/>
  <c r="D150" a="1"/>
  <c r="D150" s="1"/>
  <c r="R149" a="1"/>
  <c r="R149" s="1"/>
  <c r="P149" a="1"/>
  <c r="P149" s="1"/>
  <c r="N149" a="1"/>
  <c r="N149" s="1"/>
  <c r="L149" a="1"/>
  <c r="L149" s="1"/>
  <c r="I149" a="1"/>
  <c r="I149" s="1"/>
  <c r="G149" a="1"/>
  <c r="G149" s="1"/>
  <c r="E149" a="1"/>
  <c r="E149" s="1"/>
  <c r="Q148" a="1"/>
  <c r="Q148" s="1"/>
  <c r="O148" a="1"/>
  <c r="O148" s="1"/>
  <c r="M148" a="1"/>
  <c r="M148" s="1"/>
  <c r="J148" a="1"/>
  <c r="J148" s="1"/>
  <c r="H148" a="1"/>
  <c r="H148" s="1"/>
  <c r="F148" a="1"/>
  <c r="F148" s="1"/>
  <c r="D148" a="1"/>
  <c r="D148" s="1"/>
  <c r="R147" a="1"/>
  <c r="R147" s="1"/>
  <c r="P147" a="1"/>
  <c r="P147" s="1"/>
  <c r="N147" a="1"/>
  <c r="N147" s="1"/>
  <c r="L147" a="1"/>
  <c r="L147" s="1"/>
  <c r="I147" a="1"/>
  <c r="I147" s="1"/>
  <c r="G147" a="1"/>
  <c r="G147" s="1"/>
  <c r="E147" a="1"/>
  <c r="E147" s="1"/>
  <c r="Q146" a="1"/>
  <c r="Q146" s="1"/>
  <c r="O146" a="1"/>
  <c r="O146" s="1"/>
  <c r="M146" a="1"/>
  <c r="M146" s="1"/>
  <c r="J146" a="1"/>
  <c r="J146" s="1"/>
  <c r="H146" a="1"/>
  <c r="H146" s="1"/>
  <c r="F146" a="1"/>
  <c r="F146" s="1"/>
  <c r="D146" a="1"/>
  <c r="D146" s="1"/>
  <c r="R145" a="1"/>
  <c r="R145" s="1"/>
  <c r="P145" a="1"/>
  <c r="P145" s="1"/>
  <c r="N145" a="1"/>
  <c r="N145" s="1"/>
  <c r="L145" a="1"/>
  <c r="L145" s="1"/>
  <c r="I145" a="1"/>
  <c r="I145" s="1"/>
  <c r="G145" a="1"/>
  <c r="G145" s="1"/>
  <c r="E145" a="1"/>
  <c r="E145" s="1"/>
  <c r="Q144" a="1"/>
  <c r="Q144" s="1"/>
  <c r="O144" a="1"/>
  <c r="O144" s="1"/>
  <c r="M144" a="1"/>
  <c r="M144" s="1"/>
  <c r="J144" a="1"/>
  <c r="J144" s="1"/>
  <c r="H144" a="1"/>
  <c r="H144" s="1"/>
  <c r="F144" a="1"/>
  <c r="F144" s="1"/>
  <c r="D144" a="1"/>
  <c r="D144" s="1"/>
  <c r="M143" a="1"/>
  <c r="M143" s="1"/>
  <c r="J143" a="1"/>
  <c r="J143" s="1"/>
  <c r="H143" a="1"/>
  <c r="H143" s="1"/>
  <c r="F143" a="1"/>
  <c r="F143" s="1"/>
  <c r="D143" a="1"/>
  <c r="D143" s="1"/>
  <c r="R142" a="1"/>
  <c r="R142" s="1"/>
  <c r="P142" a="1"/>
  <c r="P142" s="1"/>
  <c r="N142" a="1"/>
  <c r="N142" s="1"/>
  <c r="L142" a="1"/>
  <c r="L142" s="1"/>
  <c r="I142" a="1"/>
  <c r="I142" s="1"/>
  <c r="G142" a="1"/>
  <c r="G142" s="1"/>
  <c r="E142" a="1"/>
  <c r="E142" s="1"/>
  <c r="Q141" a="1"/>
  <c r="Q141" s="1"/>
  <c r="O141" a="1"/>
  <c r="O141" s="1"/>
  <c r="M141" a="1"/>
  <c r="M141" s="1"/>
  <c r="J141" a="1"/>
  <c r="J141" s="1"/>
  <c r="H141" a="1"/>
  <c r="H141" s="1"/>
  <c r="F141" a="1"/>
  <c r="F141" s="1"/>
  <c r="D141" a="1"/>
  <c r="D141" s="1"/>
  <c r="Q140" a="1"/>
  <c r="Q140" s="1"/>
  <c r="O140" a="1"/>
  <c r="O140" s="1"/>
  <c r="M140" a="1"/>
  <c r="M140" s="1"/>
  <c r="J140" a="1"/>
  <c r="J140" s="1"/>
  <c r="H140" a="1"/>
  <c r="H140" s="1"/>
  <c r="F140" a="1"/>
  <c r="F140" s="1"/>
  <c r="D140" a="1"/>
  <c r="D140" s="1"/>
  <c r="R139" a="1"/>
  <c r="R139" s="1"/>
  <c r="P139" a="1"/>
  <c r="P139" s="1"/>
  <c r="N139" a="1"/>
  <c r="N139" s="1"/>
  <c r="L139" a="1"/>
  <c r="L139" s="1"/>
  <c r="I139" a="1"/>
  <c r="I139" s="1"/>
  <c r="G139" a="1"/>
  <c r="G139" s="1"/>
  <c r="E139" a="1"/>
  <c r="E139" s="1"/>
  <c r="Q138" a="1"/>
  <c r="Q138" s="1"/>
  <c r="O138" a="1"/>
  <c r="O138" s="1"/>
  <c r="M138" a="1"/>
  <c r="M138" s="1"/>
  <c r="J138" a="1"/>
  <c r="J138" s="1"/>
  <c r="H138" a="1"/>
  <c r="H138" s="1"/>
  <c r="F138" a="1"/>
  <c r="F138" s="1"/>
  <c r="D138" a="1"/>
  <c r="D138" s="1"/>
  <c r="Q137" a="1"/>
  <c r="Q137" s="1"/>
  <c r="O137" a="1"/>
  <c r="O137" s="1"/>
  <c r="M137" a="1"/>
  <c r="M137" s="1"/>
  <c r="J137" a="1"/>
  <c r="J137" s="1"/>
  <c r="H137" a="1"/>
  <c r="H137" s="1"/>
  <c r="F137" a="1"/>
  <c r="F137" s="1"/>
  <c r="D137" a="1"/>
  <c r="D137" s="1"/>
  <c r="R136" a="1"/>
  <c r="R136" s="1"/>
  <c r="P136" a="1"/>
  <c r="P136" s="1"/>
  <c r="N136" a="1"/>
  <c r="N136" s="1"/>
  <c r="L136" a="1"/>
  <c r="L136" s="1"/>
  <c r="I136" a="1"/>
  <c r="I136" s="1"/>
  <c r="G136" a="1"/>
  <c r="G136" s="1"/>
  <c r="E136" a="1"/>
  <c r="E136" s="1"/>
  <c r="Q135" a="1"/>
  <c r="Q135" s="1"/>
  <c r="O135" a="1"/>
  <c r="O135" s="1"/>
  <c r="M135" a="1"/>
  <c r="M135" s="1"/>
  <c r="J135" a="1"/>
  <c r="J135" s="1"/>
  <c r="H135" a="1"/>
  <c r="H135" s="1"/>
  <c r="F135" a="1"/>
  <c r="F135" s="1"/>
  <c r="D135" a="1"/>
  <c r="D135" s="1"/>
  <c r="Q134" a="1"/>
  <c r="Q134" s="1"/>
  <c r="O134" a="1"/>
  <c r="O134" s="1"/>
  <c r="M134" a="1"/>
  <c r="M134" s="1"/>
  <c r="J134" a="1"/>
  <c r="J134" s="1"/>
  <c r="H134" a="1"/>
  <c r="H134" s="1"/>
  <c r="F134" a="1"/>
  <c r="F134" s="1"/>
  <c r="D134" a="1"/>
  <c r="D134" s="1"/>
  <c r="R133" a="1"/>
  <c r="R133" s="1"/>
  <c r="P133" a="1"/>
  <c r="P133" s="1"/>
  <c r="N133" a="1"/>
  <c r="N133" s="1"/>
  <c r="L133" a="1"/>
  <c r="L133" s="1"/>
  <c r="I133" a="1"/>
  <c r="I133" s="1"/>
  <c r="G133" a="1"/>
  <c r="G133" s="1"/>
  <c r="E133" a="1"/>
  <c r="E133" s="1"/>
  <c r="R132" a="1"/>
  <c r="R132" s="1"/>
  <c r="P132" a="1"/>
  <c r="P132" s="1"/>
  <c r="N132" a="1"/>
  <c r="N132" s="1"/>
  <c r="L132" a="1"/>
  <c r="L132" s="1"/>
  <c r="I132" a="1"/>
  <c r="I132" s="1"/>
  <c r="G132" a="1"/>
  <c r="G132" s="1"/>
  <c r="E132" a="1"/>
  <c r="E132" s="1"/>
  <c r="Q131" a="1"/>
  <c r="Q131" s="1"/>
  <c r="O131" a="1"/>
  <c r="O131" s="1"/>
  <c r="M131" a="1"/>
  <c r="M131" s="1"/>
  <c r="J131" a="1"/>
  <c r="J131" s="1"/>
  <c r="H131" a="1"/>
  <c r="H131" s="1"/>
  <c r="F131" a="1"/>
  <c r="F131" s="1"/>
  <c r="D131" a="1"/>
  <c r="D131" s="1"/>
  <c r="R130" a="1"/>
  <c r="R130" s="1"/>
  <c r="P130" a="1"/>
  <c r="P130" s="1"/>
  <c r="N130" a="1"/>
  <c r="N130" s="1"/>
  <c r="L130" a="1"/>
  <c r="L130" s="1"/>
  <c r="I130" a="1"/>
  <c r="I130" s="1"/>
  <c r="G130" a="1"/>
  <c r="G130" s="1"/>
  <c r="E130" a="1"/>
  <c r="E130" s="1"/>
  <c r="R129" a="1"/>
  <c r="R129" s="1"/>
  <c r="P129" a="1"/>
  <c r="P129" s="1"/>
  <c r="N129" a="1"/>
  <c r="N129" s="1"/>
  <c r="L129" a="1"/>
  <c r="L129" s="1"/>
  <c r="I129" a="1"/>
  <c r="I129" s="1"/>
  <c r="G129" a="1"/>
  <c r="G129" s="1"/>
  <c r="E129" a="1"/>
  <c r="E129" s="1"/>
  <c r="Q128" a="1"/>
  <c r="Q128" s="1"/>
  <c r="O128" a="1"/>
  <c r="O128" s="1"/>
  <c r="M128" a="1"/>
  <c r="M128" s="1"/>
  <c r="J128" a="1"/>
  <c r="J128" s="1"/>
  <c r="H128" a="1"/>
  <c r="H128" s="1"/>
  <c r="F128" a="1"/>
  <c r="F128" s="1"/>
  <c r="D128" a="1"/>
  <c r="D128" s="1"/>
  <c r="R127" a="1"/>
  <c r="R127" s="1"/>
  <c r="P127" a="1"/>
  <c r="P127" s="1"/>
  <c r="N127" a="1"/>
  <c r="N127" s="1"/>
  <c r="L127" a="1"/>
  <c r="L127" s="1"/>
  <c r="I127" a="1"/>
  <c r="I127" s="1"/>
  <c r="G127" a="1"/>
  <c r="G127" s="1"/>
  <c r="E127" a="1"/>
  <c r="E127" s="1"/>
  <c r="Q126" a="1"/>
  <c r="Q126" s="1"/>
  <c r="O126" a="1"/>
  <c r="O126" s="1"/>
  <c r="M126" a="1"/>
  <c r="M126" s="1"/>
  <c r="J126" a="1"/>
  <c r="J126" s="1"/>
  <c r="H126" a="1"/>
  <c r="H126" s="1"/>
  <c r="F126" a="1"/>
  <c r="F126" s="1"/>
  <c r="D126" a="1"/>
  <c r="D126" s="1"/>
  <c r="R125" a="1"/>
  <c r="R125" s="1"/>
  <c r="P125" a="1"/>
  <c r="P125" s="1"/>
  <c r="N125" a="1"/>
  <c r="N125" s="1"/>
  <c r="L125" a="1"/>
  <c r="L125" s="1"/>
  <c r="I125" a="1"/>
  <c r="I125" s="1"/>
  <c r="G125" a="1"/>
  <c r="G125" s="1"/>
  <c r="E125" a="1"/>
  <c r="E125" s="1"/>
  <c r="Q124" a="1"/>
  <c r="Q124" s="1"/>
  <c r="O124" a="1"/>
  <c r="O124" s="1"/>
  <c r="M124" a="1"/>
  <c r="M124" s="1"/>
  <c r="J124" a="1"/>
  <c r="J124" s="1"/>
  <c r="H124" a="1"/>
  <c r="H124" s="1"/>
  <c r="F124" a="1"/>
  <c r="F124" s="1"/>
  <c r="D124" a="1"/>
  <c r="D124" s="1"/>
  <c r="Q123" a="1"/>
  <c r="Q123" s="1"/>
  <c r="O123" a="1"/>
  <c r="O123" s="1"/>
  <c r="M123" a="1"/>
  <c r="M123" s="1"/>
  <c r="J123" a="1"/>
  <c r="J123" s="1"/>
  <c r="H123" a="1"/>
  <c r="H123" s="1"/>
  <c r="F123" a="1"/>
  <c r="F123" s="1"/>
  <c r="D123" a="1"/>
  <c r="D123" s="1"/>
  <c r="Q114" a="1"/>
  <c r="Q114" s="1"/>
  <c r="Q113" a="1"/>
  <c r="Q113" s="1"/>
  <c r="Q110" a="1"/>
  <c r="Q110" s="1"/>
  <c r="Q106" a="1"/>
  <c r="Q106" s="1"/>
  <c r="Q105" a="1"/>
  <c r="Q105" s="1"/>
  <c r="Q103" a="1"/>
  <c r="Q103" s="1"/>
  <c r="Q102" a="1"/>
  <c r="Q102" s="1"/>
  <c r="Q100" a="1"/>
  <c r="Q100" s="1"/>
  <c r="Q98" a="1"/>
  <c r="Q98" s="1"/>
  <c r="Q96" a="1"/>
  <c r="Q96" s="1"/>
  <c r="Q95" a="1"/>
  <c r="Q95" s="1"/>
  <c r="Q93" a="1"/>
  <c r="Q93" s="1"/>
  <c r="Q90" a="1"/>
  <c r="Q90" s="1"/>
  <c r="Q88" a="1"/>
  <c r="Q88" s="1"/>
  <c r="Q87" a="1"/>
  <c r="Q87" s="1"/>
  <c r="Q84" a="1"/>
  <c r="Q84" s="1"/>
  <c r="Q82" a="1"/>
  <c r="Q82" s="1"/>
  <c r="Q81" a="1"/>
  <c r="Q81" s="1"/>
  <c r="Q80" a="1"/>
  <c r="Q80" s="1"/>
  <c r="Q79" a="1"/>
  <c r="Q79" s="1"/>
  <c r="I114" a="1"/>
  <c r="I114" s="1"/>
  <c r="R146" a="1"/>
  <c r="R146" s="1"/>
  <c r="P146" a="1"/>
  <c r="P146" s="1"/>
  <c r="N146" a="1"/>
  <c r="N146" s="1"/>
  <c r="L146" a="1"/>
  <c r="L146" s="1"/>
  <c r="I146" a="1"/>
  <c r="I146" s="1"/>
  <c r="G146" a="1"/>
  <c r="G146" s="1"/>
  <c r="E146" a="1"/>
  <c r="E146" s="1"/>
  <c r="Q145" a="1"/>
  <c r="Q145" s="1"/>
  <c r="O145" a="1"/>
  <c r="O145" s="1"/>
  <c r="M145" a="1"/>
  <c r="M145" s="1"/>
  <c r="J145" a="1"/>
  <c r="J145" s="1"/>
  <c r="H145" a="1"/>
  <c r="H145" s="1"/>
  <c r="F145" a="1"/>
  <c r="F145" s="1"/>
  <c r="D145" a="1"/>
  <c r="D145" s="1"/>
  <c r="R144" a="1"/>
  <c r="R144" s="1"/>
  <c r="P144" a="1"/>
  <c r="P144" s="1"/>
  <c r="N144" a="1"/>
  <c r="N144" s="1"/>
  <c r="L144" a="1"/>
  <c r="L144" s="1"/>
  <c r="I144" a="1"/>
  <c r="I144" s="1"/>
  <c r="G144" a="1"/>
  <c r="G144" s="1"/>
  <c r="E144" a="1"/>
  <c r="E144" s="1"/>
  <c r="R143" a="1"/>
  <c r="R143" s="1"/>
  <c r="Q143" a="1"/>
  <c r="Q143" s="1"/>
  <c r="P143" a="1"/>
  <c r="P143" s="1"/>
  <c r="O143" a="1"/>
  <c r="O143" s="1"/>
  <c r="N143" a="1"/>
  <c r="N143" s="1"/>
  <c r="L143" a="1"/>
  <c r="L143" s="1"/>
  <c r="I143" a="1"/>
  <c r="I143" s="1"/>
  <c r="G143" a="1"/>
  <c r="G143" s="1"/>
  <c r="E143" a="1"/>
  <c r="E143" s="1"/>
  <c r="Q142" a="1"/>
  <c r="Q142" s="1"/>
  <c r="O142" a="1"/>
  <c r="O142" s="1"/>
  <c r="M142" a="1"/>
  <c r="M142" s="1"/>
  <c r="J142" a="1"/>
  <c r="J142" s="1"/>
  <c r="H142" a="1"/>
  <c r="H142" s="1"/>
  <c r="F142" a="1"/>
  <c r="F142" s="1"/>
  <c r="D142" a="1"/>
  <c r="D142" s="1"/>
  <c r="K142" s="1"/>
  <c r="R141" a="1"/>
  <c r="R141" s="1"/>
  <c r="P141" a="1"/>
  <c r="P141" s="1"/>
  <c r="N141" a="1"/>
  <c r="N141" s="1"/>
  <c r="L141" a="1"/>
  <c r="L141" s="1"/>
  <c r="S141" s="1"/>
  <c r="I141" a="1"/>
  <c r="I141" s="1"/>
  <c r="G141" a="1"/>
  <c r="G141" s="1"/>
  <c r="E141" a="1"/>
  <c r="E141" s="1"/>
  <c r="R140" a="1"/>
  <c r="R140" s="1"/>
  <c r="P140" a="1"/>
  <c r="P140" s="1"/>
  <c r="N140" a="1"/>
  <c r="N140" s="1"/>
  <c r="L140" a="1"/>
  <c r="L140" s="1"/>
  <c r="I140" a="1"/>
  <c r="I140" s="1"/>
  <c r="G140" a="1"/>
  <c r="G140" s="1"/>
  <c r="E140" a="1"/>
  <c r="E140" s="1"/>
  <c r="Q139" a="1"/>
  <c r="Q139" s="1"/>
  <c r="O139" a="1"/>
  <c r="O139" s="1"/>
  <c r="M139" a="1"/>
  <c r="M139" s="1"/>
  <c r="J139" a="1"/>
  <c r="J139" s="1"/>
  <c r="H139" a="1"/>
  <c r="H139" s="1"/>
  <c r="F139" a="1"/>
  <c r="F139" s="1"/>
  <c r="D139" a="1"/>
  <c r="D139" s="1"/>
  <c r="R138" a="1"/>
  <c r="R138" s="1"/>
  <c r="P138" a="1"/>
  <c r="P138" s="1"/>
  <c r="N138" a="1"/>
  <c r="N138" s="1"/>
  <c r="L138" a="1"/>
  <c r="L138" s="1"/>
  <c r="I138" a="1"/>
  <c r="I138" s="1"/>
  <c r="G138" a="1"/>
  <c r="G138" s="1"/>
  <c r="E138" a="1"/>
  <c r="E138" s="1"/>
  <c r="R137" a="1"/>
  <c r="R137" s="1"/>
  <c r="P137" a="1"/>
  <c r="P137" s="1"/>
  <c r="N137" a="1"/>
  <c r="N137" s="1"/>
  <c r="L137" a="1"/>
  <c r="L137" s="1"/>
  <c r="I137" a="1"/>
  <c r="I137" s="1"/>
  <c r="G137" a="1"/>
  <c r="G137" s="1"/>
  <c r="E137" a="1"/>
  <c r="E137" s="1"/>
  <c r="Q136" a="1"/>
  <c r="Q136" s="1"/>
  <c r="O136" a="1"/>
  <c r="O136" s="1"/>
  <c r="M136" a="1"/>
  <c r="M136" s="1"/>
  <c r="S136" s="1"/>
  <c r="J136" a="1"/>
  <c r="J136" s="1"/>
  <c r="H136" a="1"/>
  <c r="H136" s="1"/>
  <c r="F136" a="1"/>
  <c r="F136" s="1"/>
  <c r="D136" a="1"/>
  <c r="D136" s="1"/>
  <c r="R135" a="1"/>
  <c r="R135" s="1"/>
  <c r="P135" a="1"/>
  <c r="P135" s="1"/>
  <c r="N135" a="1"/>
  <c r="N135" s="1"/>
  <c r="L135" a="1"/>
  <c r="L135" s="1"/>
  <c r="I135" a="1"/>
  <c r="I135" s="1"/>
  <c r="G135" a="1"/>
  <c r="G135" s="1"/>
  <c r="E135" a="1"/>
  <c r="E135" s="1"/>
  <c r="R134" a="1"/>
  <c r="R134" s="1"/>
  <c r="P134" a="1"/>
  <c r="P134" s="1"/>
  <c r="N134" a="1"/>
  <c r="N134" s="1"/>
  <c r="L134" a="1"/>
  <c r="L134" s="1"/>
  <c r="I134" a="1"/>
  <c r="I134" s="1"/>
  <c r="G134" a="1"/>
  <c r="G134" s="1"/>
  <c r="E134" a="1"/>
  <c r="E134" s="1"/>
  <c r="Q133" a="1"/>
  <c r="Q133" s="1"/>
  <c r="O133" a="1"/>
  <c r="O133" s="1"/>
  <c r="M133" a="1"/>
  <c r="M133" s="1"/>
  <c r="J133" a="1"/>
  <c r="J133" s="1"/>
  <c r="H133" a="1"/>
  <c r="H133" s="1"/>
  <c r="F133" a="1"/>
  <c r="F133" s="1"/>
  <c r="D133" a="1"/>
  <c r="D133" s="1"/>
  <c r="Q132" a="1"/>
  <c r="Q132" s="1"/>
  <c r="O132" a="1"/>
  <c r="O132" s="1"/>
  <c r="M132" a="1"/>
  <c r="M132" s="1"/>
  <c r="J132" a="1"/>
  <c r="J132" s="1"/>
  <c r="H132" a="1"/>
  <c r="H132" s="1"/>
  <c r="F132" a="1"/>
  <c r="F132" s="1"/>
  <c r="D132" a="1"/>
  <c r="D132" s="1"/>
  <c r="K132" s="1"/>
  <c r="R131" a="1"/>
  <c r="R131" s="1"/>
  <c r="P131" a="1"/>
  <c r="P131" s="1"/>
  <c r="N131" a="1"/>
  <c r="N131" s="1"/>
  <c r="L131" a="1"/>
  <c r="L131" s="1"/>
  <c r="I131" a="1"/>
  <c r="I131" s="1"/>
  <c r="G131" a="1"/>
  <c r="G131" s="1"/>
  <c r="E131" a="1"/>
  <c r="E131" s="1"/>
  <c r="Q130" a="1"/>
  <c r="Q130" s="1"/>
  <c r="O130" a="1"/>
  <c r="O130" s="1"/>
  <c r="M130" a="1"/>
  <c r="M130" s="1"/>
  <c r="J130" a="1"/>
  <c r="J130" s="1"/>
  <c r="H130" a="1"/>
  <c r="H130" s="1"/>
  <c r="F130" a="1"/>
  <c r="F130" s="1"/>
  <c r="D130" a="1"/>
  <c r="D130" s="1"/>
  <c r="Q129" a="1"/>
  <c r="Q129" s="1"/>
  <c r="O129" a="1"/>
  <c r="O129" s="1"/>
  <c r="M129" a="1"/>
  <c r="M129" s="1"/>
  <c r="J129" a="1"/>
  <c r="J129" s="1"/>
  <c r="H129" a="1"/>
  <c r="H129" s="1"/>
  <c r="F129" a="1"/>
  <c r="F129" s="1"/>
  <c r="D129" a="1"/>
  <c r="D129" s="1"/>
  <c r="R128" a="1"/>
  <c r="R128" s="1"/>
  <c r="P128" a="1"/>
  <c r="P128" s="1"/>
  <c r="N128" a="1"/>
  <c r="N128" s="1"/>
  <c r="L128" a="1"/>
  <c r="L128" s="1"/>
  <c r="I128" a="1"/>
  <c r="I128" s="1"/>
  <c r="G128" a="1"/>
  <c r="G128" s="1"/>
  <c r="E128" a="1"/>
  <c r="E128" s="1"/>
  <c r="Q127" a="1"/>
  <c r="Q127" s="1"/>
  <c r="O127" a="1"/>
  <c r="O127" s="1"/>
  <c r="M127" a="1"/>
  <c r="M127" s="1"/>
  <c r="J127" a="1"/>
  <c r="J127" s="1"/>
  <c r="H127" a="1"/>
  <c r="H127" s="1"/>
  <c r="F127" a="1"/>
  <c r="F127" s="1"/>
  <c r="D127" a="1"/>
  <c r="D127" s="1"/>
  <c r="R126" a="1"/>
  <c r="R126" s="1"/>
  <c r="P126" a="1"/>
  <c r="P126" s="1"/>
  <c r="N126" a="1"/>
  <c r="N126" s="1"/>
  <c r="L126" a="1"/>
  <c r="L126" s="1"/>
  <c r="I126" a="1"/>
  <c r="I126" s="1"/>
  <c r="G126" a="1"/>
  <c r="G126" s="1"/>
  <c r="E126" a="1"/>
  <c r="E126" s="1"/>
  <c r="Q125" a="1"/>
  <c r="Q125" s="1"/>
  <c r="O125" a="1"/>
  <c r="O125" s="1"/>
  <c r="M125" a="1"/>
  <c r="M125" s="1"/>
  <c r="J125" a="1"/>
  <c r="J125" s="1"/>
  <c r="H125" a="1"/>
  <c r="H125" s="1"/>
  <c r="F125" a="1"/>
  <c r="F125" s="1"/>
  <c r="D125" a="1"/>
  <c r="D125" s="1"/>
  <c r="R124" a="1"/>
  <c r="R124" s="1"/>
  <c r="P124" a="1"/>
  <c r="P124" s="1"/>
  <c r="N124" a="1"/>
  <c r="N124" s="1"/>
  <c r="L124" a="1"/>
  <c r="L124" s="1"/>
  <c r="I124" a="1"/>
  <c r="I124" s="1"/>
  <c r="G124" a="1"/>
  <c r="G124" s="1"/>
  <c r="E124" a="1"/>
  <c r="E124" s="1"/>
  <c r="R123" a="1"/>
  <c r="R123" s="1"/>
  <c r="P123" a="1"/>
  <c r="P123" s="1"/>
  <c r="N123" a="1"/>
  <c r="N123" s="1"/>
  <c r="L123" a="1"/>
  <c r="L123" s="1"/>
  <c r="I123" a="1"/>
  <c r="I123" s="1"/>
  <c r="G123" a="1"/>
  <c r="G123" s="1"/>
  <c r="E123" a="1"/>
  <c r="E123" s="1"/>
  <c r="Q112" a="1"/>
  <c r="Q112" s="1"/>
  <c r="Q111" a="1"/>
  <c r="Q111" s="1"/>
  <c r="Q109" a="1"/>
  <c r="Q109" s="1"/>
  <c r="Q108" a="1"/>
  <c r="Q108" s="1"/>
  <c r="Q107" a="1"/>
  <c r="Q107" s="1"/>
  <c r="Q104" a="1"/>
  <c r="Q104" s="1"/>
  <c r="Q101" a="1"/>
  <c r="Q101" s="1"/>
  <c r="Q99" a="1"/>
  <c r="Q99" s="1"/>
  <c r="Q97" a="1"/>
  <c r="Q97" s="1"/>
  <c r="Q94" a="1"/>
  <c r="Q94" s="1"/>
  <c r="Q92" a="1"/>
  <c r="Q92" s="1"/>
  <c r="Q91" a="1"/>
  <c r="Q91" s="1"/>
  <c r="Q89" a="1"/>
  <c r="Q89" s="1"/>
  <c r="Q86" a="1"/>
  <c r="Q86" s="1"/>
  <c r="Q85" a="1"/>
  <c r="Q85" s="1"/>
  <c r="Q83" a="1"/>
  <c r="Q83" s="1"/>
  <c r="Q78" a="1"/>
  <c r="Q78" s="1"/>
  <c r="Q77" a="1"/>
  <c r="Q77" s="1"/>
  <c r="I112" a="1"/>
  <c r="I112" s="1"/>
  <c r="I111" a="1"/>
  <c r="I111" s="1"/>
  <c r="I109" a="1"/>
  <c r="I109" s="1"/>
  <c r="I108" a="1"/>
  <c r="I108" s="1"/>
  <c r="I107" a="1"/>
  <c r="I107" s="1"/>
  <c r="I104" a="1"/>
  <c r="I104" s="1"/>
  <c r="I101" a="1"/>
  <c r="I101" s="1"/>
  <c r="I99" a="1"/>
  <c r="I99" s="1"/>
  <c r="I97" a="1"/>
  <c r="I97" s="1"/>
  <c r="I94" a="1"/>
  <c r="I94" s="1"/>
  <c r="I92" a="1"/>
  <c r="I92" s="1"/>
  <c r="I91" a="1"/>
  <c r="I91" s="1"/>
  <c r="I89" a="1"/>
  <c r="I89" s="1"/>
  <c r="I86" a="1"/>
  <c r="I86" s="1"/>
  <c r="E78" a="1"/>
  <c r="E78" s="1"/>
  <c r="G78" a="1"/>
  <c r="G78" s="1"/>
  <c r="J78" a="1"/>
  <c r="J78" s="1"/>
  <c r="M78" a="1"/>
  <c r="M78" s="1"/>
  <c r="O78" a="1"/>
  <c r="O78" s="1"/>
  <c r="R78" a="1"/>
  <c r="R78" s="1"/>
  <c r="E79" a="1"/>
  <c r="E79" s="1"/>
  <c r="G79" a="1"/>
  <c r="G79" s="1"/>
  <c r="J79" a="1"/>
  <c r="J79" s="1"/>
  <c r="M79" a="1"/>
  <c r="M79" s="1"/>
  <c r="O79" a="1"/>
  <c r="O79" s="1"/>
  <c r="R79" a="1"/>
  <c r="R79" s="1"/>
  <c r="E80" a="1"/>
  <c r="E80" s="1"/>
  <c r="G80" a="1"/>
  <c r="G80" s="1"/>
  <c r="J80" a="1"/>
  <c r="J80" s="1"/>
  <c r="M80" a="1"/>
  <c r="M80" s="1"/>
  <c r="O80" a="1"/>
  <c r="O80" s="1"/>
  <c r="R80" a="1"/>
  <c r="R80" s="1"/>
  <c r="E81" a="1"/>
  <c r="E81" s="1"/>
  <c r="G81" a="1"/>
  <c r="G81" s="1"/>
  <c r="J81" a="1"/>
  <c r="J81" s="1"/>
  <c r="M81" a="1"/>
  <c r="M81" s="1"/>
  <c r="O81" a="1"/>
  <c r="O81" s="1"/>
  <c r="R81" a="1"/>
  <c r="R81" s="1"/>
  <c r="E82" a="1"/>
  <c r="E82" s="1"/>
  <c r="G82" a="1"/>
  <c r="G82" s="1"/>
  <c r="J82" a="1"/>
  <c r="J82" s="1"/>
  <c r="M82" a="1"/>
  <c r="M82" s="1"/>
  <c r="O82" a="1"/>
  <c r="O82" s="1"/>
  <c r="R82" a="1"/>
  <c r="R82" s="1"/>
  <c r="D83" a="1"/>
  <c r="D83" s="1"/>
  <c r="F83" a="1"/>
  <c r="F83" s="1"/>
  <c r="H83" a="1"/>
  <c r="H83" s="1"/>
  <c r="L83" a="1"/>
  <c r="L83" s="1"/>
  <c r="N83" a="1"/>
  <c r="N83" s="1"/>
  <c r="P83" a="1"/>
  <c r="P83" s="1"/>
  <c r="D84" a="1"/>
  <c r="D84" s="1"/>
  <c r="F84" a="1"/>
  <c r="F84" s="1"/>
  <c r="H84" a="1"/>
  <c r="H84" s="1"/>
  <c r="L84" a="1"/>
  <c r="L84" s="1"/>
  <c r="N84" a="1"/>
  <c r="N84" s="1"/>
  <c r="P84" a="1"/>
  <c r="P84" s="1"/>
  <c r="D85" a="1"/>
  <c r="D85" s="1"/>
  <c r="F85" a="1"/>
  <c r="F85" s="1"/>
  <c r="H85" a="1"/>
  <c r="H85" s="1"/>
  <c r="L85" a="1"/>
  <c r="L85" s="1"/>
  <c r="N85" a="1"/>
  <c r="N85" s="1"/>
  <c r="P85" a="1"/>
  <c r="P85" s="1"/>
  <c r="D86" a="1"/>
  <c r="D86" s="1"/>
  <c r="F86" a="1"/>
  <c r="F86" s="1"/>
  <c r="H86" a="1"/>
  <c r="H86" s="1"/>
  <c r="L86" a="1"/>
  <c r="L86" s="1"/>
  <c r="N86" a="1"/>
  <c r="N86" s="1"/>
  <c r="P86" a="1"/>
  <c r="P86" s="1"/>
  <c r="D87" a="1"/>
  <c r="D87" s="1"/>
  <c r="F87" a="1"/>
  <c r="F87" s="1"/>
  <c r="H87" a="1"/>
  <c r="H87" s="1"/>
  <c r="L87" a="1"/>
  <c r="L87" s="1"/>
  <c r="N87" a="1"/>
  <c r="N87" s="1"/>
  <c r="P87" a="1"/>
  <c r="P87" s="1"/>
  <c r="D88" a="1"/>
  <c r="D88" s="1"/>
  <c r="F88" a="1"/>
  <c r="F88" s="1"/>
  <c r="H88" a="1"/>
  <c r="H88" s="1"/>
  <c r="L88" a="1"/>
  <c r="L88" s="1"/>
  <c r="N88" a="1"/>
  <c r="N88" s="1"/>
  <c r="P88" a="1"/>
  <c r="P88" s="1"/>
  <c r="D89" a="1"/>
  <c r="D89" s="1"/>
  <c r="F89" a="1"/>
  <c r="F89" s="1"/>
  <c r="H89" a="1"/>
  <c r="H89" s="1"/>
  <c r="L89" a="1"/>
  <c r="L89" s="1"/>
  <c r="N89" a="1"/>
  <c r="N89" s="1"/>
  <c r="P89" a="1"/>
  <c r="P89" s="1"/>
  <c r="D90" a="1"/>
  <c r="D90" s="1"/>
  <c r="F90" a="1"/>
  <c r="F90" s="1"/>
  <c r="H90" a="1"/>
  <c r="H90" s="1"/>
  <c r="M90" a="1"/>
  <c r="M90" s="1"/>
  <c r="O90" a="1"/>
  <c r="O90" s="1"/>
  <c r="E91" a="1"/>
  <c r="E91" s="1"/>
  <c r="G91" a="1"/>
  <c r="G91" s="1"/>
  <c r="J91" a="1"/>
  <c r="J91" s="1"/>
  <c r="M91" a="1"/>
  <c r="M91" s="1"/>
  <c r="O91" a="1"/>
  <c r="O91" s="1"/>
  <c r="R91" a="1"/>
  <c r="R91" s="1"/>
  <c r="E92" a="1"/>
  <c r="E92" s="1"/>
  <c r="G92" a="1"/>
  <c r="G92" s="1"/>
  <c r="J92" a="1"/>
  <c r="J92" s="1"/>
  <c r="M92" a="1"/>
  <c r="M92" s="1"/>
  <c r="O92" a="1"/>
  <c r="O92" s="1"/>
  <c r="R92" a="1"/>
  <c r="R92" s="1"/>
  <c r="E93" a="1"/>
  <c r="E93" s="1"/>
  <c r="G93" a="1"/>
  <c r="G93" s="1"/>
  <c r="J93" a="1"/>
  <c r="J93" s="1"/>
  <c r="M93" a="1"/>
  <c r="M93" s="1"/>
  <c r="O93" a="1"/>
  <c r="O93" s="1"/>
  <c r="R93" a="1"/>
  <c r="R93" s="1"/>
  <c r="E94" a="1"/>
  <c r="E94" s="1"/>
  <c r="G94" a="1"/>
  <c r="G94" s="1"/>
  <c r="J94" a="1"/>
  <c r="J94" s="1"/>
  <c r="M94" a="1"/>
  <c r="M94" s="1"/>
  <c r="O94" a="1"/>
  <c r="O94" s="1"/>
  <c r="R94" a="1"/>
  <c r="R94" s="1"/>
  <c r="E95" a="1"/>
  <c r="E95" s="1"/>
  <c r="G95" a="1"/>
  <c r="G95" s="1"/>
  <c r="J95" a="1"/>
  <c r="J95" s="1"/>
  <c r="M95" a="1"/>
  <c r="M95" s="1"/>
  <c r="O95" a="1"/>
  <c r="O95" s="1"/>
  <c r="R95" a="1"/>
  <c r="R95" s="1"/>
  <c r="E96" a="1"/>
  <c r="E96" s="1"/>
  <c r="G96" a="1"/>
  <c r="G96" s="1"/>
  <c r="J96" a="1"/>
  <c r="J96" s="1"/>
  <c r="M96" a="1"/>
  <c r="M96" s="1"/>
  <c r="O96" a="1"/>
  <c r="O96" s="1"/>
  <c r="R96" a="1"/>
  <c r="R96" s="1"/>
  <c r="E97" a="1"/>
  <c r="E97" s="1"/>
  <c r="G97" a="1"/>
  <c r="G97" s="1"/>
  <c r="J97" a="1"/>
  <c r="J97" s="1"/>
  <c r="M97" a="1"/>
  <c r="M97" s="1"/>
  <c r="O97" a="1"/>
  <c r="O97" s="1"/>
  <c r="R97" a="1"/>
  <c r="R97" s="1"/>
  <c r="E98" a="1"/>
  <c r="E98" s="1"/>
  <c r="G98" a="1"/>
  <c r="G98" s="1"/>
  <c r="J98" a="1"/>
  <c r="J98" s="1"/>
  <c r="M98" a="1"/>
  <c r="M98" s="1"/>
  <c r="O98" a="1"/>
  <c r="O98" s="1"/>
  <c r="R98" a="1"/>
  <c r="R98" s="1"/>
  <c r="E99" a="1"/>
  <c r="E99" s="1"/>
  <c r="G99" a="1"/>
  <c r="G99" s="1"/>
  <c r="J99" a="1"/>
  <c r="J99" s="1"/>
  <c r="M99" a="1"/>
  <c r="M99" s="1"/>
  <c r="O99" a="1"/>
  <c r="O99" s="1"/>
  <c r="R99" a="1"/>
  <c r="R99" s="1"/>
  <c r="E100" a="1"/>
  <c r="E100" s="1"/>
  <c r="G100" a="1"/>
  <c r="G100" s="1"/>
  <c r="J100" a="1"/>
  <c r="J100" s="1"/>
  <c r="M100" a="1"/>
  <c r="M100" s="1"/>
  <c r="O100" a="1"/>
  <c r="O100" s="1"/>
  <c r="R100" a="1"/>
  <c r="R100" s="1"/>
  <c r="E101" a="1"/>
  <c r="E101" s="1"/>
  <c r="G101" a="1"/>
  <c r="G101" s="1"/>
  <c r="J101" a="1"/>
  <c r="J101" s="1"/>
  <c r="M101" a="1"/>
  <c r="M101" s="1"/>
  <c r="O101" a="1"/>
  <c r="O101" s="1"/>
  <c r="R101" a="1"/>
  <c r="R101" s="1"/>
  <c r="E102" a="1"/>
  <c r="E102" s="1"/>
  <c r="G102" a="1"/>
  <c r="G102" s="1"/>
  <c r="J102" a="1"/>
  <c r="J102" s="1"/>
  <c r="M102" a="1"/>
  <c r="M102" s="1"/>
  <c r="O102" a="1"/>
  <c r="O102" s="1"/>
  <c r="R102" a="1"/>
  <c r="R102" s="1"/>
  <c r="E103" a="1"/>
  <c r="E103" s="1"/>
  <c r="G103" a="1"/>
  <c r="G103" s="1"/>
  <c r="J103" a="1"/>
  <c r="J103" s="1"/>
  <c r="M103" a="1"/>
  <c r="M103" s="1"/>
  <c r="O103" a="1"/>
  <c r="O103" s="1"/>
  <c r="R103" a="1"/>
  <c r="R103" s="1"/>
  <c r="E104" a="1"/>
  <c r="E104" s="1"/>
  <c r="G104" a="1"/>
  <c r="G104" s="1"/>
  <c r="J104" a="1"/>
  <c r="J104" s="1"/>
  <c r="M104" a="1"/>
  <c r="M104" s="1"/>
  <c r="O104" a="1"/>
  <c r="O104" s="1"/>
  <c r="R104" a="1"/>
  <c r="R104" s="1"/>
  <c r="E105" a="1"/>
  <c r="E105" s="1"/>
  <c r="G105" a="1"/>
  <c r="G105" s="1"/>
  <c r="J105" a="1"/>
  <c r="J105" s="1"/>
  <c r="M105" a="1"/>
  <c r="M105" s="1"/>
  <c r="O105" a="1"/>
  <c r="O105" s="1"/>
  <c r="R105" a="1"/>
  <c r="R105" s="1"/>
  <c r="E106" a="1"/>
  <c r="E106" s="1"/>
  <c r="G106" a="1"/>
  <c r="G106" s="1"/>
  <c r="J106" a="1"/>
  <c r="J106" s="1"/>
  <c r="M106" a="1"/>
  <c r="M106" s="1"/>
  <c r="O106" a="1"/>
  <c r="O106" s="1"/>
  <c r="R106" a="1"/>
  <c r="R106" s="1"/>
  <c r="E107" a="1"/>
  <c r="E107" s="1"/>
  <c r="G107" a="1"/>
  <c r="G107" s="1"/>
  <c r="J107" a="1"/>
  <c r="J107" s="1"/>
  <c r="M107" a="1"/>
  <c r="M107" s="1"/>
  <c r="O107" a="1"/>
  <c r="O107" s="1"/>
  <c r="R107" a="1"/>
  <c r="R107" s="1"/>
  <c r="E108" a="1"/>
  <c r="E108" s="1"/>
  <c r="G108" a="1"/>
  <c r="G108" s="1"/>
  <c r="J108" a="1"/>
  <c r="J108" s="1"/>
  <c r="M108" a="1"/>
  <c r="M108" s="1"/>
  <c r="O108" a="1"/>
  <c r="O108" s="1"/>
  <c r="R108" a="1"/>
  <c r="R108" s="1"/>
  <c r="E109" a="1"/>
  <c r="E109" s="1"/>
  <c r="G109" a="1"/>
  <c r="G109" s="1"/>
  <c r="J109" a="1"/>
  <c r="J109" s="1"/>
  <c r="M109" a="1"/>
  <c r="M109" s="1"/>
  <c r="O109" a="1"/>
  <c r="O109" s="1"/>
  <c r="R109" a="1"/>
  <c r="R109" s="1"/>
  <c r="E110" a="1"/>
  <c r="E110" s="1"/>
  <c r="G110" a="1"/>
  <c r="G110" s="1"/>
  <c r="J110" a="1"/>
  <c r="J110" s="1"/>
  <c r="M110" a="1"/>
  <c r="M110" s="1"/>
  <c r="O110" a="1"/>
  <c r="O110" s="1"/>
  <c r="R110" a="1"/>
  <c r="R110" s="1"/>
  <c r="E111" a="1"/>
  <c r="E111" s="1"/>
  <c r="G111" a="1"/>
  <c r="G111" s="1"/>
  <c r="J111" a="1"/>
  <c r="J111" s="1"/>
  <c r="M111" a="1"/>
  <c r="M111" s="1"/>
  <c r="O111" a="1"/>
  <c r="O111" s="1"/>
  <c r="R111" a="1"/>
  <c r="R111" s="1"/>
  <c r="E112" a="1"/>
  <c r="E112" s="1"/>
  <c r="G112" a="1"/>
  <c r="G112" s="1"/>
  <c r="J112" a="1"/>
  <c r="J112" s="1"/>
  <c r="M112" a="1"/>
  <c r="M112" s="1"/>
  <c r="O112" a="1"/>
  <c r="O112" s="1"/>
  <c r="R112" a="1"/>
  <c r="R112" s="1"/>
  <c r="E113" a="1"/>
  <c r="E113" s="1"/>
  <c r="G113" a="1"/>
  <c r="G113" s="1"/>
  <c r="J113" a="1"/>
  <c r="J113" s="1"/>
  <c r="M113" a="1"/>
  <c r="M113" s="1"/>
  <c r="O113" a="1"/>
  <c r="O113" s="1"/>
  <c r="R113" a="1"/>
  <c r="R113" s="1"/>
  <c r="E114" a="1"/>
  <c r="E114" s="1"/>
  <c r="G114" a="1"/>
  <c r="G114" s="1"/>
  <c r="J114" a="1"/>
  <c r="J114" s="1"/>
  <c r="M114" a="1"/>
  <c r="M114" s="1"/>
  <c r="O114" a="1"/>
  <c r="O114" s="1"/>
  <c r="P114" a="1"/>
  <c r="P114" s="1"/>
  <c r="R114" a="1"/>
  <c r="R114" s="1"/>
  <c r="I77" a="1"/>
  <c r="I77" s="1"/>
  <c r="I78" a="1"/>
  <c r="I78" s="1"/>
  <c r="I83" a="1"/>
  <c r="I83" s="1"/>
  <c r="I85" a="1"/>
  <c r="I85" s="1"/>
  <c r="I87" a="1"/>
  <c r="I87" s="1"/>
  <c r="I95" a="1"/>
  <c r="I95" s="1"/>
  <c r="I98" a="1"/>
  <c r="I98" s="1"/>
  <c r="I102" a="1"/>
  <c r="I102" s="1"/>
  <c r="I103" a="1"/>
  <c r="I103" s="1"/>
  <c r="I106" a="1"/>
  <c r="I106" s="1"/>
  <c r="I113" a="1"/>
  <c r="I113" s="1"/>
  <c r="D81" a="1"/>
  <c r="D81" s="1"/>
  <c r="F81" a="1"/>
  <c r="F81" s="1"/>
  <c r="H81" a="1"/>
  <c r="H81" s="1"/>
  <c r="L81" a="1"/>
  <c r="L81" s="1"/>
  <c r="N81" a="1"/>
  <c r="N81" s="1"/>
  <c r="P81" a="1"/>
  <c r="P81" s="1"/>
  <c r="D82" a="1"/>
  <c r="D82" s="1"/>
  <c r="F82" a="1"/>
  <c r="F82" s="1"/>
  <c r="H82" a="1"/>
  <c r="H82" s="1"/>
  <c r="L82" a="1"/>
  <c r="L82" s="1"/>
  <c r="N82" a="1"/>
  <c r="N82" s="1"/>
  <c r="P82" a="1"/>
  <c r="P82" s="1"/>
  <c r="E83" a="1"/>
  <c r="E83" s="1"/>
  <c r="G83" a="1"/>
  <c r="G83" s="1"/>
  <c r="J83" a="1"/>
  <c r="J83" s="1"/>
  <c r="M83" a="1"/>
  <c r="M83" s="1"/>
  <c r="O83" a="1"/>
  <c r="O83" s="1"/>
  <c r="R83" a="1"/>
  <c r="R83" s="1"/>
  <c r="E84" a="1"/>
  <c r="E84" s="1"/>
  <c r="G84" a="1"/>
  <c r="G84" s="1"/>
  <c r="J84" a="1"/>
  <c r="J84" s="1"/>
  <c r="M84" a="1"/>
  <c r="M84" s="1"/>
  <c r="O84" a="1"/>
  <c r="O84" s="1"/>
  <c r="R84" a="1"/>
  <c r="R84" s="1"/>
  <c r="E85" a="1"/>
  <c r="E85" s="1"/>
  <c r="G85" a="1"/>
  <c r="G85" s="1"/>
  <c r="J85" a="1"/>
  <c r="J85" s="1"/>
  <c r="M85" a="1"/>
  <c r="M85" s="1"/>
  <c r="O85" a="1"/>
  <c r="O85" s="1"/>
  <c r="R85" a="1"/>
  <c r="R85" s="1"/>
  <c r="E86" a="1"/>
  <c r="E86" s="1"/>
  <c r="G86" a="1"/>
  <c r="G86" s="1"/>
  <c r="J86" a="1"/>
  <c r="J86" s="1"/>
  <c r="M86" a="1"/>
  <c r="M86" s="1"/>
  <c r="O86" a="1"/>
  <c r="O86" s="1"/>
  <c r="R86" a="1"/>
  <c r="R86" s="1"/>
  <c r="E87" a="1"/>
  <c r="E87" s="1"/>
  <c r="G87" a="1"/>
  <c r="G87" s="1"/>
  <c r="J87" a="1"/>
  <c r="J87" s="1"/>
  <c r="M87" a="1"/>
  <c r="M87" s="1"/>
  <c r="O87" a="1"/>
  <c r="O87" s="1"/>
  <c r="R87" a="1"/>
  <c r="R87" s="1"/>
  <c r="E88" a="1"/>
  <c r="E88" s="1"/>
  <c r="G88" a="1"/>
  <c r="G88" s="1"/>
  <c r="J88" a="1"/>
  <c r="J88" s="1"/>
  <c r="M88" a="1"/>
  <c r="M88" s="1"/>
  <c r="O88" a="1"/>
  <c r="O88" s="1"/>
  <c r="R88" a="1"/>
  <c r="R88" s="1"/>
  <c r="E89" a="1"/>
  <c r="E89" s="1"/>
  <c r="G89" a="1"/>
  <c r="G89" s="1"/>
  <c r="J89" a="1"/>
  <c r="J89" s="1"/>
  <c r="M89" a="1"/>
  <c r="M89" s="1"/>
  <c r="O89" a="1"/>
  <c r="O89" s="1"/>
  <c r="R89" a="1"/>
  <c r="R89" s="1"/>
  <c r="E90" a="1"/>
  <c r="E90" s="1"/>
  <c r="G90" a="1"/>
  <c r="G90" s="1"/>
  <c r="J90" a="1"/>
  <c r="J90" s="1"/>
  <c r="L90" a="1"/>
  <c r="L90" s="1"/>
  <c r="N90" a="1"/>
  <c r="N90" s="1"/>
  <c r="P90" a="1"/>
  <c r="P90" s="1"/>
  <c r="R90" a="1"/>
  <c r="R90" s="1"/>
  <c r="D91" a="1"/>
  <c r="D91" s="1"/>
  <c r="F91" a="1"/>
  <c r="F91" s="1"/>
  <c r="H91" a="1"/>
  <c r="H91" s="1"/>
  <c r="L91" a="1"/>
  <c r="L91" s="1"/>
  <c r="N91" a="1"/>
  <c r="N91" s="1"/>
  <c r="P91" a="1"/>
  <c r="P91" s="1"/>
  <c r="D92" a="1"/>
  <c r="D92" s="1"/>
  <c r="F92" a="1"/>
  <c r="F92" s="1"/>
  <c r="H92" a="1"/>
  <c r="H92" s="1"/>
  <c r="L92" a="1"/>
  <c r="L92" s="1"/>
  <c r="N92" a="1"/>
  <c r="N92" s="1"/>
  <c r="P92" a="1"/>
  <c r="P92" s="1"/>
  <c r="D93" a="1"/>
  <c r="D93" s="1"/>
  <c r="F93" a="1"/>
  <c r="F93" s="1"/>
  <c r="H93" a="1"/>
  <c r="H93" s="1"/>
  <c r="L93" a="1"/>
  <c r="L93" s="1"/>
  <c r="N93" a="1"/>
  <c r="N93" s="1"/>
  <c r="P93" a="1"/>
  <c r="P93" s="1"/>
  <c r="D94" a="1"/>
  <c r="D94" s="1"/>
  <c r="F94" a="1"/>
  <c r="F94" s="1"/>
  <c r="H94" a="1"/>
  <c r="H94" s="1"/>
  <c r="L94" a="1"/>
  <c r="L94" s="1"/>
  <c r="N94" a="1"/>
  <c r="N94" s="1"/>
  <c r="P94" a="1"/>
  <c r="P94" s="1"/>
  <c r="D95" a="1"/>
  <c r="D95" s="1"/>
  <c r="F95" a="1"/>
  <c r="F95" s="1"/>
  <c r="H95" a="1"/>
  <c r="H95" s="1"/>
  <c r="L95" a="1"/>
  <c r="L95" s="1"/>
  <c r="N95" a="1"/>
  <c r="N95" s="1"/>
  <c r="P95" a="1"/>
  <c r="P95" s="1"/>
  <c r="D96" a="1"/>
  <c r="D96" s="1"/>
  <c r="F96" a="1"/>
  <c r="F96" s="1"/>
  <c r="H96" a="1"/>
  <c r="H96" s="1"/>
  <c r="L96" a="1"/>
  <c r="L96" s="1"/>
  <c r="N96" a="1"/>
  <c r="N96" s="1"/>
  <c r="P96" a="1"/>
  <c r="P96" s="1"/>
  <c r="D97" a="1"/>
  <c r="D97" s="1"/>
  <c r="F97" a="1"/>
  <c r="F97" s="1"/>
  <c r="H97" a="1"/>
  <c r="H97" s="1"/>
  <c r="L97" a="1"/>
  <c r="L97" s="1"/>
  <c r="N97" a="1"/>
  <c r="N97" s="1"/>
  <c r="P97" a="1"/>
  <c r="P97" s="1"/>
  <c r="D98" a="1"/>
  <c r="D98" s="1"/>
  <c r="F98" a="1"/>
  <c r="F98" s="1"/>
  <c r="H98" a="1"/>
  <c r="H98" s="1"/>
  <c r="L98" a="1"/>
  <c r="L98" s="1"/>
  <c r="N98" a="1"/>
  <c r="N98" s="1"/>
  <c r="P98" a="1"/>
  <c r="P98" s="1"/>
  <c r="D99" a="1"/>
  <c r="D99" s="1"/>
  <c r="F99" a="1"/>
  <c r="F99" s="1"/>
  <c r="H99" a="1"/>
  <c r="H99" s="1"/>
  <c r="L99" a="1"/>
  <c r="L99" s="1"/>
  <c r="N99" a="1"/>
  <c r="N99" s="1"/>
  <c r="P99" a="1"/>
  <c r="P99" s="1"/>
  <c r="D100" a="1"/>
  <c r="D100" s="1"/>
  <c r="F100" a="1"/>
  <c r="F100" s="1"/>
  <c r="H100" a="1"/>
  <c r="H100" s="1"/>
  <c r="L100" a="1"/>
  <c r="L100" s="1"/>
  <c r="N100" a="1"/>
  <c r="N100" s="1"/>
  <c r="P100" a="1"/>
  <c r="P100" s="1"/>
  <c r="D101" a="1"/>
  <c r="D101" s="1"/>
  <c r="F101" a="1"/>
  <c r="F101" s="1"/>
  <c r="H101" a="1"/>
  <c r="H101" s="1"/>
  <c r="L101" a="1"/>
  <c r="L101" s="1"/>
  <c r="N101" a="1"/>
  <c r="N101" s="1"/>
  <c r="P101" a="1"/>
  <c r="P101" s="1"/>
  <c r="D102" a="1"/>
  <c r="D102" s="1"/>
  <c r="F102" a="1"/>
  <c r="F102" s="1"/>
  <c r="H102" a="1"/>
  <c r="H102" s="1"/>
  <c r="L102" a="1"/>
  <c r="L102" s="1"/>
  <c r="N102" a="1"/>
  <c r="N102" s="1"/>
  <c r="P102" a="1"/>
  <c r="P102" s="1"/>
  <c r="D103" a="1"/>
  <c r="D103" s="1"/>
  <c r="F103" a="1"/>
  <c r="F103" s="1"/>
  <c r="H103" a="1"/>
  <c r="H103" s="1"/>
  <c r="L103" a="1"/>
  <c r="L103" s="1"/>
  <c r="N103" a="1"/>
  <c r="N103" s="1"/>
  <c r="P103" a="1"/>
  <c r="P103" s="1"/>
  <c r="D104" a="1"/>
  <c r="D104" s="1"/>
  <c r="F104" a="1"/>
  <c r="F104" s="1"/>
  <c r="H104" a="1"/>
  <c r="H104" s="1"/>
  <c r="L104" a="1"/>
  <c r="L104" s="1"/>
  <c r="N104" a="1"/>
  <c r="N104" s="1"/>
  <c r="P104" a="1"/>
  <c r="P104" s="1"/>
  <c r="D105" a="1"/>
  <c r="D105" s="1"/>
  <c r="F105" a="1"/>
  <c r="F105" s="1"/>
  <c r="H105" a="1"/>
  <c r="H105" s="1"/>
  <c r="L105" a="1"/>
  <c r="L105" s="1"/>
  <c r="N105" a="1"/>
  <c r="N105" s="1"/>
  <c r="P105" a="1"/>
  <c r="P105" s="1"/>
  <c r="D106" a="1"/>
  <c r="D106" s="1"/>
  <c r="F106" a="1"/>
  <c r="F106" s="1"/>
  <c r="H106" a="1"/>
  <c r="H106" s="1"/>
  <c r="L106" a="1"/>
  <c r="L106" s="1"/>
  <c r="N106" a="1"/>
  <c r="N106" s="1"/>
  <c r="P106" a="1"/>
  <c r="P106" s="1"/>
  <c r="D107" a="1"/>
  <c r="D107" s="1"/>
  <c r="F107" a="1"/>
  <c r="F107" s="1"/>
  <c r="H107" a="1"/>
  <c r="H107" s="1"/>
  <c r="L107" a="1"/>
  <c r="L107" s="1"/>
  <c r="N107" a="1"/>
  <c r="N107" s="1"/>
  <c r="P107" a="1"/>
  <c r="P107" s="1"/>
  <c r="D108" a="1"/>
  <c r="D108" s="1"/>
  <c r="F108" a="1"/>
  <c r="F108" s="1"/>
  <c r="H108" a="1"/>
  <c r="H108" s="1"/>
  <c r="L108" a="1"/>
  <c r="L108" s="1"/>
  <c r="N108" a="1"/>
  <c r="N108" s="1"/>
  <c r="P108" a="1"/>
  <c r="P108" s="1"/>
  <c r="D109" a="1"/>
  <c r="D109" s="1"/>
  <c r="F109" a="1"/>
  <c r="F109" s="1"/>
  <c r="H109" a="1"/>
  <c r="H109" s="1"/>
  <c r="L109" a="1"/>
  <c r="L109" s="1"/>
  <c r="N109" a="1"/>
  <c r="N109" s="1"/>
  <c r="P109" a="1"/>
  <c r="P109" s="1"/>
  <c r="D110" a="1"/>
  <c r="D110" s="1"/>
  <c r="F110" a="1"/>
  <c r="F110" s="1"/>
  <c r="H110" a="1"/>
  <c r="H110" s="1"/>
  <c r="L110" a="1"/>
  <c r="L110" s="1"/>
  <c r="N110" a="1"/>
  <c r="N110" s="1"/>
  <c r="P110" a="1"/>
  <c r="P110" s="1"/>
  <c r="D111" a="1"/>
  <c r="D111" s="1"/>
  <c r="F111" a="1"/>
  <c r="F111" s="1"/>
  <c r="H111" a="1"/>
  <c r="H111" s="1"/>
  <c r="L111" a="1"/>
  <c r="L111" s="1"/>
  <c r="N111" a="1"/>
  <c r="N111" s="1"/>
  <c r="P111" a="1"/>
  <c r="P111" s="1"/>
  <c r="D112" a="1"/>
  <c r="D112" s="1"/>
  <c r="F112" a="1"/>
  <c r="F112" s="1"/>
  <c r="H112" a="1"/>
  <c r="H112" s="1"/>
  <c r="L112" a="1"/>
  <c r="L112" s="1"/>
  <c r="N112" a="1"/>
  <c r="N112" s="1"/>
  <c r="P112" a="1"/>
  <c r="P112" s="1"/>
  <c r="D113" a="1"/>
  <c r="D113" s="1"/>
  <c r="F113" a="1"/>
  <c r="F113" s="1"/>
  <c r="H113" a="1"/>
  <c r="H113" s="1"/>
  <c r="L113" a="1"/>
  <c r="L113" s="1"/>
  <c r="N113" a="1"/>
  <c r="N113" s="1"/>
  <c r="P113" a="1"/>
  <c r="P113" s="1"/>
  <c r="D114" a="1"/>
  <c r="D114" s="1"/>
  <c r="F114" a="1"/>
  <c r="F114" s="1"/>
  <c r="H114" a="1"/>
  <c r="H114" s="1"/>
  <c r="L114" a="1"/>
  <c r="L114" s="1"/>
  <c r="N114" a="1"/>
  <c r="N114" s="1"/>
  <c r="I79" a="1"/>
  <c r="I79" s="1"/>
  <c r="I80" a="1"/>
  <c r="I80" s="1"/>
  <c r="I81" a="1"/>
  <c r="I81" s="1"/>
  <c r="I82" a="1"/>
  <c r="I82" s="1"/>
  <c r="I84" a="1"/>
  <c r="I84" s="1"/>
  <c r="I88" a="1"/>
  <c r="I88" s="1"/>
  <c r="I90" a="1"/>
  <c r="I90" s="1"/>
  <c r="I93" a="1"/>
  <c r="I93" s="1"/>
  <c r="I96" a="1"/>
  <c r="I96" s="1"/>
  <c r="I100" a="1"/>
  <c r="I100" s="1"/>
  <c r="I105" a="1"/>
  <c r="I105" s="1"/>
  <c r="I110" a="1"/>
  <c r="I110" s="1"/>
  <c r="S143"/>
  <c r="K174"/>
  <c r="K183"/>
  <c r="S183"/>
  <c r="S144"/>
  <c r="D38" a="1"/>
  <c r="D38" s="1"/>
  <c r="H36" a="1"/>
  <c r="H36" s="1"/>
  <c r="D36" a="1"/>
  <c r="D36" s="1"/>
  <c r="H34" a="1"/>
  <c r="H34" s="1"/>
  <c r="D34" a="1"/>
  <c r="D34" s="1"/>
  <c r="D32" a="1"/>
  <c r="D32" s="1"/>
  <c r="H28" a="1"/>
  <c r="H28" s="1"/>
  <c r="H21" a="1"/>
  <c r="H21" s="1"/>
  <c r="F21" a="1"/>
  <c r="F21" s="1"/>
  <c r="J22" a="1"/>
  <c r="J22" s="1"/>
  <c r="G16" a="1"/>
  <c r="G16" s="1"/>
  <c r="E18" a="1"/>
  <c r="E18" s="1"/>
  <c r="H30" a="1"/>
  <c r="H30" s="1"/>
  <c r="J29" a="1"/>
  <c r="J29" s="1"/>
  <c r="M45" a="1"/>
  <c r="M45" s="1"/>
  <c r="R45" a="1"/>
  <c r="R45" s="1"/>
  <c r="N46" a="1"/>
  <c r="N46" s="1"/>
  <c r="M47" a="1"/>
  <c r="M47" s="1"/>
  <c r="R47" a="1"/>
  <c r="R47" s="1"/>
  <c r="N48" a="1"/>
  <c r="N48" s="1"/>
  <c r="M49" a="1"/>
  <c r="M49" s="1"/>
  <c r="R49" a="1"/>
  <c r="R49" s="1"/>
  <c r="N50" a="1"/>
  <c r="N50" s="1"/>
  <c r="M51" a="1"/>
  <c r="M51" s="1"/>
  <c r="R51" a="1"/>
  <c r="R51" s="1"/>
  <c r="N52" a="1"/>
  <c r="N52" s="1"/>
  <c r="M53" a="1"/>
  <c r="M53" s="1"/>
  <c r="R53" a="1"/>
  <c r="R53" s="1"/>
  <c r="N54" a="1"/>
  <c r="N54" s="1"/>
  <c r="M55" a="1"/>
  <c r="M55" s="1"/>
  <c r="R55" a="1"/>
  <c r="R55" s="1"/>
  <c r="N56" a="1"/>
  <c r="N56" s="1"/>
  <c r="M57" a="1"/>
  <c r="M57" s="1"/>
  <c r="R57" a="1"/>
  <c r="R57" s="1"/>
  <c r="N58" a="1"/>
  <c r="N58" s="1"/>
  <c r="M59" a="1"/>
  <c r="M59" s="1"/>
  <c r="R59" a="1"/>
  <c r="R59" s="1"/>
  <c r="N60" a="1"/>
  <c r="N60" s="1"/>
  <c r="M61" a="1"/>
  <c r="M61" s="1"/>
  <c r="R61" a="1"/>
  <c r="R61" s="1"/>
  <c r="N62" a="1"/>
  <c r="N62" s="1"/>
  <c r="M63" a="1"/>
  <c r="M63" s="1"/>
  <c r="R63" a="1"/>
  <c r="R63" s="1"/>
  <c r="N64" a="1"/>
  <c r="N64" s="1"/>
  <c r="M65" a="1"/>
  <c r="M65" s="1"/>
  <c r="R65" a="1"/>
  <c r="R65" s="1"/>
  <c r="N66" a="1"/>
  <c r="N66" s="1"/>
  <c r="M67" a="1"/>
  <c r="M67" s="1"/>
  <c r="R67" a="1"/>
  <c r="R67" s="1"/>
  <c r="N68" a="1"/>
  <c r="N68" s="1"/>
  <c r="M69" a="1"/>
  <c r="M69" s="1"/>
  <c r="R69" a="1"/>
  <c r="R69" s="1"/>
  <c r="O77" a="1"/>
  <c r="O77" s="1"/>
  <c r="P43" a="1"/>
  <c r="P43" s="1"/>
  <c r="P44" a="1"/>
  <c r="P44" s="1"/>
  <c r="N45" a="1"/>
  <c r="N45" s="1"/>
  <c r="M46" a="1"/>
  <c r="M46" s="1"/>
  <c r="R46" a="1"/>
  <c r="R46" s="1"/>
  <c r="N47" a="1"/>
  <c r="N47" s="1"/>
  <c r="M48" a="1"/>
  <c r="M48" s="1"/>
  <c r="R48" a="1"/>
  <c r="R48" s="1"/>
  <c r="N49" a="1"/>
  <c r="N49" s="1"/>
  <c r="M50" a="1"/>
  <c r="M50" s="1"/>
  <c r="R50" a="1"/>
  <c r="R50" s="1"/>
  <c r="N51" a="1"/>
  <c r="N51" s="1"/>
  <c r="M52" a="1"/>
  <c r="M52" s="1"/>
  <c r="R52" a="1"/>
  <c r="R52" s="1"/>
  <c r="N53" a="1"/>
  <c r="N53" s="1"/>
  <c r="M54" a="1"/>
  <c r="M54" s="1"/>
  <c r="R54" a="1"/>
  <c r="R54" s="1"/>
  <c r="N55" a="1"/>
  <c r="N55" s="1"/>
  <c r="M56" a="1"/>
  <c r="M56" s="1"/>
  <c r="R56" a="1"/>
  <c r="R56" s="1"/>
  <c r="N57" a="1"/>
  <c r="N57" s="1"/>
  <c r="M58" a="1"/>
  <c r="M58" s="1"/>
  <c r="R58" a="1"/>
  <c r="R58" s="1"/>
  <c r="N59" a="1"/>
  <c r="N59" s="1"/>
  <c r="M60" a="1"/>
  <c r="M60" s="1"/>
  <c r="R60" a="1"/>
  <c r="R60" s="1"/>
  <c r="N61" a="1"/>
  <c r="N61" s="1"/>
  <c r="M62" a="1"/>
  <c r="M62" s="1"/>
  <c r="R62" a="1"/>
  <c r="R62" s="1"/>
  <c r="N63" a="1"/>
  <c r="N63" s="1"/>
  <c r="M64" a="1"/>
  <c r="M64" s="1"/>
  <c r="R64" a="1"/>
  <c r="R64" s="1"/>
  <c r="N65" a="1"/>
  <c r="N65" s="1"/>
  <c r="M66" a="1"/>
  <c r="M66" s="1"/>
  <c r="R66" a="1"/>
  <c r="R66" s="1"/>
  <c r="N67" a="1"/>
  <c r="N67" s="1"/>
  <c r="M68" a="1"/>
  <c r="M68" s="1"/>
  <c r="R68" a="1"/>
  <c r="R68" s="1"/>
  <c r="N69" a="1"/>
  <c r="N69" s="1"/>
  <c r="L77" a="1"/>
  <c r="L77" s="1"/>
  <c r="P77" a="1"/>
  <c r="P77" s="1"/>
  <c r="N44" a="1"/>
  <c r="N44" s="1"/>
  <c r="O45" a="1"/>
  <c r="O45" s="1"/>
  <c r="L46" a="1"/>
  <c r="L46" s="1"/>
  <c r="P46" a="1"/>
  <c r="P46" s="1"/>
  <c r="O47" a="1"/>
  <c r="O47" s="1"/>
  <c r="L48" a="1"/>
  <c r="L48" s="1"/>
  <c r="P48" a="1"/>
  <c r="P48" s="1"/>
  <c r="O49" a="1"/>
  <c r="O49" s="1"/>
  <c r="L50" a="1"/>
  <c r="L50" s="1"/>
  <c r="P50" a="1"/>
  <c r="P50" s="1"/>
  <c r="O51" a="1"/>
  <c r="O51" s="1"/>
  <c r="L52" a="1"/>
  <c r="L52" s="1"/>
  <c r="P52" a="1"/>
  <c r="P52" s="1"/>
  <c r="O53" a="1"/>
  <c r="O53" s="1"/>
  <c r="L54" a="1"/>
  <c r="L54" s="1"/>
  <c r="P54" a="1"/>
  <c r="P54" s="1"/>
  <c r="O55" a="1"/>
  <c r="O55" s="1"/>
  <c r="L56" a="1"/>
  <c r="L56" s="1"/>
  <c r="P56" a="1"/>
  <c r="P56" s="1"/>
  <c r="O57" a="1"/>
  <c r="O57" s="1"/>
  <c r="L58" a="1"/>
  <c r="L58" s="1"/>
  <c r="P58" a="1"/>
  <c r="P58" s="1"/>
  <c r="O59" a="1"/>
  <c r="O59" s="1"/>
  <c r="L60" a="1"/>
  <c r="L60" s="1"/>
  <c r="P60" a="1"/>
  <c r="P60" s="1"/>
  <c r="O61" a="1"/>
  <c r="O61" s="1"/>
  <c r="L62" a="1"/>
  <c r="L62" s="1"/>
  <c r="P62" a="1"/>
  <c r="P62" s="1"/>
  <c r="O63" a="1"/>
  <c r="O63" s="1"/>
  <c r="L64" a="1"/>
  <c r="L64" s="1"/>
  <c r="P64" a="1"/>
  <c r="P64" s="1"/>
  <c r="O65" a="1"/>
  <c r="O65" s="1"/>
  <c r="L66" a="1"/>
  <c r="L66" s="1"/>
  <c r="P66" a="1"/>
  <c r="P66" s="1"/>
  <c r="O67" a="1"/>
  <c r="O67" s="1"/>
  <c r="L68" a="1"/>
  <c r="L68" s="1"/>
  <c r="P68" a="1"/>
  <c r="P68" s="1"/>
  <c r="O69" a="1"/>
  <c r="O69" s="1"/>
  <c r="M77" a="1"/>
  <c r="M77" s="1"/>
  <c r="R77" a="1"/>
  <c r="R77" s="1"/>
  <c r="L44" a="1"/>
  <c r="L44" s="1"/>
  <c r="L45" a="1"/>
  <c r="L45" s="1"/>
  <c r="P45" a="1"/>
  <c r="P45" s="1"/>
  <c r="O46" a="1"/>
  <c r="O46" s="1"/>
  <c r="L47" a="1"/>
  <c r="L47" s="1"/>
  <c r="P47" a="1"/>
  <c r="P47" s="1"/>
  <c r="O48" a="1"/>
  <c r="O48" s="1"/>
  <c r="L49" a="1"/>
  <c r="L49" s="1"/>
  <c r="P49" a="1"/>
  <c r="P49" s="1"/>
  <c r="O50" a="1"/>
  <c r="O50" s="1"/>
  <c r="L51" a="1"/>
  <c r="L51" s="1"/>
  <c r="P51" a="1"/>
  <c r="P51" s="1"/>
  <c r="O52" a="1"/>
  <c r="O52" s="1"/>
  <c r="L53" a="1"/>
  <c r="L53" s="1"/>
  <c r="P53" a="1"/>
  <c r="P53" s="1"/>
  <c r="O54" a="1"/>
  <c r="O54" s="1"/>
  <c r="L55" a="1"/>
  <c r="L55" s="1"/>
  <c r="P55" a="1"/>
  <c r="P55" s="1"/>
  <c r="O56" a="1"/>
  <c r="O56" s="1"/>
  <c r="L57" a="1"/>
  <c r="L57" s="1"/>
  <c r="P57" a="1"/>
  <c r="P57" s="1"/>
  <c r="O58" a="1"/>
  <c r="O58" s="1"/>
  <c r="L59" a="1"/>
  <c r="L59" s="1"/>
  <c r="P59" a="1"/>
  <c r="P59" s="1"/>
  <c r="O60" a="1"/>
  <c r="O60" s="1"/>
  <c r="L61" a="1"/>
  <c r="L61" s="1"/>
  <c r="S61" s="1"/>
  <c r="P61" a="1"/>
  <c r="P61" s="1"/>
  <c r="O62" a="1"/>
  <c r="O62" s="1"/>
  <c r="L63" a="1"/>
  <c r="L63" s="1"/>
  <c r="P63" a="1"/>
  <c r="P63" s="1"/>
  <c r="O64" a="1"/>
  <c r="O64" s="1"/>
  <c r="L65" a="1"/>
  <c r="L65" s="1"/>
  <c r="P65" a="1"/>
  <c r="P65" s="1"/>
  <c r="O66" a="1"/>
  <c r="O66" s="1"/>
  <c r="L67" a="1"/>
  <c r="L67" s="1"/>
  <c r="P67" a="1"/>
  <c r="P67" s="1"/>
  <c r="O68" a="1"/>
  <c r="O68" s="1"/>
  <c r="L69" a="1"/>
  <c r="L69" s="1"/>
  <c r="S69" s="1"/>
  <c r="P69" a="1"/>
  <c r="P69" s="1"/>
  <c r="N77" a="1"/>
  <c r="N77" s="1"/>
  <c r="N115" s="1"/>
  <c r="D19" a="1"/>
  <c r="D19" s="1"/>
  <c r="I8" a="1"/>
  <c r="I8" s="1"/>
  <c r="I70" s="1"/>
  <c r="I10" a="1"/>
  <c r="I10" s="1"/>
  <c r="I12" a="1"/>
  <c r="I12" s="1"/>
  <c r="I14" a="1"/>
  <c r="I14" s="1"/>
  <c r="I16" a="1"/>
  <c r="I16" s="1"/>
  <c r="I18" a="1"/>
  <c r="I18" s="1"/>
  <c r="I20" a="1"/>
  <c r="I20" s="1"/>
  <c r="I22" a="1"/>
  <c r="I22" s="1"/>
  <c r="I24" a="1"/>
  <c r="I24" s="1"/>
  <c r="I26" a="1"/>
  <c r="I26" s="1"/>
  <c r="I28" a="1"/>
  <c r="I28" s="1"/>
  <c r="I30" a="1"/>
  <c r="I30" s="1"/>
  <c r="I32" a="1"/>
  <c r="I32" s="1"/>
  <c r="I34" a="1"/>
  <c r="I34" s="1"/>
  <c r="I38" a="1"/>
  <c r="I38" s="1"/>
  <c r="I40" a="1"/>
  <c r="I40" s="1"/>
  <c r="I42" a="1"/>
  <c r="I42" s="1"/>
  <c r="I44" a="1"/>
  <c r="I44" s="1"/>
  <c r="I46" a="1"/>
  <c r="I46" s="1"/>
  <c r="I48" a="1"/>
  <c r="I48" s="1"/>
  <c r="I50" a="1"/>
  <c r="I50" s="1"/>
  <c r="I52" a="1"/>
  <c r="I52" s="1"/>
  <c r="I54" a="1"/>
  <c r="I54" s="1"/>
  <c r="I56" a="1"/>
  <c r="I56" s="1"/>
  <c r="I58" a="1"/>
  <c r="I58" s="1"/>
  <c r="I60" a="1"/>
  <c r="I60" s="1"/>
  <c r="I62" a="1"/>
  <c r="I62" s="1"/>
  <c r="I64" a="1"/>
  <c r="I64" s="1"/>
  <c r="I66" a="1"/>
  <c r="I66" s="1"/>
  <c r="I68" a="1"/>
  <c r="I68" s="1"/>
  <c r="Q8" a="1"/>
  <c r="Q8" s="1"/>
  <c r="Q10" a="1"/>
  <c r="Q10" s="1"/>
  <c r="Q12" a="1"/>
  <c r="Q12" s="1"/>
  <c r="Q14" a="1"/>
  <c r="Q14" s="1"/>
  <c r="Q16" a="1"/>
  <c r="Q16" s="1"/>
  <c r="Q18" a="1"/>
  <c r="Q18" s="1"/>
  <c r="Q20" a="1"/>
  <c r="Q20" s="1"/>
  <c r="S20" s="1"/>
  <c r="Q22" a="1"/>
  <c r="Q22" s="1"/>
  <c r="Q24" a="1"/>
  <c r="Q24" s="1"/>
  <c r="S24" s="1"/>
  <c r="Q26" a="1"/>
  <c r="Q26" s="1"/>
  <c r="S26" s="1"/>
  <c r="Q28" a="1"/>
  <c r="Q28" s="1"/>
  <c r="S28" s="1"/>
  <c r="Q30" a="1"/>
  <c r="Q30" s="1"/>
  <c r="Q32" a="1"/>
  <c r="Q32" s="1"/>
  <c r="S32" s="1"/>
  <c r="Q34" a="1"/>
  <c r="Q34" s="1"/>
  <c r="S34" s="1"/>
  <c r="Q36" a="1"/>
  <c r="Q36" s="1"/>
  <c r="S36" s="1"/>
  <c r="Q38" a="1"/>
  <c r="Q38" s="1"/>
  <c r="Q40" a="1"/>
  <c r="Q40" s="1"/>
  <c r="Q42" a="1"/>
  <c r="Q42" s="1"/>
  <c r="Q44" a="1"/>
  <c r="Q44" s="1"/>
  <c r="Q46" a="1"/>
  <c r="Q46" s="1"/>
  <c r="Q48" a="1"/>
  <c r="Q48" s="1"/>
  <c r="Q50" a="1"/>
  <c r="Q50" s="1"/>
  <c r="Q52" a="1"/>
  <c r="Q52" s="1"/>
  <c r="Q54" a="1"/>
  <c r="Q54" s="1"/>
  <c r="Q56" a="1"/>
  <c r="Q56" s="1"/>
  <c r="Q58" a="1"/>
  <c r="Q58" s="1"/>
  <c r="Q60" a="1"/>
  <c r="Q60" s="1"/>
  <c r="Q62" a="1"/>
  <c r="Q62" s="1"/>
  <c r="Q64" a="1"/>
  <c r="Q64" s="1"/>
  <c r="Q66" a="1"/>
  <c r="Q66" s="1"/>
  <c r="Q68" a="1"/>
  <c r="Q68" s="1"/>
  <c r="J26" a="1"/>
  <c r="J26" s="1"/>
  <c r="H25" a="1"/>
  <c r="H25" s="1"/>
  <c r="J24" a="1"/>
  <c r="J24" s="1"/>
  <c r="H23" a="1"/>
  <c r="H23" s="1"/>
  <c r="H14" a="1"/>
  <c r="H14" s="1"/>
  <c r="I9" a="1"/>
  <c r="I9" s="1"/>
  <c r="I11" a="1"/>
  <c r="I11" s="1"/>
  <c r="I13" a="1"/>
  <c r="I13" s="1"/>
  <c r="I15" a="1"/>
  <c r="I15" s="1"/>
  <c r="I17" a="1"/>
  <c r="I17" s="1"/>
  <c r="I19" a="1"/>
  <c r="I19" s="1"/>
  <c r="I21" a="1"/>
  <c r="I21" s="1"/>
  <c r="I23" a="1"/>
  <c r="I23" s="1"/>
  <c r="I25" a="1"/>
  <c r="I25" s="1"/>
  <c r="I27" a="1"/>
  <c r="I27" s="1"/>
  <c r="I29" a="1"/>
  <c r="I29" s="1"/>
  <c r="I31" a="1"/>
  <c r="I31" s="1"/>
  <c r="I33" a="1"/>
  <c r="I33" s="1"/>
  <c r="I35" a="1"/>
  <c r="I35" s="1"/>
  <c r="I37" a="1"/>
  <c r="I37" s="1"/>
  <c r="I39" a="1"/>
  <c r="I39" s="1"/>
  <c r="I41" a="1"/>
  <c r="I41" s="1"/>
  <c r="I43" a="1"/>
  <c r="I43" s="1"/>
  <c r="I45" a="1"/>
  <c r="I45" s="1"/>
  <c r="I47" a="1"/>
  <c r="I47" s="1"/>
  <c r="I49" a="1"/>
  <c r="I49" s="1"/>
  <c r="I51" a="1"/>
  <c r="I51" s="1"/>
  <c r="I53" a="1"/>
  <c r="I53" s="1"/>
  <c r="I55" a="1"/>
  <c r="I55" s="1"/>
  <c r="I57" a="1"/>
  <c r="I57" s="1"/>
  <c r="I59" a="1"/>
  <c r="I59" s="1"/>
  <c r="I61" a="1"/>
  <c r="I61" s="1"/>
  <c r="I63" a="1"/>
  <c r="I63" s="1"/>
  <c r="I65" a="1"/>
  <c r="I65" s="1"/>
  <c r="I67" a="1"/>
  <c r="I67" s="1"/>
  <c r="I69" a="1"/>
  <c r="I69" s="1"/>
  <c r="Q9" a="1"/>
  <c r="Q9" s="1"/>
  <c r="Q11" a="1"/>
  <c r="Q11" s="1"/>
  <c r="Q13" a="1"/>
  <c r="Q13" s="1"/>
  <c r="S13" s="1"/>
  <c r="Q15" a="1"/>
  <c r="Q15" s="1"/>
  <c r="Q17" a="1"/>
  <c r="Q17" s="1"/>
  <c r="Q19" a="1"/>
  <c r="Q19" s="1"/>
  <c r="Q21" a="1"/>
  <c r="Q21" s="1"/>
  <c r="S21" s="1"/>
  <c r="Q23" a="1"/>
  <c r="Q23" s="1"/>
  <c r="S23" s="1"/>
  <c r="Q25" a="1"/>
  <c r="Q25" s="1"/>
  <c r="S25" s="1"/>
  <c r="Q27" a="1"/>
  <c r="Q27" s="1"/>
  <c r="Q29" a="1"/>
  <c r="Q29" s="1"/>
  <c r="S29" s="1"/>
  <c r="Q31" a="1"/>
  <c r="Q31" s="1"/>
  <c r="Q33" a="1"/>
  <c r="Q33" s="1"/>
  <c r="S33" s="1"/>
  <c r="Q35" a="1"/>
  <c r="Q35" s="1"/>
  <c r="S35" s="1"/>
  <c r="Q37" a="1"/>
  <c r="Q37" s="1"/>
  <c r="S37" s="1"/>
  <c r="Q39" a="1"/>
  <c r="Q39" s="1"/>
  <c r="Q41" a="1"/>
  <c r="Q41" s="1"/>
  <c r="Q43" a="1"/>
  <c r="Q43" s="1"/>
  <c r="Q45" a="1"/>
  <c r="Q45" s="1"/>
  <c r="Q47" a="1"/>
  <c r="Q47" s="1"/>
  <c r="Q49" a="1"/>
  <c r="Q49" s="1"/>
  <c r="Q51" a="1"/>
  <c r="Q51" s="1"/>
  <c r="Q53" a="1"/>
  <c r="Q53" s="1"/>
  <c r="Q55" a="1"/>
  <c r="Q55" s="1"/>
  <c r="Q57" a="1"/>
  <c r="Q57" s="1"/>
  <c r="Q59" a="1"/>
  <c r="Q59" s="1"/>
  <c r="Q61" a="1"/>
  <c r="Q61" s="1"/>
  <c r="Q63" a="1"/>
  <c r="Q63" s="1"/>
  <c r="Q65" a="1"/>
  <c r="Q65" s="1"/>
  <c r="Q67" a="1"/>
  <c r="Q67" s="1"/>
  <c r="Q69" a="1"/>
  <c r="Q69" s="1"/>
  <c r="H19" a="1"/>
  <c r="H19" s="1"/>
  <c r="F23" a="1"/>
  <c r="F23" s="1"/>
  <c r="P27" a="1"/>
  <c r="P27" s="1"/>
  <c r="N27" a="1"/>
  <c r="N27" s="1"/>
  <c r="N70" s="1"/>
  <c r="L27" a="1"/>
  <c r="L27" s="1"/>
  <c r="J18" a="1"/>
  <c r="J18" s="1"/>
  <c r="G31" a="1"/>
  <c r="G31" s="1"/>
  <c r="E20" a="1"/>
  <c r="E20" s="1"/>
  <c r="F30" a="1"/>
  <c r="F30" s="1"/>
  <c r="D21" a="1"/>
  <c r="D21" s="1"/>
  <c r="G22" a="1"/>
  <c r="G22" s="1"/>
  <c r="E27" a="1"/>
  <c r="E27" s="1"/>
  <c r="G27" a="1"/>
  <c r="G27" s="1"/>
  <c r="J27" a="1"/>
  <c r="J27" s="1"/>
  <c r="M27" a="1"/>
  <c r="M27" s="1"/>
  <c r="O27" a="1"/>
  <c r="O27" s="1"/>
  <c r="R27" a="1"/>
  <c r="R27" s="1"/>
  <c r="D27" a="1"/>
  <c r="D27" s="1"/>
  <c r="F27" a="1"/>
  <c r="F27" s="1"/>
  <c r="H27" a="1"/>
  <c r="H27" s="1"/>
  <c r="S180"/>
  <c r="S181"/>
  <c r="S175"/>
  <c r="K178"/>
  <c r="S174"/>
  <c r="S178"/>
  <c r="S179"/>
  <c r="K180"/>
  <c r="K176"/>
  <c r="S172"/>
  <c r="F54" a="1"/>
  <c r="F54" s="1"/>
  <c r="H53" a="1"/>
  <c r="H53" s="1"/>
  <c r="D53" a="1"/>
  <c r="D53" s="1"/>
  <c r="F52" a="1"/>
  <c r="F52" s="1"/>
  <c r="H51" a="1"/>
  <c r="H51" s="1"/>
  <c r="D51" a="1"/>
  <c r="D51" s="1"/>
  <c r="F50" a="1"/>
  <c r="F50" s="1"/>
  <c r="H49" a="1"/>
  <c r="H49" s="1"/>
  <c r="D49" a="1"/>
  <c r="D49" s="1"/>
  <c r="F48" a="1"/>
  <c r="F48" s="1"/>
  <c r="H47" a="1"/>
  <c r="H47" s="1"/>
  <c r="D47" a="1"/>
  <c r="D47" s="1"/>
  <c r="F46" a="1"/>
  <c r="F46" s="1"/>
  <c r="H45" a="1"/>
  <c r="H45" s="1"/>
  <c r="D45" a="1"/>
  <c r="D45" s="1"/>
  <c r="F44" a="1"/>
  <c r="F44" s="1"/>
  <c r="H43" a="1"/>
  <c r="H43" s="1"/>
  <c r="D41" a="1"/>
  <c r="D41" s="1"/>
  <c r="F43" a="1"/>
  <c r="F43" s="1"/>
  <c r="F42" a="1"/>
  <c r="F42" s="1"/>
  <c r="H39" a="1"/>
  <c r="H39" s="1"/>
  <c r="H41" a="1"/>
  <c r="H41" s="1"/>
  <c r="F40" a="1"/>
  <c r="F40" s="1"/>
  <c r="D39" a="1"/>
  <c r="D39" s="1"/>
  <c r="H42" a="1"/>
  <c r="H42" s="1"/>
  <c r="D42" a="1"/>
  <c r="D42" s="1"/>
  <c r="F41" a="1"/>
  <c r="F41" s="1"/>
  <c r="H40" a="1"/>
  <c r="H40" s="1"/>
  <c r="D40" a="1"/>
  <c r="D40" s="1"/>
  <c r="K40" s="1"/>
  <c r="F39" a="1"/>
  <c r="F39" s="1"/>
  <c r="H38" a="1"/>
  <c r="H38" s="1"/>
  <c r="F32" a="1"/>
  <c r="F32" s="1"/>
  <c r="F34" a="1"/>
  <c r="F34" s="1"/>
  <c r="E29" a="1"/>
  <c r="E29" s="1"/>
  <c r="G37" a="1"/>
  <c r="G37" s="1"/>
  <c r="H37" a="1"/>
  <c r="H37" s="1"/>
  <c r="E22" a="1"/>
  <c r="E22" s="1"/>
  <c r="E26" a="1"/>
  <c r="E26" s="1"/>
  <c r="E31" a="1"/>
  <c r="E31" s="1"/>
  <c r="E37" a="1"/>
  <c r="E37" s="1"/>
  <c r="E39" a="1"/>
  <c r="E39" s="1"/>
  <c r="E40" a="1"/>
  <c r="E40" s="1"/>
  <c r="E41" a="1"/>
  <c r="E41" s="1"/>
  <c r="E42" a="1"/>
  <c r="E42" s="1"/>
  <c r="E43" a="1"/>
  <c r="E43" s="1"/>
  <c r="E44" a="1"/>
  <c r="E44" s="1"/>
  <c r="E45" a="1"/>
  <c r="E45" s="1"/>
  <c r="E46" a="1"/>
  <c r="E46" s="1"/>
  <c r="E47" a="1"/>
  <c r="E47" s="1"/>
  <c r="E48" a="1"/>
  <c r="E48" s="1"/>
  <c r="E49" a="1"/>
  <c r="E49" s="1"/>
  <c r="E50" a="1"/>
  <c r="E50" s="1"/>
  <c r="E51" a="1"/>
  <c r="E51" s="1"/>
  <c r="E52" a="1"/>
  <c r="E52" s="1"/>
  <c r="E53" a="1"/>
  <c r="E53" s="1"/>
  <c r="E54" a="1"/>
  <c r="E54" s="1"/>
  <c r="E55" a="1"/>
  <c r="E55" s="1"/>
  <c r="E56" a="1"/>
  <c r="E56" s="1"/>
  <c r="E57" a="1"/>
  <c r="E57" s="1"/>
  <c r="E58" a="1"/>
  <c r="E58" s="1"/>
  <c r="E59" a="1"/>
  <c r="E59" s="1"/>
  <c r="E60" a="1"/>
  <c r="E60" s="1"/>
  <c r="E61" a="1"/>
  <c r="E61" s="1"/>
  <c r="E62" a="1"/>
  <c r="E62" s="1"/>
  <c r="E63" a="1"/>
  <c r="E63" s="1"/>
  <c r="E64" a="1"/>
  <c r="E64" s="1"/>
  <c r="E65" a="1"/>
  <c r="E65" s="1"/>
  <c r="E66" a="1"/>
  <c r="E66" s="1"/>
  <c r="E67" a="1"/>
  <c r="E67" s="1"/>
  <c r="E68" a="1"/>
  <c r="E68" s="1"/>
  <c r="E69" a="1"/>
  <c r="E69" s="1"/>
  <c r="E36" a="1"/>
  <c r="E36" s="1"/>
  <c r="E34" a="1"/>
  <c r="E34" s="1"/>
  <c r="E77" a="1"/>
  <c r="E77" s="1"/>
  <c r="G77" a="1"/>
  <c r="G77" s="1"/>
  <c r="J77" a="1"/>
  <c r="J77" s="1"/>
  <c r="F38" a="1"/>
  <c r="F38" s="1"/>
  <c r="F19" a="1"/>
  <c r="F19" s="1"/>
  <c r="F37" a="1"/>
  <c r="F37" s="1"/>
  <c r="F35" a="1"/>
  <c r="F35" s="1"/>
  <c r="F33" a="1"/>
  <c r="F33" s="1"/>
  <c r="J38" a="1"/>
  <c r="J38" s="1"/>
  <c r="J39" a="1"/>
  <c r="J39" s="1"/>
  <c r="J40" a="1"/>
  <c r="J40" s="1"/>
  <c r="J41" a="1"/>
  <c r="J41" s="1"/>
  <c r="J42" a="1"/>
  <c r="J42" s="1"/>
  <c r="J43" a="1"/>
  <c r="J43" s="1"/>
  <c r="J44" a="1"/>
  <c r="J44" s="1"/>
  <c r="J45" a="1"/>
  <c r="J45" s="1"/>
  <c r="J46" a="1"/>
  <c r="J46" s="1"/>
  <c r="J47" a="1"/>
  <c r="J47" s="1"/>
  <c r="J48" a="1"/>
  <c r="J48" s="1"/>
  <c r="J49" a="1"/>
  <c r="J49" s="1"/>
  <c r="J50" a="1"/>
  <c r="J50" s="1"/>
  <c r="J51" a="1"/>
  <c r="J51" s="1"/>
  <c r="J52" a="1"/>
  <c r="J52" s="1"/>
  <c r="J53" a="1"/>
  <c r="J53" s="1"/>
  <c r="J54" a="1"/>
  <c r="J54" s="1"/>
  <c r="J55" a="1"/>
  <c r="J55" s="1"/>
  <c r="J56" a="1"/>
  <c r="J56" s="1"/>
  <c r="J57" a="1"/>
  <c r="J57" s="1"/>
  <c r="J58" a="1"/>
  <c r="J58" s="1"/>
  <c r="J59" a="1"/>
  <c r="J59" s="1"/>
  <c r="J60" a="1"/>
  <c r="J60" s="1"/>
  <c r="J61" a="1"/>
  <c r="J61" s="1"/>
  <c r="J62" a="1"/>
  <c r="J62" s="1"/>
  <c r="J63" a="1"/>
  <c r="J63" s="1"/>
  <c r="J64" a="1"/>
  <c r="J64" s="1"/>
  <c r="J65" a="1"/>
  <c r="J65" s="1"/>
  <c r="J66" a="1"/>
  <c r="J66" s="1"/>
  <c r="J67" a="1"/>
  <c r="J67" s="1"/>
  <c r="J68" a="1"/>
  <c r="J68" s="1"/>
  <c r="J69" a="1"/>
  <c r="J69" s="1"/>
  <c r="J36" a="1"/>
  <c r="J36" s="1"/>
  <c r="J34" a="1"/>
  <c r="J34" s="1"/>
  <c r="G33" a="1"/>
  <c r="G33" s="1"/>
  <c r="G35" a="1"/>
  <c r="G35" s="1"/>
  <c r="G39" a="1"/>
  <c r="G39" s="1"/>
  <c r="G40" a="1"/>
  <c r="G40" s="1"/>
  <c r="G41" a="1"/>
  <c r="G41" s="1"/>
  <c r="G42" a="1"/>
  <c r="G42" s="1"/>
  <c r="G43" a="1"/>
  <c r="G43" s="1"/>
  <c r="G44" a="1"/>
  <c r="G44" s="1"/>
  <c r="G45" a="1"/>
  <c r="G45" s="1"/>
  <c r="G46" a="1"/>
  <c r="G46" s="1"/>
  <c r="G47" a="1"/>
  <c r="G47" s="1"/>
  <c r="G48" a="1"/>
  <c r="G48" s="1"/>
  <c r="G49" a="1"/>
  <c r="G49" s="1"/>
  <c r="G50" a="1"/>
  <c r="G50" s="1"/>
  <c r="G51" a="1"/>
  <c r="G51" s="1"/>
  <c r="G52" a="1"/>
  <c r="G52" s="1"/>
  <c r="G53" a="1"/>
  <c r="G53" s="1"/>
  <c r="G54" a="1"/>
  <c r="G54" s="1"/>
  <c r="G55" a="1"/>
  <c r="G55" s="1"/>
  <c r="G56" a="1"/>
  <c r="G56" s="1"/>
  <c r="G57" a="1"/>
  <c r="G57" s="1"/>
  <c r="G58" a="1"/>
  <c r="G58" s="1"/>
  <c r="G59" a="1"/>
  <c r="G59" s="1"/>
  <c r="G60" a="1"/>
  <c r="G60" s="1"/>
  <c r="G61" a="1"/>
  <c r="G61" s="1"/>
  <c r="G62" a="1"/>
  <c r="G62" s="1"/>
  <c r="G63" a="1"/>
  <c r="G63" s="1"/>
  <c r="G64" a="1"/>
  <c r="G64" s="1"/>
  <c r="G65" a="1"/>
  <c r="G65" s="1"/>
  <c r="G66" a="1"/>
  <c r="G66" s="1"/>
  <c r="G67" a="1"/>
  <c r="G67" s="1"/>
  <c r="G68" a="1"/>
  <c r="G68" s="1"/>
  <c r="G69" a="1"/>
  <c r="G69" s="1"/>
  <c r="G18" a="1"/>
  <c r="G18" s="1"/>
  <c r="G29" a="1"/>
  <c r="G29" s="1"/>
  <c r="G26" a="1"/>
  <c r="G26" s="1"/>
  <c r="G24" a="1"/>
  <c r="G24" s="1"/>
  <c r="G38" a="1"/>
  <c r="G38" s="1"/>
  <c r="D185" a="1"/>
  <c r="D185" s="1"/>
  <c r="G185" a="1"/>
  <c r="G185" s="1"/>
  <c r="I185" a="1"/>
  <c r="I185" s="1"/>
  <c r="L185" a="1"/>
  <c r="L185" s="1"/>
  <c r="S185" s="1"/>
  <c r="P185" a="1"/>
  <c r="P185" s="1"/>
  <c r="D186" a="1"/>
  <c r="D186" s="1"/>
  <c r="K186" s="1"/>
  <c r="H186" a="1"/>
  <c r="H186" s="1"/>
  <c r="M186" a="1"/>
  <c r="M186" s="1"/>
  <c r="O186" a="1"/>
  <c r="O186" s="1"/>
  <c r="Q186" a="1"/>
  <c r="Q186" s="1"/>
  <c r="P80" a="1"/>
  <c r="P80" s="1"/>
  <c r="F80" a="1"/>
  <c r="F80" s="1"/>
  <c r="P79" a="1"/>
  <c r="P79" s="1"/>
  <c r="F79" a="1"/>
  <c r="F79" s="1"/>
  <c r="H78" a="1"/>
  <c r="H78" s="1"/>
  <c r="H80" a="1"/>
  <c r="H80" s="1"/>
  <c r="H79" a="1"/>
  <c r="H79" s="1"/>
  <c r="P78" a="1"/>
  <c r="P78" s="1"/>
  <c r="F78" a="1"/>
  <c r="F78" s="1"/>
  <c r="E8" a="1"/>
  <c r="E8" s="1"/>
  <c r="E11" a="1"/>
  <c r="E11" s="1"/>
  <c r="M10" a="1"/>
  <c r="M10" s="1"/>
  <c r="S10" s="1"/>
  <c r="M44" a="1"/>
  <c r="M44" s="1"/>
  <c r="S44" s="1"/>
  <c r="E12" a="1"/>
  <c r="E12" s="1"/>
  <c r="E13" a="1"/>
  <c r="E13" s="1"/>
  <c r="E23" a="1"/>
  <c r="E23" s="1"/>
  <c r="E25" a="1"/>
  <c r="E25" s="1"/>
  <c r="E28" a="1"/>
  <c r="E28" s="1"/>
  <c r="E30" a="1"/>
  <c r="E30" s="1"/>
  <c r="E32" a="1"/>
  <c r="E32" s="1"/>
  <c r="E38" a="1"/>
  <c r="E38" s="1"/>
  <c r="E21" a="1"/>
  <c r="E21" s="1"/>
  <c r="H77" a="1"/>
  <c r="H77" s="1"/>
  <c r="D77" a="1"/>
  <c r="D77" s="1"/>
  <c r="E24" a="1"/>
  <c r="E24" s="1"/>
  <c r="J31" a="1"/>
  <c r="J31" s="1"/>
  <c r="D15" a="1"/>
  <c r="D15" s="1"/>
  <c r="S138"/>
  <c r="S147"/>
  <c r="S150"/>
  <c r="S154"/>
  <c r="J37" a="1"/>
  <c r="J37" s="1"/>
  <c r="J35" a="1"/>
  <c r="J35" s="1"/>
  <c r="E35" a="1"/>
  <c r="E35" s="1"/>
  <c r="J33" a="1"/>
  <c r="J33" s="1"/>
  <c r="E33" a="1"/>
  <c r="E33" s="1"/>
  <c r="D30" a="1"/>
  <c r="D30" s="1"/>
  <c r="D28" a="1"/>
  <c r="D28" s="1"/>
  <c r="D25" a="1"/>
  <c r="D25" s="1"/>
  <c r="K25" s="1"/>
  <c r="K136"/>
  <c r="K88"/>
  <c r="K137"/>
  <c r="K141"/>
  <c r="H26" a="1"/>
  <c r="H26" s="1"/>
  <c r="F29" a="1"/>
  <c r="F29" s="1"/>
  <c r="D31" a="1"/>
  <c r="D31" s="1"/>
  <c r="H31" a="1"/>
  <c r="H31" s="1"/>
  <c r="H33" a="1"/>
  <c r="H33" s="1"/>
  <c r="D35" a="1"/>
  <c r="D35" s="1"/>
  <c r="D20" a="1"/>
  <c r="D20" s="1"/>
  <c r="F28" a="1"/>
  <c r="F28" s="1"/>
  <c r="F77" a="1"/>
  <c r="F77" s="1"/>
  <c r="F115" s="1"/>
  <c r="F69" a="1"/>
  <c r="F69" s="1"/>
  <c r="H68" a="1"/>
  <c r="H68" s="1"/>
  <c r="D68" a="1"/>
  <c r="D68" s="1"/>
  <c r="F67" a="1"/>
  <c r="F67" s="1"/>
  <c r="H66" a="1"/>
  <c r="H66" s="1"/>
  <c r="D66" a="1"/>
  <c r="D66" s="1"/>
  <c r="F65" a="1"/>
  <c r="F65" s="1"/>
  <c r="F64" a="1"/>
  <c r="F64" s="1"/>
  <c r="F61" a="1"/>
  <c r="F61" s="1"/>
  <c r="D56" a="1"/>
  <c r="D56" s="1"/>
  <c r="H46" a="1"/>
  <c r="H46" s="1"/>
  <c r="H64" a="1"/>
  <c r="H64" s="1"/>
  <c r="D64" a="1"/>
  <c r="D64" s="1"/>
  <c r="H62" a="1"/>
  <c r="H62" s="1"/>
  <c r="D60" a="1"/>
  <c r="D60" s="1"/>
  <c r="F57" a="1"/>
  <c r="F57" s="1"/>
  <c r="H54" a="1"/>
  <c r="H54" s="1"/>
  <c r="F49" a="1"/>
  <c r="F49" s="1"/>
  <c r="D44" a="1"/>
  <c r="D44" s="1"/>
  <c r="Z180" a="1"/>
  <c r="Z180" s="1"/>
  <c r="Y179" a="1"/>
  <c r="Y179" s="1"/>
  <c r="W182" a="1"/>
  <c r="W182" s="1"/>
  <c r="V179" a="1"/>
  <c r="V179" s="1"/>
  <c r="V177" a="1"/>
  <c r="V177" s="1"/>
  <c r="W175" a="1"/>
  <c r="W175" s="1"/>
  <c r="V172" a="1"/>
  <c r="V172" s="1"/>
  <c r="X170" a="1"/>
  <c r="X170" s="1"/>
  <c r="Z161" a="1"/>
  <c r="Z161" s="1"/>
  <c r="T159" a="1"/>
  <c r="T159" s="1"/>
  <c r="X156" a="1"/>
  <c r="X156" s="1"/>
  <c r="U154" a="1"/>
  <c r="U154" s="1"/>
  <c r="X151" a="1"/>
  <c r="X151" s="1"/>
  <c r="Z149" a="1"/>
  <c r="Z149" s="1"/>
  <c r="Y177" a="1"/>
  <c r="Y177" s="1"/>
  <c r="Y174" a="1"/>
  <c r="Y174" s="1"/>
  <c r="Y173" a="1"/>
  <c r="Y173" s="1"/>
  <c r="W171" a="1"/>
  <c r="W171" s="1"/>
  <c r="T160" a="1"/>
  <c r="T160" s="1"/>
  <c r="X157" a="1"/>
  <c r="X157" s="1"/>
  <c r="Z155" a="1"/>
  <c r="Z155" s="1"/>
  <c r="U153" a="1"/>
  <c r="U153" s="1"/>
  <c r="X150" a="1"/>
  <c r="X150" s="1"/>
  <c r="Z148" a="1"/>
  <c r="Z148" s="1"/>
  <c r="W184" a="1"/>
  <c r="W184" s="1"/>
  <c r="T182" a="1"/>
  <c r="T182" s="1"/>
  <c r="W180" a="1"/>
  <c r="W180" s="1"/>
  <c r="T141" a="1"/>
  <c r="T141" s="1"/>
  <c r="Y137" a="1"/>
  <c r="Y137" s="1"/>
  <c r="T134" a="1"/>
  <c r="T134" s="1"/>
  <c r="Z131" a="1"/>
  <c r="Z131" s="1"/>
  <c r="T126" a="1"/>
  <c r="T126" s="1"/>
  <c r="Y146" a="1"/>
  <c r="Y146" s="1"/>
  <c r="Y140" a="1"/>
  <c r="Y140" s="1"/>
  <c r="T137" a="1"/>
  <c r="T137" s="1"/>
  <c r="Y134" a="1"/>
  <c r="Y134" s="1"/>
  <c r="X132" a="1"/>
  <c r="X132" s="1"/>
  <c r="Z130" a="1"/>
  <c r="Z130" s="1"/>
  <c r="W128" a="1"/>
  <c r="W128" s="1"/>
  <c r="U126" a="1"/>
  <c r="U126" s="1"/>
  <c r="Y123" a="1"/>
  <c r="Y123" s="1"/>
  <c r="Z80" a="1"/>
  <c r="Z80" s="1"/>
  <c r="J86" i="81" s="1"/>
  <c r="V85" i="78" a="1"/>
  <c r="V85" s="1"/>
  <c r="F91" i="81" s="1"/>
  <c r="Q91" s="1"/>
  <c r="X88" i="78" a="1"/>
  <c r="X88" s="1"/>
  <c r="H94" i="81" s="1"/>
  <c r="U94" s="1"/>
  <c r="Z92" i="78" a="1"/>
  <c r="Z92" s="1"/>
  <c r="J98" i="81" s="1"/>
  <c r="Y98" s="1"/>
  <c r="W95" i="78" a="1"/>
  <c r="W95" s="1"/>
  <c r="G101" i="81" s="1"/>
  <c r="W98" i="78" a="1"/>
  <c r="W98" s="1"/>
  <c r="G104" i="81" s="1"/>
  <c r="R104" s="1"/>
  <c r="U101" i="78" a="1"/>
  <c r="U101" s="1"/>
  <c r="E107" i="81" s="1"/>
  <c r="W106" i="78" a="1"/>
  <c r="W106" s="1"/>
  <c r="G112" i="81" s="1"/>
  <c r="R112" s="1"/>
  <c r="U108" i="78" a="1"/>
  <c r="U108" s="1"/>
  <c r="U111" a="1"/>
  <c r="U111" s="1"/>
  <c r="E117" i="81" s="1"/>
  <c r="N117" s="1"/>
  <c r="U112" i="78" a="1"/>
  <c r="U112" s="1"/>
  <c r="E118" i="81" s="1"/>
  <c r="W113" i="78" a="1"/>
  <c r="W113" s="1"/>
  <c r="Y83" a="1"/>
  <c r="Y83" s="1"/>
  <c r="I89" i="81" s="1"/>
  <c r="V89" s="1"/>
  <c r="Y89" i="78" a="1"/>
  <c r="Y89" s="1"/>
  <c r="I95" i="81" s="1"/>
  <c r="V95" s="1"/>
  <c r="Y94" i="78" a="1"/>
  <c r="Y94" s="1"/>
  <c r="I100" i="81" s="1"/>
  <c r="Y111" i="78" a="1"/>
  <c r="Y111" s="1"/>
  <c r="I117" i="81" s="1"/>
  <c r="V117" s="1"/>
  <c r="V184" i="78" a="1"/>
  <c r="V184" s="1"/>
  <c r="V182" a="1"/>
  <c r="V182" s="1"/>
  <c r="X180" a="1"/>
  <c r="X180" s="1"/>
  <c r="U179" a="1"/>
  <c r="U179" s="1"/>
  <c r="Y181" a="1"/>
  <c r="Y181" s="1"/>
  <c r="X178" a="1"/>
  <c r="X178" s="1"/>
  <c r="Y176" a="1"/>
  <c r="Y176" s="1"/>
  <c r="Z173" a="1"/>
  <c r="Z173" s="1"/>
  <c r="Z171" a="1"/>
  <c r="Z171" s="1"/>
  <c r="V170" a="1"/>
  <c r="V170" s="1"/>
  <c r="X159" a="1"/>
  <c r="X159" s="1"/>
  <c r="W157" a="1"/>
  <c r="W157" s="1"/>
  <c r="Y154" a="1"/>
  <c r="Y154" s="1"/>
  <c r="W152" a="1"/>
  <c r="W152" s="1"/>
  <c r="U150" a="1"/>
  <c r="U150" s="1"/>
  <c r="Y104" a="1"/>
  <c r="Y104" s="1"/>
  <c r="I110" i="81" s="1"/>
  <c r="V110" s="1"/>
  <c r="Z83" i="78" a="1"/>
  <c r="Z83" s="1"/>
  <c r="J89" i="81" s="1"/>
  <c r="Y89" s="1"/>
  <c r="V94" i="78" a="1"/>
  <c r="V94" s="1"/>
  <c r="F100" i="81" s="1"/>
  <c r="Q100" s="1"/>
  <c r="T96" i="78" a="1"/>
  <c r="T96" s="1"/>
  <c r="D102" i="81" s="1"/>
  <c r="M102" s="1"/>
  <c r="X98" i="78" a="1"/>
  <c r="X98" s="1"/>
  <c r="H104" i="81" s="1"/>
  <c r="U104" s="1"/>
  <c r="V101" i="78" a="1"/>
  <c r="V101" s="1"/>
  <c r="F107" i="81" s="1"/>
  <c r="X103" i="78" a="1"/>
  <c r="X103" s="1"/>
  <c r="H109" i="81" s="1"/>
  <c r="T109" s="1"/>
  <c r="V111" i="78" a="1"/>
  <c r="V111" s="1"/>
  <c r="X113" a="1"/>
  <c r="X113" s="1"/>
  <c r="H119" i="81" s="1"/>
  <c r="Y80" i="78" a="1"/>
  <c r="Y80" s="1"/>
  <c r="I86" i="81" s="1"/>
  <c r="V86" s="1"/>
  <c r="Y88" i="78" a="1"/>
  <c r="Y88" s="1"/>
  <c r="I94" i="81" s="1"/>
  <c r="W94" s="1"/>
  <c r="W97" i="78" a="1"/>
  <c r="W97" s="1"/>
  <c r="G103" i="81" s="1"/>
  <c r="S103" s="1"/>
  <c r="Z102" i="78" a="1"/>
  <c r="Z102" s="1"/>
  <c r="J108" i="81" s="1"/>
  <c r="X108" s="1"/>
  <c r="U105" i="78" a="1"/>
  <c r="U105" s="1"/>
  <c r="E111" i="81" s="1"/>
  <c r="O111" s="1"/>
  <c r="W108" i="78" a="1"/>
  <c r="W108" s="1"/>
  <c r="G114" i="81" s="1"/>
  <c r="S114" s="1"/>
  <c r="W112" i="78" a="1"/>
  <c r="W112" s="1"/>
  <c r="G118" i="81" s="1"/>
  <c r="S118" s="1"/>
  <c r="Y77" i="78" a="1"/>
  <c r="Y77" s="1"/>
  <c r="I83" i="81" s="1"/>
  <c r="W83" s="1"/>
  <c r="Y85" i="78" a="1"/>
  <c r="Y85" s="1"/>
  <c r="I91" i="81" s="1"/>
  <c r="W91" s="1"/>
  <c r="Y107" i="78" a="1"/>
  <c r="Y107" s="1"/>
  <c r="I113" i="81" s="1"/>
  <c r="W113" s="1"/>
  <c r="T81" i="78" a="1"/>
  <c r="T81" s="1"/>
  <c r="D87" i="81" s="1"/>
  <c r="L87" s="1"/>
  <c r="X82" i="78" a="1"/>
  <c r="X82" s="1"/>
  <c r="H88" i="81" s="1"/>
  <c r="U84" i="78" a="1"/>
  <c r="U84" s="1"/>
  <c r="E90" i="81" s="1"/>
  <c r="O90" s="1"/>
  <c r="W85" i="78" a="1"/>
  <c r="W85" s="1"/>
  <c r="G91" i="81" s="1"/>
  <c r="R91" s="1"/>
  <c r="U87" i="78" a="1"/>
  <c r="U87" s="1"/>
  <c r="E93" i="81" s="1"/>
  <c r="O93" s="1"/>
  <c r="Z88" i="78" a="1"/>
  <c r="Z88" s="1"/>
  <c r="J94" i="81" s="1"/>
  <c r="T91" i="78" a="1"/>
  <c r="T91" s="1"/>
  <c r="D97" i="81" s="1"/>
  <c r="M97" s="1"/>
  <c r="X92" i="78" a="1"/>
  <c r="X92" s="1"/>
  <c r="H98" i="81" s="1"/>
  <c r="U98" s="1"/>
  <c r="T94" i="78" a="1"/>
  <c r="T94" s="1"/>
  <c r="D100" i="81" s="1"/>
  <c r="L100" s="1"/>
  <c r="V95" i="78" a="1"/>
  <c r="V95" s="1"/>
  <c r="F101" i="81" s="1"/>
  <c r="Q101" s="1"/>
  <c r="T97" i="78" a="1"/>
  <c r="T97" s="1"/>
  <c r="V98" a="1"/>
  <c r="V98" s="1"/>
  <c r="F104" i="81" s="1"/>
  <c r="Q104" s="1"/>
  <c r="X99" i="78" a="1"/>
  <c r="X99" s="1"/>
  <c r="H105" i="81" s="1"/>
  <c r="T101" i="78" a="1"/>
  <c r="T101" s="1"/>
  <c r="V102" a="1"/>
  <c r="V102" s="1"/>
  <c r="F108" i="81" s="1"/>
  <c r="Q108" s="1"/>
  <c r="V103" i="78" a="1"/>
  <c r="V103" s="1"/>
  <c r="F109" i="81" s="1"/>
  <c r="P109" s="1"/>
  <c r="X104" i="78" a="1"/>
  <c r="X104" s="1"/>
  <c r="H110" i="81" s="1"/>
  <c r="T110" s="1"/>
  <c r="V106" i="78" a="1"/>
  <c r="V106" s="1"/>
  <c r="F112" i="81" s="1"/>
  <c r="P112" s="1"/>
  <c r="X107" i="78" a="1"/>
  <c r="X107" s="1"/>
  <c r="T108" a="1"/>
  <c r="T108" s="1"/>
  <c r="X109" a="1"/>
  <c r="X109" s="1"/>
  <c r="H115" i="81" s="1"/>
  <c r="U115" s="1"/>
  <c r="T111" i="78" a="1"/>
  <c r="T111" s="1"/>
  <c r="D117" i="81" s="1"/>
  <c r="L117" s="1"/>
  <c r="T112" i="78" a="1"/>
  <c r="T112" s="1"/>
  <c r="D118" i="81" s="1"/>
  <c r="M118" s="1"/>
  <c r="V113" i="78" a="1"/>
  <c r="V113" s="1"/>
  <c r="F119" i="81" s="1"/>
  <c r="Q119" s="1"/>
  <c r="Z114" i="78" a="1"/>
  <c r="Z114" s="1"/>
  <c r="J120" i="81" s="1"/>
  <c r="X120" s="1"/>
  <c r="Y81" i="78" a="1"/>
  <c r="Y81" s="1"/>
  <c r="I87" i="81" s="1"/>
  <c r="W87" s="1"/>
  <c r="Y84" i="78" a="1"/>
  <c r="Y84" s="1"/>
  <c r="I90" i="81" s="1"/>
  <c r="W90" s="1"/>
  <c r="Y95" i="78" a="1"/>
  <c r="Y95" s="1"/>
  <c r="I101" i="81" s="1"/>
  <c r="W101" s="1"/>
  <c r="Y102" i="78" a="1"/>
  <c r="Y102" s="1"/>
  <c r="I108" i="81" s="1"/>
  <c r="W108" s="1"/>
  <c r="Y106" i="78" a="1"/>
  <c r="Y106" s="1"/>
  <c r="I112" i="81" s="1"/>
  <c r="V112" s="1"/>
  <c r="Z147" i="78" a="1"/>
  <c r="Z147" s="1"/>
  <c r="X146" a="1"/>
  <c r="X146" s="1"/>
  <c r="Y145" a="1"/>
  <c r="Y145" s="1"/>
  <c r="Z144" a="1"/>
  <c r="Z144" s="1"/>
  <c r="W143" a="1"/>
  <c r="W143" s="1"/>
  <c r="W142" a="1"/>
  <c r="W142" s="1"/>
  <c r="V141" a="1"/>
  <c r="V141" s="1"/>
  <c r="X140" a="1"/>
  <c r="X140" s="1"/>
  <c r="Y139" a="1"/>
  <c r="Y139" s="1"/>
  <c r="Z138" a="1"/>
  <c r="Z138" s="1"/>
  <c r="W137" a="1"/>
  <c r="W137" s="1"/>
  <c r="X135" a="1"/>
  <c r="X135" s="1"/>
  <c r="Z134" a="1"/>
  <c r="Z134" s="1"/>
  <c r="W133" a="1"/>
  <c r="W133" s="1"/>
  <c r="W132" a="1"/>
  <c r="W132" s="1"/>
  <c r="T131" a="1"/>
  <c r="T131" s="1"/>
  <c r="U130" a="1"/>
  <c r="U130" s="1"/>
  <c r="X128" a="1"/>
  <c r="X128" s="1"/>
  <c r="Y127" a="1"/>
  <c r="Y127" s="1"/>
  <c r="Z126" a="1"/>
  <c r="Z126" s="1"/>
  <c r="W125" a="1"/>
  <c r="W125" s="1"/>
  <c r="T124" a="1"/>
  <c r="T124" s="1"/>
  <c r="V123" a="1"/>
  <c r="V123" s="1"/>
  <c r="X145" a="1"/>
  <c r="X145" s="1"/>
  <c r="Y144" a="1"/>
  <c r="Y144" s="1"/>
  <c r="Z143" a="1"/>
  <c r="Z143" s="1"/>
  <c r="T142" a="1"/>
  <c r="T142" s="1"/>
  <c r="U141" a="1"/>
  <c r="U141" s="1"/>
  <c r="X139" a="1"/>
  <c r="X139" s="1"/>
  <c r="Y138" a="1"/>
  <c r="Y138" s="1"/>
  <c r="Z137" a="1"/>
  <c r="Z137" s="1"/>
  <c r="X136" a="1"/>
  <c r="X136" s="1"/>
  <c r="Y135" a="1"/>
  <c r="Y135" s="1"/>
  <c r="W134" a="1"/>
  <c r="W134" s="1"/>
  <c r="T133" a="1"/>
  <c r="T133" s="1"/>
  <c r="V132" a="1"/>
  <c r="V132" s="1"/>
  <c r="X130" a="1"/>
  <c r="X130" s="1"/>
  <c r="T129" a="1"/>
  <c r="T129" s="1"/>
  <c r="U128" a="1"/>
  <c r="U128" s="1"/>
  <c r="V127" a="1"/>
  <c r="V127" s="1"/>
  <c r="X125" a="1"/>
  <c r="X125" s="1"/>
  <c r="Y124" a="1"/>
  <c r="Y124" s="1"/>
  <c r="W123" a="1"/>
  <c r="W123" s="1"/>
  <c r="U78" a="1"/>
  <c r="U78" s="1"/>
  <c r="W79" a="1"/>
  <c r="W79" s="1"/>
  <c r="G85" i="81" s="1"/>
  <c r="W81" i="78" a="1"/>
  <c r="W81" s="1"/>
  <c r="G87" i="81" s="1"/>
  <c r="S87" s="1"/>
  <c r="T83" i="78" a="1"/>
  <c r="T83" s="1"/>
  <c r="D89" i="81" s="1"/>
  <c r="M89" s="1"/>
  <c r="V84" i="78" a="1"/>
  <c r="V84" s="1"/>
  <c r="F90" i="81" s="1"/>
  <c r="P90" s="1"/>
  <c r="X85" i="78" a="1"/>
  <c r="X85" s="1"/>
  <c r="H91" i="81" s="1"/>
  <c r="U91" s="1"/>
  <c r="T86" i="78" a="1"/>
  <c r="T86" s="1"/>
  <c r="D92" i="81" s="1"/>
  <c r="M92" s="1"/>
  <c r="V87" i="78" a="1"/>
  <c r="V87" s="1"/>
  <c r="F93" i="81" s="1"/>
  <c r="P93" s="1"/>
  <c r="T89" i="78" a="1"/>
  <c r="T89" s="1"/>
  <c r="D95" i="81" s="1"/>
  <c r="L95" s="1"/>
  <c r="Z90" i="78" a="1"/>
  <c r="Z90" s="1"/>
  <c r="J96" i="81" s="1"/>
  <c r="X96" s="1"/>
  <c r="W92" i="78" a="1"/>
  <c r="W92" s="1"/>
  <c r="G98" i="81" s="1"/>
  <c r="R98" s="1"/>
  <c r="Z93" i="78" a="1"/>
  <c r="Z93" s="1"/>
  <c r="J99" i="81" s="1"/>
  <c r="Y99" s="1"/>
  <c r="U95" i="78" a="1"/>
  <c r="U95" s="1"/>
  <c r="E101" i="81" s="1"/>
  <c r="N101" s="1"/>
  <c r="X148" i="78" a="1"/>
  <c r="X148" s="1"/>
  <c r="V146" a="1"/>
  <c r="V146" s="1"/>
  <c r="X144" a="1"/>
  <c r="X144" s="1"/>
  <c r="Y143" a="1"/>
  <c r="Y143" s="1"/>
  <c r="U142" a="1"/>
  <c r="U142" s="1"/>
  <c r="Y92" a="1"/>
  <c r="Y92" s="1"/>
  <c r="I98" i="81" s="1"/>
  <c r="W98" s="1"/>
  <c r="Y112" i="78" a="1"/>
  <c r="Y112" s="1"/>
  <c r="I118" i="81" s="1"/>
  <c r="V118" s="1"/>
  <c r="U85" i="78" a="1"/>
  <c r="U85" s="1"/>
  <c r="E91" i="81" s="1"/>
  <c r="Z86" i="78" a="1"/>
  <c r="Z86" s="1"/>
  <c r="J92" i="81" s="1"/>
  <c r="W88" i="78" a="1"/>
  <c r="W88" s="1"/>
  <c r="G94" i="81" s="1"/>
  <c r="S94" s="1"/>
  <c r="V91" i="78" a="1"/>
  <c r="V91" s="1"/>
  <c r="F97" i="81" s="1"/>
  <c r="P97" s="1"/>
  <c r="T93" i="78" a="1"/>
  <c r="T93" s="1"/>
  <c r="D99" i="81" s="1"/>
  <c r="L99" s="1"/>
  <c r="X95" i="78" a="1"/>
  <c r="X95" s="1"/>
  <c r="H101" i="81" s="1"/>
  <c r="T101" s="1"/>
  <c r="V97" i="78" a="1"/>
  <c r="V97" s="1"/>
  <c r="F103" i="81" s="1"/>
  <c r="P103" s="1"/>
  <c r="T100" i="78" a="1"/>
  <c r="T100" s="1"/>
  <c r="X102" a="1"/>
  <c r="X102" s="1"/>
  <c r="H108" i="81" s="1"/>
  <c r="U108" s="1"/>
  <c r="T105" i="78" a="1"/>
  <c r="T105" s="1"/>
  <c r="D111" i="81" s="1"/>
  <c r="M111" s="1"/>
  <c r="X106" i="78" a="1"/>
  <c r="X106" s="1"/>
  <c r="H112" i="81" s="1"/>
  <c r="T112" s="1"/>
  <c r="V108" i="78" a="1"/>
  <c r="V108" s="1"/>
  <c r="F114" i="81" s="1"/>
  <c r="Q114" s="1"/>
  <c r="T110" i="78" a="1"/>
  <c r="T110" s="1"/>
  <c r="D116" i="81" s="1"/>
  <c r="L116" s="1"/>
  <c r="V112" i="78" a="1"/>
  <c r="V112" s="1"/>
  <c r="F118" i="81" s="1"/>
  <c r="Q118" s="1"/>
  <c r="W114" i="78" a="1"/>
  <c r="W114" s="1"/>
  <c r="G120" i="81" s="1"/>
  <c r="S120" s="1"/>
  <c r="Y93" i="78" a="1"/>
  <c r="Y93" s="1"/>
  <c r="I99" i="81" s="1"/>
  <c r="W99" s="1"/>
  <c r="U100" i="78" a="1"/>
  <c r="U100" s="1"/>
  <c r="E106" i="81" s="1"/>
  <c r="N106" s="1"/>
  <c r="Z106" i="78" a="1"/>
  <c r="Z106" s="1"/>
  <c r="J112" i="81" s="1"/>
  <c r="Y112" s="1"/>
  <c r="U110" i="78" a="1"/>
  <c r="U110" s="1"/>
  <c r="Z113" a="1"/>
  <c r="Z113" s="1"/>
  <c r="J119" i="81" s="1"/>
  <c r="X119" s="1"/>
  <c r="X81" i="78" a="1"/>
  <c r="X81" s="1"/>
  <c r="H87" i="81" s="1"/>
  <c r="T87" s="1"/>
  <c r="T82" i="78" a="1"/>
  <c r="T82" s="1"/>
  <c r="W83" a="1"/>
  <c r="W83" s="1"/>
  <c r="G89" i="81" s="1"/>
  <c r="Z84" i="78" a="1"/>
  <c r="Z84" s="1"/>
  <c r="J90" i="81" s="1"/>
  <c r="Y90" s="1"/>
  <c r="W86" i="78" a="1"/>
  <c r="W86" s="1"/>
  <c r="G92" i="81" s="1"/>
  <c r="Z87" i="78" a="1"/>
  <c r="Z87" s="1"/>
  <c r="J93" i="81" s="1"/>
  <c r="U88" i="78" a="1"/>
  <c r="U88" s="1"/>
  <c r="E94" i="81" s="1"/>
  <c r="W89" i="78" a="1"/>
  <c r="W89" s="1"/>
  <c r="G95" i="81" s="1"/>
  <c r="S95" s="1"/>
  <c r="V90" i="78" a="1"/>
  <c r="V90" s="1"/>
  <c r="F96" i="81" s="1"/>
  <c r="Q96" s="1"/>
  <c r="X91" i="78" a="1"/>
  <c r="X91" s="1"/>
  <c r="H97" i="81" s="1"/>
  <c r="T97" s="1"/>
  <c r="T92" i="78" a="1"/>
  <c r="T92" s="1"/>
  <c r="D98" i="81" s="1"/>
  <c r="M98" s="1"/>
  <c r="V93" i="78" a="1"/>
  <c r="V93" s="1"/>
  <c r="F99" i="81" s="1"/>
  <c r="Q99" s="1"/>
  <c r="X94" i="78" a="1"/>
  <c r="X94" s="1"/>
  <c r="H100" i="81" s="1"/>
  <c r="U100" s="1"/>
  <c r="V96" i="78" a="1"/>
  <c r="V96" s="1"/>
  <c r="F102" i="81" s="1"/>
  <c r="Q102" s="1"/>
  <c r="X97" i="78" a="1"/>
  <c r="X97" s="1"/>
  <c r="H103" i="81" s="1"/>
  <c r="U103" s="1"/>
  <c r="T99" i="78" a="1"/>
  <c r="T99" s="1"/>
  <c r="V100" a="1"/>
  <c r="V100" s="1"/>
  <c r="F106" i="81" s="1"/>
  <c r="Q106" s="1"/>
  <c r="X101" i="78" a="1"/>
  <c r="X101" s="1"/>
  <c r="H107" i="81" s="1"/>
  <c r="U107" s="1"/>
  <c r="T104" i="78" a="1"/>
  <c r="T104" s="1"/>
  <c r="D110" i="81" s="1"/>
  <c r="M110" s="1"/>
  <c r="V105" i="78" a="1"/>
  <c r="V105" s="1"/>
  <c r="F111" i="81" s="1"/>
  <c r="P111" s="1"/>
  <c r="T107" i="78" a="1"/>
  <c r="T107" s="1"/>
  <c r="D113" i="81" s="1"/>
  <c r="L113" s="1"/>
  <c r="X108" i="78" a="1"/>
  <c r="X108" s="1"/>
  <c r="H114" i="81" s="1"/>
  <c r="T114" s="1"/>
  <c r="T109" i="78" a="1"/>
  <c r="T109" s="1"/>
  <c r="D115" i="81" s="1"/>
  <c r="M115" s="1"/>
  <c r="V110" i="78" a="1"/>
  <c r="V110" s="1"/>
  <c r="F116" i="81" s="1"/>
  <c r="X111" i="78" a="1"/>
  <c r="X111" s="1"/>
  <c r="H117" i="81" s="1"/>
  <c r="U117" s="1"/>
  <c r="X112" i="78" a="1"/>
  <c r="X112" s="1"/>
  <c r="U114" a="1"/>
  <c r="U114" s="1"/>
  <c r="E120" i="81" s="1"/>
  <c r="O120" s="1"/>
  <c r="Y79" i="78" a="1"/>
  <c r="Y79" s="1"/>
  <c r="I85" i="81" s="1"/>
  <c r="V85" s="1"/>
  <c r="Y87" i="78" a="1"/>
  <c r="Y87" s="1"/>
  <c r="I93" i="81" s="1"/>
  <c r="W93" s="1"/>
  <c r="Y98" i="78" a="1"/>
  <c r="Y98" s="1"/>
  <c r="I104" i="81" s="1"/>
  <c r="V104" s="1"/>
  <c r="Y103" i="78" a="1"/>
  <c r="Y103" s="1"/>
  <c r="I109" i="81" s="1"/>
  <c r="W109" s="1"/>
  <c r="Y113" i="78" a="1"/>
  <c r="Y113" s="1"/>
  <c r="T148" a="1"/>
  <c r="T148" s="1"/>
  <c r="U147" a="1"/>
  <c r="U147" s="1"/>
  <c r="T146" a="1"/>
  <c r="T146" s="1"/>
  <c r="U145" a="1"/>
  <c r="U145" s="1"/>
  <c r="V144" a="1"/>
  <c r="V144" s="1"/>
  <c r="Z141" a="1"/>
  <c r="Z141" s="1"/>
  <c r="T140" a="1"/>
  <c r="T140" s="1"/>
  <c r="U139" a="1"/>
  <c r="U139" s="1"/>
  <c r="V138" a="1"/>
  <c r="V138" s="1"/>
  <c r="W136" a="1"/>
  <c r="W136" s="1"/>
  <c r="T135" a="1"/>
  <c r="T135" s="1"/>
  <c r="V134" a="1"/>
  <c r="V134" s="1"/>
  <c r="Z133" a="1"/>
  <c r="Z133" s="1"/>
  <c r="X131" a="1"/>
  <c r="X131" s="1"/>
  <c r="Y130" a="1"/>
  <c r="Y130" s="1"/>
  <c r="W129" a="1"/>
  <c r="W129" s="1"/>
  <c r="T128" a="1"/>
  <c r="T128" s="1"/>
  <c r="U127" a="1"/>
  <c r="U127" s="1"/>
  <c r="V126" a="1"/>
  <c r="V126" s="1"/>
  <c r="X124" a="1"/>
  <c r="X124" s="1"/>
  <c r="Z123" a="1"/>
  <c r="Z123" s="1"/>
  <c r="W146" a="1"/>
  <c r="W146" s="1"/>
  <c r="T145" a="1"/>
  <c r="T145" s="1"/>
  <c r="U144" a="1"/>
  <c r="U144" s="1"/>
  <c r="V143" a="1"/>
  <c r="V143" s="1"/>
  <c r="X142" a="1"/>
  <c r="X142" s="1"/>
  <c r="Y141" a="1"/>
  <c r="Y141" s="1"/>
  <c r="W140" a="1"/>
  <c r="W140" s="1"/>
  <c r="T139" a="1"/>
  <c r="T139" s="1"/>
  <c r="U138" a="1"/>
  <c r="U138" s="1"/>
  <c r="V137" a="1"/>
  <c r="V137" s="1"/>
  <c r="T136" a="1"/>
  <c r="T136" s="1"/>
  <c r="U135" a="1"/>
  <c r="U135" s="1"/>
  <c r="X133" a="1"/>
  <c r="X133" s="1"/>
  <c r="Z132" a="1"/>
  <c r="Z132" s="1"/>
  <c r="W131" a="1"/>
  <c r="W131" s="1"/>
  <c r="T130" a="1"/>
  <c r="T130" s="1"/>
  <c r="X129" a="1"/>
  <c r="X129" s="1"/>
  <c r="Y128" a="1"/>
  <c r="Y128" s="1"/>
  <c r="Z127" a="1"/>
  <c r="Z127" s="1"/>
  <c r="W126" a="1"/>
  <c r="W126" s="1"/>
  <c r="T125" a="1"/>
  <c r="T125" s="1"/>
  <c r="U124" a="1"/>
  <c r="U124" s="1"/>
  <c r="Z78" a="1"/>
  <c r="Z78" s="1"/>
  <c r="J84" i="81" s="1"/>
  <c r="Y84" s="1"/>
  <c r="W80" i="78" a="1"/>
  <c r="W80" s="1"/>
  <c r="G86" i="81" s="1"/>
  <c r="R86" s="1"/>
  <c r="W82" i="78" a="1"/>
  <c r="W82" s="1"/>
  <c r="G88" i="81" s="1"/>
  <c r="R88" s="1"/>
  <c r="X83" i="78" a="1"/>
  <c r="X83" s="1"/>
  <c r="H89" i="81" s="1"/>
  <c r="T89" s="1"/>
  <c r="T85" i="78" a="1"/>
  <c r="T85" s="1"/>
  <c r="D91" i="81" s="1"/>
  <c r="L91" s="1"/>
  <c r="X86" i="78" a="1"/>
  <c r="X86" s="1"/>
  <c r="H92" i="81" s="1"/>
  <c r="U92" s="1"/>
  <c r="V88" i="78" a="1"/>
  <c r="V88" s="1"/>
  <c r="F94" i="81" s="1"/>
  <c r="Q94" s="1"/>
  <c r="X89" i="78" a="1"/>
  <c r="X89" s="1"/>
  <c r="H95" i="81" s="1"/>
  <c r="U95" s="1"/>
  <c r="U90" i="78" a="1"/>
  <c r="U90" s="1"/>
  <c r="E96" i="81" s="1"/>
  <c r="O96" s="1"/>
  <c r="W91" i="78" a="1"/>
  <c r="W91" s="1"/>
  <c r="G97" i="81" s="1"/>
  <c r="S97" s="1"/>
  <c r="U93" i="78" a="1"/>
  <c r="U93" s="1"/>
  <c r="E99" i="81" s="1"/>
  <c r="N99" s="1"/>
  <c r="W94" i="78" a="1"/>
  <c r="W94" s="1"/>
  <c r="G100" i="81" s="1"/>
  <c r="S100" s="1"/>
  <c r="Z95" i="78" a="1"/>
  <c r="Z95" s="1"/>
  <c r="J101" i="81" s="1"/>
  <c r="X101" s="1"/>
  <c r="X147" i="78" a="1"/>
  <c r="X147" s="1"/>
  <c r="Z146" a="1"/>
  <c r="Z146" s="1"/>
  <c r="W145" a="1"/>
  <c r="W145" s="1"/>
  <c r="T144" a="1"/>
  <c r="T144" s="1"/>
  <c r="U143" a="1"/>
  <c r="U143" s="1"/>
  <c r="Y142" a="1"/>
  <c r="Y142" s="1"/>
  <c r="X141" a="1"/>
  <c r="X141" s="1"/>
  <c r="Z140" a="1"/>
  <c r="Z140" s="1"/>
  <c r="W139" a="1"/>
  <c r="W139" s="1"/>
  <c r="T138" a="1"/>
  <c r="T138" s="1"/>
  <c r="U137" a="1"/>
  <c r="U137" s="1"/>
  <c r="U136" a="1"/>
  <c r="U136" s="1"/>
  <c r="V135" a="1"/>
  <c r="V135" s="1"/>
  <c r="X134" a="1"/>
  <c r="X134" s="1"/>
  <c r="U133" a="1"/>
  <c r="U133" s="1"/>
  <c r="U132" a="1"/>
  <c r="U132" s="1"/>
  <c r="V131" a="1"/>
  <c r="V131" s="1"/>
  <c r="U129" a="1"/>
  <c r="U129" s="1"/>
  <c r="V128" a="1"/>
  <c r="V128" s="1"/>
  <c r="X126" a="1"/>
  <c r="X126" s="1"/>
  <c r="Y125" a="1"/>
  <c r="Y125" s="1"/>
  <c r="Z124" a="1"/>
  <c r="Z124" s="1"/>
  <c r="T123" a="1"/>
  <c r="T123" s="1"/>
  <c r="U146" a="1"/>
  <c r="U146" s="1"/>
  <c r="V145" a="1"/>
  <c r="V145" s="1"/>
  <c r="X143" a="1"/>
  <c r="X143" s="1"/>
  <c r="V142" a="1"/>
  <c r="V142" s="1"/>
  <c r="W141" a="1"/>
  <c r="W141" s="1"/>
  <c r="U140" a="1"/>
  <c r="U140" s="1"/>
  <c r="V139" a="1"/>
  <c r="V139" s="1"/>
  <c r="H63" a="1"/>
  <c r="H63" s="1"/>
  <c r="D63" a="1"/>
  <c r="D63" s="1"/>
  <c r="D62" a="1"/>
  <c r="D62" s="1"/>
  <c r="K62" s="1"/>
  <c r="H60" a="1"/>
  <c r="H60" s="1"/>
  <c r="F59" a="1"/>
  <c r="F59" s="1"/>
  <c r="D58" a="1"/>
  <c r="D58" s="1"/>
  <c r="H56" a="1"/>
  <c r="H56" s="1"/>
  <c r="F55" a="1"/>
  <c r="F55" s="1"/>
  <c r="F53" a="1"/>
  <c r="F53" s="1"/>
  <c r="H50" a="1"/>
  <c r="H50" s="1"/>
  <c r="D48" a="1"/>
  <c r="D48" s="1"/>
  <c r="F45" a="1"/>
  <c r="F45" s="1"/>
  <c r="S66"/>
  <c r="R187"/>
  <c r="S62"/>
  <c r="S46"/>
  <c r="S48"/>
  <c r="D80" a="1"/>
  <c r="D80" s="1"/>
  <c r="N79" a="1"/>
  <c r="N79" s="1"/>
  <c r="L78" a="1"/>
  <c r="L78" s="1"/>
  <c r="S78" s="1"/>
  <c r="O187"/>
  <c r="T77" a="1"/>
  <c r="T77" s="1"/>
  <c r="D83" i="81" s="1"/>
  <c r="M83" s="1"/>
  <c r="V77" i="78" a="1"/>
  <c r="V77" s="1"/>
  <c r="F83" i="81" s="1"/>
  <c r="P83" s="1"/>
  <c r="U98" i="78" a="1"/>
  <c r="U98" s="1"/>
  <c r="E104" i="81" s="1"/>
  <c r="N104" s="1"/>
  <c r="Z100" i="78" a="1"/>
  <c r="Z100" s="1"/>
  <c r="J106" i="81" s="1"/>
  <c r="Y106" s="1"/>
  <c r="U103" i="78" a="1"/>
  <c r="U103" s="1"/>
  <c r="E109" i="81" s="1"/>
  <c r="O109" s="1"/>
  <c r="Z105" i="78" a="1"/>
  <c r="Z105" s="1"/>
  <c r="J111" i="81" s="1"/>
  <c r="Y111" s="1"/>
  <c r="W107" i="78" a="1"/>
  <c r="W107" s="1"/>
  <c r="G113" i="81" s="1"/>
  <c r="Z110" i="78" a="1"/>
  <c r="Z110" s="1"/>
  <c r="J116" i="81" s="1"/>
  <c r="U113" i="78" a="1"/>
  <c r="U113" s="1"/>
  <c r="E119" i="81" s="1"/>
  <c r="O119" s="1"/>
  <c r="V114" i="78" a="1"/>
  <c r="V114" s="1"/>
  <c r="F120" i="81" s="1"/>
  <c r="W77" i="78" a="1"/>
  <c r="W77" s="1"/>
  <c r="Y96" a="1"/>
  <c r="Y96" s="1"/>
  <c r="I102" i="81" s="1"/>
  <c r="W102" s="1"/>
  <c r="Z96" i="78" a="1"/>
  <c r="Z96" s="1"/>
  <c r="J102" i="81" s="1"/>
  <c r="X102" s="1"/>
  <c r="W99" i="78" a="1"/>
  <c r="W99" s="1"/>
  <c r="G105" i="81" s="1"/>
  <c r="S105" s="1"/>
  <c r="U102" i="78" a="1"/>
  <c r="U102" s="1"/>
  <c r="E108" i="81" s="1"/>
  <c r="W104" i="78" a="1"/>
  <c r="W104" s="1"/>
  <c r="G110" i="81" s="1"/>
  <c r="S110" s="1"/>
  <c r="U106" i="78" a="1"/>
  <c r="U106" s="1"/>
  <c r="E112" i="81" s="1"/>
  <c r="W109" i="78" a="1"/>
  <c r="W109" s="1"/>
  <c r="G115" i="81" s="1"/>
  <c r="Y99" i="78" a="1"/>
  <c r="Y99" s="1"/>
  <c r="I105" i="81" s="1"/>
  <c r="V105" s="1"/>
  <c r="Y109" i="78" a="1"/>
  <c r="Y109" s="1"/>
  <c r="I115" i="81" s="1"/>
  <c r="W115" s="1"/>
  <c r="V81" i="78" a="1"/>
  <c r="V81" s="1"/>
  <c r="F87" i="81" s="1"/>
  <c r="Q87" s="1"/>
  <c r="U83" i="78" a="1"/>
  <c r="U83" s="1"/>
  <c r="E89" i="81" s="1"/>
  <c r="W84" i="78" a="1"/>
  <c r="W84" s="1"/>
  <c r="G90" i="81" s="1"/>
  <c r="R90" s="1"/>
  <c r="Z85" i="78" a="1"/>
  <c r="Z85" s="1"/>
  <c r="J91" i="81" s="1"/>
  <c r="X91" s="1"/>
  <c r="U86" i="78" a="1"/>
  <c r="U86" s="1"/>
  <c r="E92" i="81" s="1"/>
  <c r="N92" s="1"/>
  <c r="W87" i="78" a="1"/>
  <c r="W87" s="1"/>
  <c r="G93" i="81" s="1"/>
  <c r="U89" i="78" a="1"/>
  <c r="U89" s="1"/>
  <c r="E95" i="81" s="1"/>
  <c r="O95" s="1"/>
  <c r="X90" i="78" a="1"/>
  <c r="X90" s="1"/>
  <c r="H96" i="81" s="1"/>
  <c r="T96" s="1"/>
  <c r="V92" i="78" a="1"/>
  <c r="V92" s="1"/>
  <c r="F98" i="81" s="1"/>
  <c r="X93" i="78" a="1"/>
  <c r="X93" s="1"/>
  <c r="H99" i="81" s="1"/>
  <c r="U99" s="1"/>
  <c r="T95" i="78" a="1"/>
  <c r="T95" s="1"/>
  <c r="D101" i="81" s="1"/>
  <c r="M101" s="1"/>
  <c r="X96" i="78" a="1"/>
  <c r="X96" s="1"/>
  <c r="H102" i="81" s="1"/>
  <c r="U102" s="1"/>
  <c r="T98" i="78" a="1"/>
  <c r="T98" s="1"/>
  <c r="D104" i="81" s="1"/>
  <c r="V99" i="78" a="1"/>
  <c r="V99" s="1"/>
  <c r="F105" i="81" s="1"/>
  <c r="Q105" s="1"/>
  <c r="X100" i="78" a="1"/>
  <c r="X100" s="1"/>
  <c r="H106" i="81" s="1"/>
  <c r="T102" i="78" a="1"/>
  <c r="T102" s="1"/>
  <c r="D108" i="81" s="1"/>
  <c r="M108" s="1"/>
  <c r="T103" i="78" a="1"/>
  <c r="T103" s="1"/>
  <c r="D109" i="81" s="1"/>
  <c r="V104" i="78" a="1"/>
  <c r="V104" s="1"/>
  <c r="F110" i="81" s="1"/>
  <c r="X105" i="78" a="1"/>
  <c r="X105" s="1"/>
  <c r="H111" i="81" s="1"/>
  <c r="U111" s="1"/>
  <c r="T106" i="78" a="1"/>
  <c r="T106" s="1"/>
  <c r="D112" i="81" s="1"/>
  <c r="L112" s="1"/>
  <c r="V107" i="78" a="1"/>
  <c r="V107" s="1"/>
  <c r="F113" i="81" s="1"/>
  <c r="P113" s="1"/>
  <c r="V109" i="78" a="1"/>
  <c r="V109" s="1"/>
  <c r="F115" i="81" s="1"/>
  <c r="X110" i="78" a="1"/>
  <c r="X110" s="1"/>
  <c r="H116" i="81" s="1"/>
  <c r="U116" s="1"/>
  <c r="T113" i="78" a="1"/>
  <c r="T113" s="1"/>
  <c r="AA113" s="1"/>
  <c r="Y82" a="1"/>
  <c r="Y82" s="1"/>
  <c r="I88" i="81" s="1"/>
  <c r="V88" s="1"/>
  <c r="Y90" i="78" a="1"/>
  <c r="Y90" s="1"/>
  <c r="I96" i="81" s="1"/>
  <c r="V96" s="1"/>
  <c r="U96" i="78" a="1"/>
  <c r="U96" s="1"/>
  <c r="E102" i="81" s="1"/>
  <c r="Z98" i="78" a="1"/>
  <c r="Z98" s="1"/>
  <c r="J104" i="81" s="1"/>
  <c r="W101" i="78" a="1"/>
  <c r="W101" s="1"/>
  <c r="G107" i="81" s="1"/>
  <c r="S107" s="1"/>
  <c r="Z103" i="78" a="1"/>
  <c r="Z103" s="1"/>
  <c r="J109" i="81" s="1"/>
  <c r="Y109" s="1"/>
  <c r="W111" i="78" a="1"/>
  <c r="W111" s="1"/>
  <c r="G117" i="81" s="1"/>
  <c r="S117" s="1"/>
  <c r="F62" i="78" a="1"/>
  <c r="F62" s="1"/>
  <c r="H61" a="1"/>
  <c r="H61" s="1"/>
  <c r="D61" a="1"/>
  <c r="D61" s="1"/>
  <c r="K61" s="1"/>
  <c r="F60" a="1"/>
  <c r="F60" s="1"/>
  <c r="H59" a="1"/>
  <c r="H59" s="1"/>
  <c r="D59" a="1"/>
  <c r="D59" s="1"/>
  <c r="F58" a="1"/>
  <c r="F58" s="1"/>
  <c r="H57" a="1"/>
  <c r="H57" s="1"/>
  <c r="D57" a="1"/>
  <c r="D57" s="1"/>
  <c r="F56" a="1"/>
  <c r="F56" s="1"/>
  <c r="H55" a="1"/>
  <c r="H55" s="1"/>
  <c r="D55" a="1"/>
  <c r="D55" s="1"/>
  <c r="D54" a="1"/>
  <c r="D54" s="1"/>
  <c r="K54" s="1"/>
  <c r="H52" a="1"/>
  <c r="H52" s="1"/>
  <c r="K52" s="1"/>
  <c r="F51" a="1"/>
  <c r="F51" s="1"/>
  <c r="K51" s="1"/>
  <c r="D50" a="1"/>
  <c r="D50" s="1"/>
  <c r="K50" s="1"/>
  <c r="H48" a="1"/>
  <c r="H48" s="1"/>
  <c r="F47" a="1"/>
  <c r="F47" s="1"/>
  <c r="K47" s="1"/>
  <c r="D46" a="1"/>
  <c r="D46" s="1"/>
  <c r="K46" s="1"/>
  <c r="H44" a="1"/>
  <c r="H44" s="1"/>
  <c r="F36" a="1"/>
  <c r="F36" s="1"/>
  <c r="H187"/>
  <c r="U77" a="1"/>
  <c r="U77" s="1"/>
  <c r="E83" i="81" s="1"/>
  <c r="O83" s="1"/>
  <c r="Z77" i="78" a="1"/>
  <c r="Z77" s="1"/>
  <c r="J83" i="81" s="1"/>
  <c r="Y83" s="1"/>
  <c r="Y105" i="78" a="1"/>
  <c r="Y105" s="1"/>
  <c r="I111" i="81" s="1"/>
  <c r="W111" s="1"/>
  <c r="Y114" i="78" a="1"/>
  <c r="Y114" s="1"/>
  <c r="I120" i="81" s="1"/>
  <c r="V120" s="1"/>
  <c r="X77" i="78" a="1"/>
  <c r="X77" s="1"/>
  <c r="H83" i="81" s="1"/>
  <c r="U83" s="1"/>
  <c r="Y100" i="78" a="1"/>
  <c r="Y100" s="1"/>
  <c r="I106" i="81" s="1"/>
  <c r="Y110" i="78" a="1"/>
  <c r="Y110" s="1"/>
  <c r="I116" i="81" s="1"/>
  <c r="W116" s="1"/>
  <c r="K38" i="78"/>
  <c r="P70"/>
  <c r="D43" a="1"/>
  <c r="D43" s="1"/>
  <c r="S12"/>
  <c r="K86"/>
  <c r="K11"/>
  <c r="K9"/>
  <c r="K78"/>
  <c r="K37"/>
  <c r="S99"/>
  <c r="S98"/>
  <c r="S90"/>
  <c r="S88"/>
  <c r="K98"/>
  <c r="D187"/>
  <c r="O162"/>
  <c r="M70"/>
  <c r="L187"/>
  <c r="D162"/>
  <c r="S91" i="81"/>
  <c r="S88"/>
  <c r="H115" i="78"/>
  <c r="K79"/>
  <c r="E187"/>
  <c r="K15"/>
  <c r="P115"/>
  <c r="S186"/>
  <c r="M187"/>
  <c r="T94" i="81"/>
  <c r="U97"/>
  <c r="P187" i="78"/>
  <c r="G187"/>
  <c r="K53"/>
  <c r="K110"/>
  <c r="K105"/>
  <c r="S113"/>
  <c r="S109"/>
  <c r="S106"/>
  <c r="S103"/>
  <c r="K114"/>
  <c r="K113"/>
  <c r="K82"/>
  <c r="I115"/>
  <c r="S114"/>
  <c r="S112"/>
  <c r="S110"/>
  <c r="R87" i="81"/>
  <c r="X89"/>
  <c r="T92"/>
  <c r="L89"/>
  <c r="Q97"/>
  <c r="Y94"/>
  <c r="X98"/>
  <c r="M91"/>
  <c r="Q14" i="123"/>
  <c r="AD26"/>
  <c r="AD27"/>
  <c r="P28"/>
  <c r="AD7"/>
  <c r="AD8"/>
  <c r="AD14"/>
  <c r="AD23"/>
  <c r="AD24"/>
  <c r="P25"/>
  <c r="AD28"/>
  <c r="AD32"/>
  <c r="AD35"/>
  <c r="AD10"/>
  <c r="P11"/>
  <c r="K36"/>
  <c r="AD5"/>
  <c r="AD6"/>
  <c r="Q7"/>
  <c r="AD9"/>
  <c r="AD11"/>
  <c r="AD12"/>
  <c r="Q13"/>
  <c r="Q15"/>
  <c r="AD17"/>
  <c r="AD18"/>
  <c r="AD19"/>
  <c r="AD20"/>
  <c r="AD21"/>
  <c r="AD22"/>
  <c r="AD25"/>
  <c r="AD33"/>
  <c r="AD30"/>
  <c r="AD31"/>
  <c r="Q32"/>
  <c r="P7"/>
  <c r="U62" a="1"/>
  <c r="U62"/>
  <c r="U61" a="1"/>
  <c r="U61"/>
  <c r="U60" a="1"/>
  <c r="U60"/>
  <c r="U59" a="1"/>
  <c r="U59"/>
  <c r="U57" a="1"/>
  <c r="U57"/>
  <c r="U56"/>
  <c r="U55" a="1"/>
  <c r="U55"/>
  <c r="U54" a="1"/>
  <c r="U54"/>
  <c r="U52" a="1"/>
  <c r="U52"/>
  <c r="U50" a="1"/>
  <c r="U50"/>
  <c r="U48" a="1"/>
  <c r="U48"/>
  <c r="U47" a="1"/>
  <c r="U47"/>
  <c r="T45"/>
  <c r="T44"/>
  <c r="T43"/>
  <c r="T42"/>
  <c r="T62"/>
  <c r="T61"/>
  <c r="T60"/>
  <c r="T59"/>
  <c r="T58"/>
  <c r="T57"/>
  <c r="T56"/>
  <c r="T55"/>
  <c r="T54"/>
  <c r="T53"/>
  <c r="T52"/>
  <c r="T51"/>
  <c r="T50"/>
  <c r="T49"/>
  <c r="T48"/>
  <c r="T47"/>
  <c r="T46"/>
  <c r="U45" a="1"/>
  <c r="U45"/>
  <c r="U44" a="1"/>
  <c r="U44"/>
  <c r="U43" a="1"/>
  <c r="U43"/>
  <c r="U42" a="1"/>
  <c r="U42"/>
  <c r="U58" a="1"/>
  <c r="U58"/>
  <c r="U51" a="1"/>
  <c r="U51"/>
  <c r="W36"/>
  <c r="U53" a="1"/>
  <c r="U53"/>
  <c r="U46" a="1"/>
  <c r="U46"/>
  <c r="Y36"/>
  <c r="AA36"/>
  <c r="AD36"/>
  <c r="Q8"/>
  <c r="Q11"/>
  <c r="P13"/>
  <c r="P18"/>
  <c r="P22"/>
  <c r="P14"/>
  <c r="P17"/>
  <c r="P19"/>
  <c r="P20"/>
  <c r="P21"/>
  <c r="Q25"/>
  <c r="Q28"/>
  <c r="P32"/>
  <c r="P33"/>
  <c r="AD42" i="122"/>
  <c r="AD43"/>
  <c r="AD54"/>
  <c r="AD55"/>
  <c r="Q59"/>
  <c r="AD70"/>
  <c r="AD72"/>
  <c r="AD74"/>
  <c r="AD75"/>
  <c r="Q77"/>
  <c r="AD88"/>
  <c r="AD89"/>
  <c r="AD103"/>
  <c r="AD13"/>
  <c r="AD14"/>
  <c r="P16"/>
  <c r="AD26"/>
  <c r="AD27"/>
  <c r="Q28"/>
  <c r="AD37"/>
  <c r="AD9"/>
  <c r="AD10"/>
  <c r="AD16"/>
  <c r="AD24"/>
  <c r="AD25"/>
  <c r="AD104"/>
  <c r="AD109"/>
  <c r="P109"/>
  <c r="AD110"/>
  <c r="AD33"/>
  <c r="AD34"/>
  <c r="AD38"/>
  <c r="AD39"/>
  <c r="AD45"/>
  <c r="AD46"/>
  <c r="AD51"/>
  <c r="AD58"/>
  <c r="AD59"/>
  <c r="AD67"/>
  <c r="AD69"/>
  <c r="AD77"/>
  <c r="AD85"/>
  <c r="AD86"/>
  <c r="AD91"/>
  <c r="AD93"/>
  <c r="P95"/>
  <c r="AD100"/>
  <c r="AD102"/>
  <c r="K113"/>
  <c r="V113"/>
  <c r="X113"/>
  <c r="Z113"/>
  <c r="AB113"/>
  <c r="AD8"/>
  <c r="P8"/>
  <c r="AD11"/>
  <c r="AD12"/>
  <c r="Q13"/>
  <c r="AD15"/>
  <c r="AD17"/>
  <c r="AD18"/>
  <c r="AD22"/>
  <c r="AD23"/>
  <c r="Q24"/>
  <c r="AD28"/>
  <c r="P28"/>
  <c r="AD30"/>
  <c r="AD31"/>
  <c r="AD32"/>
  <c r="AD35"/>
  <c r="AD36"/>
  <c r="AD40"/>
  <c r="AD41"/>
  <c r="Q42"/>
  <c r="AD44"/>
  <c r="Q45"/>
  <c r="AD47"/>
  <c r="AD48"/>
  <c r="AD50"/>
  <c r="AD52"/>
  <c r="AD53"/>
  <c r="AD56"/>
  <c r="AD57"/>
  <c r="AD60"/>
  <c r="AD63"/>
  <c r="P63"/>
  <c r="AD64"/>
  <c r="AD65"/>
  <c r="P65"/>
  <c r="AD66"/>
  <c r="AD68"/>
  <c r="Q70"/>
  <c r="AD71"/>
  <c r="AD73"/>
  <c r="Q74"/>
  <c r="AD76"/>
  <c r="AD78"/>
  <c r="AD79"/>
  <c r="AD83"/>
  <c r="AD84"/>
  <c r="Q85"/>
  <c r="AD87"/>
  <c r="Q88"/>
  <c r="AD90"/>
  <c r="Q91"/>
  <c r="AD92"/>
  <c r="AD94"/>
  <c r="AD95"/>
  <c r="AD99"/>
  <c r="AD101"/>
  <c r="AD107"/>
  <c r="AD108"/>
  <c r="Q109"/>
  <c r="AD111"/>
  <c r="P13"/>
  <c r="P24"/>
  <c r="Q16"/>
  <c r="U124" a="1"/>
  <c r="U124"/>
  <c r="U123" a="1"/>
  <c r="U123"/>
  <c r="U121" a="1"/>
  <c r="U121"/>
  <c r="U119" a="1"/>
  <c r="U119"/>
  <c r="T124"/>
  <c r="T123"/>
  <c r="T122"/>
  <c r="T121"/>
  <c r="T120"/>
  <c r="T118"/>
  <c r="T119"/>
  <c r="U120" a="1"/>
  <c r="U120"/>
  <c r="W113"/>
  <c r="U122" a="1"/>
  <c r="U122"/>
  <c r="Y113"/>
  <c r="P42"/>
  <c r="P45"/>
  <c r="P70"/>
  <c r="P74"/>
  <c r="P34"/>
  <c r="P37"/>
  <c r="P51"/>
  <c r="P55"/>
  <c r="P59"/>
  <c r="P77"/>
  <c r="P85"/>
  <c r="P88"/>
  <c r="P91"/>
  <c r="Q95"/>
  <c r="Q99"/>
  <c r="Q104"/>
  <c r="AD57" i="121"/>
  <c r="P57"/>
  <c r="P66"/>
  <c r="P6"/>
  <c r="P8"/>
  <c r="AD14"/>
  <c r="Q15"/>
  <c r="Q19"/>
  <c r="Q21"/>
  <c r="Q23"/>
  <c r="Q25"/>
  <c r="AD37"/>
  <c r="Q38"/>
  <c r="Q40"/>
  <c r="AD53"/>
  <c r="P54"/>
  <c r="K75"/>
  <c r="AD7"/>
  <c r="AD8"/>
  <c r="AD13"/>
  <c r="AD17"/>
  <c r="P17"/>
  <c r="AD24"/>
  <c r="AD27"/>
  <c r="AD28"/>
  <c r="Q30"/>
  <c r="AD33"/>
  <c r="AD35"/>
  <c r="AD39"/>
  <c r="AD42"/>
  <c r="AD43"/>
  <c r="Q44"/>
  <c r="AD51"/>
  <c r="AD52"/>
  <c r="AD54"/>
  <c r="P59"/>
  <c r="AD63"/>
  <c r="AD66"/>
  <c r="AD71"/>
  <c r="AD72"/>
  <c r="L5"/>
  <c r="Q5" s="1"/>
  <c r="AA75"/>
  <c r="AD6"/>
  <c r="AD9"/>
  <c r="AD12"/>
  <c r="AD15"/>
  <c r="AD16"/>
  <c r="Q17"/>
  <c r="AD19"/>
  <c r="AD20"/>
  <c r="AD21"/>
  <c r="AD22"/>
  <c r="AD23"/>
  <c r="AD25"/>
  <c r="AD26"/>
  <c r="Q27"/>
  <c r="Q29"/>
  <c r="AD30"/>
  <c r="AD32"/>
  <c r="Q33"/>
  <c r="AD34"/>
  <c r="AD36"/>
  <c r="AD38"/>
  <c r="AD40"/>
  <c r="AD41"/>
  <c r="Q42"/>
  <c r="AD44"/>
  <c r="P44"/>
  <c r="AD45"/>
  <c r="Q46"/>
  <c r="AD48"/>
  <c r="AD49"/>
  <c r="AD50"/>
  <c r="AD56"/>
  <c r="Q57"/>
  <c r="AD58"/>
  <c r="AD59"/>
  <c r="AD60"/>
  <c r="AD62"/>
  <c r="AD64"/>
  <c r="AD65"/>
  <c r="Q67"/>
  <c r="AD69"/>
  <c r="AD70"/>
  <c r="AD73"/>
  <c r="P15"/>
  <c r="Q6"/>
  <c r="Q8"/>
  <c r="P19"/>
  <c r="P21"/>
  <c r="P25"/>
  <c r="P30"/>
  <c r="P33"/>
  <c r="P42"/>
  <c r="P46"/>
  <c r="U87" a="1"/>
  <c r="U87"/>
  <c r="U86" a="1"/>
  <c r="U86"/>
  <c r="T84"/>
  <c r="T83"/>
  <c r="T82"/>
  <c r="T81"/>
  <c r="T80"/>
  <c r="T87"/>
  <c r="T86"/>
  <c r="T85"/>
  <c r="U84" a="1"/>
  <c r="U84"/>
  <c r="U83" a="1"/>
  <c r="U83"/>
  <c r="U82" a="1"/>
  <c r="U82"/>
  <c r="U81" a="1"/>
  <c r="U81"/>
  <c r="U80"/>
  <c r="W75"/>
  <c r="U85" a="1"/>
  <c r="U85"/>
  <c r="Y75"/>
  <c r="AD5"/>
  <c r="AD18"/>
  <c r="P23"/>
  <c r="P27"/>
  <c r="P29"/>
  <c r="P34"/>
  <c r="P35"/>
  <c r="P38"/>
  <c r="P40"/>
  <c r="P48"/>
  <c r="P49"/>
  <c r="P50"/>
  <c r="P69"/>
  <c r="Q54"/>
  <c r="Q59"/>
  <c r="Q62"/>
  <c r="Q66"/>
  <c r="Q70"/>
  <c r="T91" i="81"/>
  <c r="R70" i="78"/>
  <c r="S55"/>
  <c r="S51"/>
  <c r="S47"/>
  <c r="S124"/>
  <c r="K96"/>
  <c r="S108"/>
  <c r="K106"/>
  <c r="S105"/>
  <c r="S100"/>
  <c r="K97"/>
  <c r="S95"/>
  <c r="K95"/>
  <c r="S91"/>
  <c r="S82"/>
  <c r="K81"/>
  <c r="K87"/>
  <c r="K84"/>
  <c r="K83"/>
  <c r="M162"/>
  <c r="K125"/>
  <c r="S127"/>
  <c r="S129"/>
  <c r="S130"/>
  <c r="K131"/>
  <c r="S132"/>
  <c r="K135"/>
  <c r="K139"/>
  <c r="S139"/>
  <c r="K143"/>
  <c r="K145"/>
  <c r="S145"/>
  <c r="K147"/>
  <c r="S148"/>
  <c r="K149"/>
  <c r="S149"/>
  <c r="K151"/>
  <c r="S151"/>
  <c r="S159"/>
  <c r="K161"/>
  <c r="S161"/>
  <c r="K170"/>
  <c r="K173"/>
  <c r="K175"/>
  <c r="K177"/>
  <c r="S177"/>
  <c r="K179"/>
  <c r="K184"/>
  <c r="S184"/>
  <c r="K13"/>
  <c r="K12"/>
  <c r="K8"/>
  <c r="K22"/>
  <c r="O70"/>
  <c r="S39"/>
  <c r="S31"/>
  <c r="S19"/>
  <c r="S9"/>
  <c r="S38"/>
  <c r="S30"/>
  <c r="S22"/>
  <c r="S14"/>
  <c r="K14"/>
  <c r="K100"/>
  <c r="W105" i="81"/>
  <c r="AA85" i="78"/>
  <c r="V109" i="81"/>
  <c r="N120"/>
  <c r="M113"/>
  <c r="T107"/>
  <c r="T100"/>
  <c r="Y119"/>
  <c r="X112"/>
  <c r="R120"/>
  <c r="P118"/>
  <c r="M116"/>
  <c r="P114"/>
  <c r="L111"/>
  <c r="U101"/>
  <c r="W118"/>
  <c r="W95"/>
  <c r="O118"/>
  <c r="N118"/>
  <c r="K185" i="78"/>
  <c r="S67"/>
  <c r="S63"/>
  <c r="L70"/>
  <c r="S58"/>
  <c r="S54"/>
  <c r="S50"/>
  <c r="K16"/>
  <c r="O99" i="81"/>
  <c r="W117"/>
  <c r="V100"/>
  <c r="W100"/>
  <c r="W89"/>
  <c r="E114"/>
  <c r="O114" s="1"/>
  <c r="S112"/>
  <c r="N107"/>
  <c r="O107"/>
  <c r="S104"/>
  <c r="S101"/>
  <c r="R101"/>
  <c r="K21" i="78"/>
  <c r="S65"/>
  <c r="S57"/>
  <c r="S49"/>
  <c r="S45"/>
  <c r="S68"/>
  <c r="S64"/>
  <c r="S60"/>
  <c r="S56"/>
  <c r="S52"/>
  <c r="K18"/>
  <c r="K32"/>
  <c r="W112" i="81"/>
  <c r="V108"/>
  <c r="V101"/>
  <c r="V87"/>
  <c r="V113"/>
  <c r="V83"/>
  <c r="V94"/>
  <c r="L118"/>
  <c r="N111"/>
  <c r="Y108"/>
  <c r="R114"/>
  <c r="L102"/>
  <c r="P119"/>
  <c r="M100"/>
  <c r="T41" i="123"/>
  <c r="X94" i="81"/>
  <c r="S102" i="78"/>
  <c r="K102"/>
  <c r="E162"/>
  <c r="S137"/>
  <c r="K138"/>
  <c r="S140"/>
  <c r="K150"/>
  <c r="K152"/>
  <c r="S155"/>
  <c r="K156"/>
  <c r="S156"/>
  <c r="K158"/>
  <c r="S158"/>
  <c r="S170"/>
  <c r="K19"/>
  <c r="G115"/>
  <c r="S53"/>
  <c r="S11"/>
  <c r="K17"/>
  <c r="S18"/>
  <c r="O115"/>
  <c r="S96"/>
  <c r="S93"/>
  <c r="N162"/>
  <c r="S131"/>
  <c r="K140"/>
  <c r="K154"/>
  <c r="K160"/>
  <c r="S59"/>
  <c r="S17"/>
  <c r="S16"/>
  <c r="S8"/>
  <c r="S86"/>
  <c r="S84"/>
  <c r="I162"/>
  <c r="K128"/>
  <c r="K157"/>
  <c r="G83" i="81"/>
  <c r="R83" s="1"/>
  <c r="K109" i="78"/>
  <c r="K101"/>
  <c r="S85"/>
  <c r="S97"/>
  <c r="S94"/>
  <c r="S89"/>
  <c r="K148"/>
  <c r="K155"/>
  <c r="S157"/>
  <c r="N187"/>
  <c r="K171"/>
  <c r="K172"/>
  <c r="S176"/>
  <c r="Q103" i="81"/>
  <c r="AA141" i="78"/>
  <c r="Y101" i="81"/>
  <c r="H118"/>
  <c r="T118" s="1"/>
  <c r="M87"/>
  <c r="G162" i="78"/>
  <c r="S146"/>
  <c r="S153"/>
  <c r="W104" i="81"/>
  <c r="P102"/>
  <c r="M117"/>
  <c r="D114"/>
  <c r="L114" s="1"/>
  <c r="Q109"/>
  <c r="D107"/>
  <c r="L107" s="1"/>
  <c r="P104"/>
  <c r="G119"/>
  <c r="S119" s="1"/>
  <c r="K33" i="78"/>
  <c r="E70"/>
  <c r="U114" i="81"/>
  <c r="E84"/>
  <c r="N84" s="1"/>
  <c r="T115"/>
  <c r="H113"/>
  <c r="U113" s="1"/>
  <c r="U110"/>
  <c r="P108"/>
  <c r="D103"/>
  <c r="L103" s="1"/>
  <c r="AA146" i="78"/>
  <c r="K44"/>
  <c r="K77"/>
  <c r="S135"/>
  <c r="K91"/>
  <c r="K94"/>
  <c r="K99"/>
  <c r="K104"/>
  <c r="K108"/>
  <c r="K111"/>
  <c r="S83"/>
  <c r="S104"/>
  <c r="S111"/>
  <c r="P162"/>
  <c r="D69" a="1"/>
  <c r="D69" s="1"/>
  <c r="D65" a="1"/>
  <c r="D65" s="1"/>
  <c r="I187"/>
  <c r="K41"/>
  <c r="S43"/>
  <c r="K89"/>
  <c r="K92"/>
  <c r="K107"/>
  <c r="K112"/>
  <c r="S92"/>
  <c r="S101"/>
  <c r="S107"/>
  <c r="R162"/>
  <c r="H162"/>
  <c r="K134"/>
  <c r="R95" i="81"/>
  <c r="X90"/>
  <c r="D88"/>
  <c r="L88" s="1"/>
  <c r="Y96"/>
  <c r="Q93"/>
  <c r="L97"/>
  <c r="K80" i="78"/>
  <c r="J115"/>
  <c r="AA77"/>
  <c r="L115"/>
  <c r="X84" i="81"/>
  <c r="I119"/>
  <c r="V119" s="1"/>
  <c r="P96"/>
  <c r="R94"/>
  <c r="S98"/>
  <c r="M95"/>
  <c r="Q90"/>
  <c r="N90"/>
  <c r="Y86"/>
  <c r="X86"/>
  <c r="Q70" i="78"/>
  <c r="S15"/>
  <c r="S77"/>
  <c r="Q115"/>
  <c r="R115"/>
  <c r="M115"/>
  <c r="K123"/>
  <c r="S128"/>
  <c r="K130"/>
  <c r="K133"/>
  <c r="S133"/>
  <c r="E115"/>
  <c r="F162"/>
  <c r="J162"/>
  <c r="K144"/>
  <c r="K60"/>
  <c r="S80"/>
  <c r="K129"/>
  <c r="S134"/>
  <c r="S152"/>
  <c r="S160"/>
  <c r="K83" i="81"/>
  <c r="S79" i="78"/>
  <c r="K64"/>
  <c r="L162"/>
  <c r="S123"/>
  <c r="K124"/>
  <c r="K146"/>
  <c r="S171"/>
  <c r="S173"/>
  <c r="K153"/>
  <c r="K159"/>
  <c r="F187"/>
  <c r="J187"/>
  <c r="K181"/>
  <c r="K182"/>
  <c r="S182"/>
  <c r="P12" i="123"/>
  <c r="Q12"/>
  <c r="P23"/>
  <c r="Q23"/>
  <c r="Q24"/>
  <c r="P24"/>
  <c r="P29"/>
  <c r="Q29"/>
  <c r="P30"/>
  <c r="Q30"/>
  <c r="Q31"/>
  <c r="P31"/>
  <c r="Q34"/>
  <c r="P34"/>
  <c r="P35"/>
  <c r="Q35"/>
  <c r="V58" a="1"/>
  <c r="V58" s="1"/>
  <c r="V59" a="1"/>
  <c r="V59" s="1"/>
  <c r="V60" a="1"/>
  <c r="V60" s="1"/>
  <c r="V61" a="1"/>
  <c r="V61" s="1"/>
  <c r="V57" a="1"/>
  <c r="V57" s="1"/>
  <c r="V55" a="1"/>
  <c r="V55" s="1"/>
  <c r="V53" a="1"/>
  <c r="V53" s="1"/>
  <c r="V51" a="1"/>
  <c r="V51" s="1"/>
  <c r="Q5"/>
  <c r="P5"/>
  <c r="V62" a="1"/>
  <c r="V62" s="1"/>
  <c r="V50" a="1"/>
  <c r="V50" s="1"/>
  <c r="V48" a="1"/>
  <c r="V48" s="1"/>
  <c r="V47" a="1"/>
  <c r="V47" s="1"/>
  <c r="V46" a="1"/>
  <c r="V46" s="1"/>
  <c r="L36"/>
  <c r="V42" a="1"/>
  <c r="V42" s="1"/>
  <c r="V43" a="1"/>
  <c r="V43" s="1"/>
  <c r="V44" a="1"/>
  <c r="V44" s="1"/>
  <c r="V45" a="1"/>
  <c r="V45" s="1"/>
  <c r="V54" a="1"/>
  <c r="V54" s="1"/>
  <c r="V52" a="1"/>
  <c r="V52" s="1"/>
  <c r="P6"/>
  <c r="Q6"/>
  <c r="P9"/>
  <c r="Q9"/>
  <c r="P10"/>
  <c r="Q10"/>
  <c r="P26"/>
  <c r="Q26"/>
  <c r="P27"/>
  <c r="Q27"/>
  <c r="U41"/>
  <c r="U49"/>
  <c r="Q16"/>
  <c r="Q5" i="122"/>
  <c r="P5"/>
  <c r="Q6"/>
  <c r="P6"/>
  <c r="Q36"/>
  <c r="P36"/>
  <c r="P57"/>
  <c r="Q57"/>
  <c r="P72"/>
  <c r="Q72"/>
  <c r="P79"/>
  <c r="Q79"/>
  <c r="P97"/>
  <c r="Q97"/>
  <c r="Q11"/>
  <c r="P11"/>
  <c r="Q18"/>
  <c r="P18"/>
  <c r="Q33"/>
  <c r="P33"/>
  <c r="Q40"/>
  <c r="P40"/>
  <c r="P47"/>
  <c r="Q47"/>
  <c r="Q54"/>
  <c r="P54"/>
  <c r="Q61"/>
  <c r="P61"/>
  <c r="P93"/>
  <c r="Q93"/>
  <c r="P103"/>
  <c r="Q103"/>
  <c r="P110"/>
  <c r="Q110"/>
  <c r="AD113"/>
  <c r="AA113"/>
  <c r="P14"/>
  <c r="AD19"/>
  <c r="AD20"/>
  <c r="AD21"/>
  <c r="Q25"/>
  <c r="Q43"/>
  <c r="Q50"/>
  <c r="Q64"/>
  <c r="Q66"/>
  <c r="Q75"/>
  <c r="AD80"/>
  <c r="AD81"/>
  <c r="AD82"/>
  <c r="Q86"/>
  <c r="P89"/>
  <c r="Q8"/>
  <c r="Q34"/>
  <c r="Q37"/>
  <c r="Q51"/>
  <c r="Q55"/>
  <c r="Q63"/>
  <c r="Q65"/>
  <c r="P99"/>
  <c r="AD105"/>
  <c r="AD106"/>
  <c r="Q7"/>
  <c r="V124" a="1"/>
  <c r="V124" s="1"/>
  <c r="V123" a="1"/>
  <c r="V123" s="1"/>
  <c r="V122" a="1"/>
  <c r="V122" s="1"/>
  <c r="V121" a="1"/>
  <c r="V121" s="1"/>
  <c r="V120" a="1"/>
  <c r="V120" s="1"/>
  <c r="V119" a="1"/>
  <c r="V119" s="1"/>
  <c r="L113"/>
  <c r="P9"/>
  <c r="Q9"/>
  <c r="P10"/>
  <c r="Q10"/>
  <c r="Q17"/>
  <c r="P17"/>
  <c r="Q29"/>
  <c r="P29"/>
  <c r="P30"/>
  <c r="Q30"/>
  <c r="P31"/>
  <c r="Q31"/>
  <c r="P32"/>
  <c r="Q32"/>
  <c r="P35"/>
  <c r="Q35"/>
  <c r="Q38"/>
  <c r="P38"/>
  <c r="P39"/>
  <c r="Q39"/>
  <c r="Q46"/>
  <c r="P46"/>
  <c r="Q52"/>
  <c r="P52"/>
  <c r="P53"/>
  <c r="Q53"/>
  <c r="Q56"/>
  <c r="P56"/>
  <c r="Q60"/>
  <c r="P60"/>
  <c r="P71"/>
  <c r="Q71"/>
  <c r="Q78"/>
  <c r="P78"/>
  <c r="Q92"/>
  <c r="P92"/>
  <c r="Q96"/>
  <c r="P96"/>
  <c r="P100"/>
  <c r="Q100"/>
  <c r="Q101"/>
  <c r="P101"/>
  <c r="P102"/>
  <c r="Q102"/>
  <c r="P105"/>
  <c r="Q105"/>
  <c r="P106"/>
  <c r="Q106"/>
  <c r="Q107"/>
  <c r="P107"/>
  <c r="P108"/>
  <c r="Q108"/>
  <c r="Q111"/>
  <c r="P111"/>
  <c r="Q112"/>
  <c r="P112"/>
  <c r="P7"/>
  <c r="Q62"/>
  <c r="P98"/>
  <c r="U118"/>
  <c r="P12"/>
  <c r="Q12"/>
  <c r="Q15"/>
  <c r="P15"/>
  <c r="Q19"/>
  <c r="P19"/>
  <c r="Q20"/>
  <c r="P20"/>
  <c r="Q21"/>
  <c r="P21"/>
  <c r="Q22"/>
  <c r="P22"/>
  <c r="P23"/>
  <c r="Q23"/>
  <c r="Q26"/>
  <c r="P26"/>
  <c r="P27"/>
  <c r="Q27"/>
  <c r="Q41"/>
  <c r="P41"/>
  <c r="P44"/>
  <c r="Q44"/>
  <c r="Q48"/>
  <c r="P48"/>
  <c r="P58"/>
  <c r="Q58"/>
  <c r="Q67"/>
  <c r="P67"/>
  <c r="Q68"/>
  <c r="P68"/>
  <c r="Q69"/>
  <c r="P69"/>
  <c r="Q73"/>
  <c r="P73"/>
  <c r="Q76"/>
  <c r="P76"/>
  <c r="Q80"/>
  <c r="P80"/>
  <c r="Q81"/>
  <c r="P81"/>
  <c r="Q82"/>
  <c r="P82"/>
  <c r="Q83"/>
  <c r="P83"/>
  <c r="Q84"/>
  <c r="P84"/>
  <c r="Q87"/>
  <c r="P87"/>
  <c r="P90"/>
  <c r="Q90"/>
  <c r="P94"/>
  <c r="Q94"/>
  <c r="Q49"/>
  <c r="L75" i="121"/>
  <c r="Q7"/>
  <c r="P7"/>
  <c r="P16"/>
  <c r="Q16"/>
  <c r="Q20"/>
  <c r="P20"/>
  <c r="P24"/>
  <c r="Q24"/>
  <c r="Q28"/>
  <c r="P28"/>
  <c r="Q36"/>
  <c r="P36"/>
  <c r="Q37"/>
  <c r="P37"/>
  <c r="Q41"/>
  <c r="P41"/>
  <c r="Q45"/>
  <c r="P45"/>
  <c r="Q51"/>
  <c r="P51"/>
  <c r="Q52"/>
  <c r="P52"/>
  <c r="Q53"/>
  <c r="P53"/>
  <c r="P58"/>
  <c r="Q58"/>
  <c r="AD75"/>
  <c r="Q47"/>
  <c r="P68"/>
  <c r="P9"/>
  <c r="Q9"/>
  <c r="P10"/>
  <c r="Q10"/>
  <c r="P11"/>
  <c r="Q11"/>
  <c r="Q12"/>
  <c r="P12"/>
  <c r="P13"/>
  <c r="Q13"/>
  <c r="Q14"/>
  <c r="P14"/>
  <c r="P18"/>
  <c r="Q18"/>
  <c r="P22"/>
  <c r="Q22"/>
  <c r="Q26"/>
  <c r="P26"/>
  <c r="Q31"/>
  <c r="P31"/>
  <c r="Q32"/>
  <c r="P32"/>
  <c r="Q39"/>
  <c r="P39"/>
  <c r="Q43"/>
  <c r="P43"/>
  <c r="P55"/>
  <c r="Q55"/>
  <c r="Q56"/>
  <c r="P56"/>
  <c r="Q60"/>
  <c r="P60"/>
  <c r="P63"/>
  <c r="Q63"/>
  <c r="Q64"/>
  <c r="P64"/>
  <c r="P65"/>
  <c r="Q65"/>
  <c r="Q71"/>
  <c r="P71"/>
  <c r="P72"/>
  <c r="Q72"/>
  <c r="P73"/>
  <c r="Q73"/>
  <c r="P74"/>
  <c r="Q74"/>
  <c r="P61"/>
  <c r="Q113" i="81" l="1"/>
  <c r="P36" i="123"/>
  <c r="U87" i="81"/>
  <c r="S86"/>
  <c r="V98"/>
  <c r="O101"/>
  <c r="O106"/>
  <c r="T103"/>
  <c r="L110"/>
  <c r="L115"/>
  <c r="V93"/>
  <c r="R97"/>
  <c r="K48" i="78"/>
  <c r="R105" i="81"/>
  <c r="S90"/>
  <c r="N109"/>
  <c r="K27" i="78"/>
  <c r="V118" i="122"/>
  <c r="Q113"/>
  <c r="Q36" i="123"/>
  <c r="K49" i="78"/>
  <c r="V41" i="123"/>
  <c r="Y45" s="1"/>
  <c r="Q75" i="121"/>
  <c r="V85" a="1"/>
  <c r="V85" s="1"/>
  <c r="V87" a="1"/>
  <c r="V87" s="1"/>
  <c r="V81" a="1"/>
  <c r="V81" s="1"/>
  <c r="V82" a="1"/>
  <c r="V82" s="1"/>
  <c r="V83" a="1"/>
  <c r="V83" s="1"/>
  <c r="V84" a="1"/>
  <c r="V84" s="1"/>
  <c r="V86" a="1"/>
  <c r="V86" s="1"/>
  <c r="P113" i="122"/>
  <c r="U112" i="81"/>
  <c r="R100"/>
  <c r="P100"/>
  <c r="U109"/>
  <c r="T104"/>
  <c r="M99"/>
  <c r="T108"/>
  <c r="P106"/>
  <c r="T117"/>
  <c r="P91"/>
  <c r="T98"/>
  <c r="K56" i="78"/>
  <c r="D115"/>
  <c r="K45"/>
  <c r="K126"/>
  <c r="T95" i="81"/>
  <c r="U89"/>
  <c r="O92"/>
  <c r="K101"/>
  <c r="AA95" i="78"/>
  <c r="O104" i="81"/>
  <c r="N119"/>
  <c r="L83"/>
  <c r="K58" i="78"/>
  <c r="S27"/>
  <c r="X106" i="81"/>
  <c r="P105"/>
  <c r="U96"/>
  <c r="N114"/>
  <c r="X111"/>
  <c r="T102"/>
  <c r="T99"/>
  <c r="R110"/>
  <c r="W88"/>
  <c r="N102"/>
  <c r="O102"/>
  <c r="T111"/>
  <c r="L101"/>
  <c r="AA98" i="78"/>
  <c r="O89" i="81"/>
  <c r="N89"/>
  <c r="P120"/>
  <c r="Q120"/>
  <c r="U105"/>
  <c r="T105"/>
  <c r="M88"/>
  <c r="K112"/>
  <c r="Q83"/>
  <c r="R103"/>
  <c r="Y120"/>
  <c r="W86"/>
  <c r="V91"/>
  <c r="X99"/>
  <c r="V99"/>
  <c r="P99"/>
  <c r="Q111"/>
  <c r="W85"/>
  <c r="V102"/>
  <c r="V115"/>
  <c r="D119"/>
  <c r="L119" s="1"/>
  <c r="N96"/>
  <c r="P94"/>
  <c r="K28" i="78"/>
  <c r="M114" i="81"/>
  <c r="K187" i="78"/>
  <c r="S187"/>
  <c r="V111" i="81"/>
  <c r="G36" i="78" a="1"/>
  <c r="G36" s="1"/>
  <c r="G70" s="1"/>
  <c r="K23"/>
  <c r="W96" i="81"/>
  <c r="V90"/>
  <c r="N93"/>
  <c r="K55" i="78"/>
  <c r="N95" i="81"/>
  <c r="P101"/>
  <c r="X83"/>
  <c r="K39" i="78"/>
  <c r="T83" i="81"/>
  <c r="O117"/>
  <c r="Q112"/>
  <c r="M103"/>
  <c r="P87"/>
  <c r="K57" i="78"/>
  <c r="K59"/>
  <c r="K42"/>
  <c r="X104" i="81"/>
  <c r="Y104"/>
  <c r="Q115"/>
  <c r="P115"/>
  <c r="K69" i="78"/>
  <c r="L98" i="81"/>
  <c r="O84"/>
  <c r="T113"/>
  <c r="M107"/>
  <c r="R119"/>
  <c r="AA106" i="78"/>
  <c r="M112" i="81"/>
  <c r="X109"/>
  <c r="K43" i="78"/>
  <c r="H24" a="1"/>
  <c r="H24" s="1"/>
  <c r="K24" s="1"/>
  <c r="F26" a="1"/>
  <c r="F26" s="1"/>
  <c r="K26" s="1"/>
  <c r="F31" a="1"/>
  <c r="F31" s="1"/>
  <c r="K31" s="1"/>
  <c r="N94" i="81"/>
  <c r="O94"/>
  <c r="S92"/>
  <c r="R92"/>
  <c r="O91"/>
  <c r="N91"/>
  <c r="T64" i="78" a="1"/>
  <c r="T64" s="1"/>
  <c r="D64" i="81" s="1"/>
  <c r="X27" i="78" a="1"/>
  <c r="X27" s="1"/>
  <c r="H27" i="81" s="1"/>
  <c r="Y8" i="78" a="1"/>
  <c r="Y8" s="1"/>
  <c r="I8" i="81" s="1"/>
  <c r="Y24" i="78" a="1"/>
  <c r="Y24" s="1"/>
  <c r="I24" i="81" s="1"/>
  <c r="Y40" i="78" a="1"/>
  <c r="Y40" s="1"/>
  <c r="I40" i="81" s="1"/>
  <c r="Y56" i="78" a="1"/>
  <c r="Y56" s="1"/>
  <c r="I56" i="81" s="1"/>
  <c r="Y11" i="78" a="1"/>
  <c r="Y11" s="1"/>
  <c r="I11" i="81" s="1"/>
  <c r="W11" s="1"/>
  <c r="Y27" i="78" a="1"/>
  <c r="Y27" s="1"/>
  <c r="I27" i="81" s="1"/>
  <c r="Y43" i="78" a="1"/>
  <c r="Y43" s="1"/>
  <c r="I43" i="81" s="1"/>
  <c r="Y59" i="78" a="1"/>
  <c r="Y59" s="1"/>
  <c r="I59" i="81" s="1"/>
  <c r="U8" i="78" a="1"/>
  <c r="U8" s="1"/>
  <c r="E8" i="81" s="1"/>
  <c r="V13" i="78" a="1"/>
  <c r="V13" s="1"/>
  <c r="F13" i="81" s="1"/>
  <c r="Z18" i="78" a="1"/>
  <c r="Z18" s="1"/>
  <c r="J18" i="81" s="1"/>
  <c r="U24" i="78" a="1"/>
  <c r="U24" s="1"/>
  <c r="E24" i="81" s="1"/>
  <c r="V30" i="78" a="1"/>
  <c r="V30" s="1"/>
  <c r="F30" i="81" s="1"/>
  <c r="Z35" i="78" a="1"/>
  <c r="Z35" s="1"/>
  <c r="J35" i="81" s="1"/>
  <c r="U41" i="78" a="1"/>
  <c r="U41" s="1"/>
  <c r="E41" i="81" s="1"/>
  <c r="V45" i="78" a="1"/>
  <c r="V45" s="1"/>
  <c r="F45" i="81" s="1"/>
  <c r="U56" i="78" a="1"/>
  <c r="U56" s="1"/>
  <c r="E56" i="81" s="1"/>
  <c r="N56" s="1"/>
  <c r="Z66" i="78" a="1"/>
  <c r="Z66" s="1"/>
  <c r="J66" i="81" s="1"/>
  <c r="V10" i="78" a="1"/>
  <c r="V10" s="1"/>
  <c r="F10" i="81" s="1"/>
  <c r="Q10" s="1"/>
  <c r="U21" i="78" a="1"/>
  <c r="U21" s="1"/>
  <c r="W61" a="1"/>
  <c r="W61" s="1"/>
  <c r="G61" i="81" s="1"/>
  <c r="W69" i="78" a="1"/>
  <c r="W69" s="1"/>
  <c r="G69" i="81" s="1"/>
  <c r="W27" i="78" a="1"/>
  <c r="W27" s="1"/>
  <c r="G27" i="81" s="1"/>
  <c r="S27" s="1"/>
  <c r="Y16" i="78" a="1"/>
  <c r="Y16" s="1"/>
  <c r="I16" i="81" s="1"/>
  <c r="Y32" i="78" a="1"/>
  <c r="Y32" s="1"/>
  <c r="I32" i="81" s="1"/>
  <c r="Y48" i="78" a="1"/>
  <c r="Y48" s="1"/>
  <c r="I48" i="81" s="1"/>
  <c r="Y64" i="78" a="1"/>
  <c r="Y64" s="1"/>
  <c r="I64" i="81" s="1"/>
  <c r="Y19" i="78" a="1"/>
  <c r="Y19" s="1"/>
  <c r="I19" i="81" s="1"/>
  <c r="Y35" i="78" a="1"/>
  <c r="Y35" s="1"/>
  <c r="I35" i="81" s="1"/>
  <c r="Y51" i="78" a="1"/>
  <c r="Y51" s="1"/>
  <c r="I51" i="81" s="1"/>
  <c r="Y67" i="78" a="1"/>
  <c r="Y67" s="1"/>
  <c r="I67" i="81" s="1"/>
  <c r="Z10" i="78" a="1"/>
  <c r="Z10" s="1"/>
  <c r="J10" i="81" s="1"/>
  <c r="U16" i="78" a="1"/>
  <c r="U16" s="1"/>
  <c r="E16" i="81" s="1"/>
  <c r="O16" s="1"/>
  <c r="V21" i="78" a="1"/>
  <c r="V21" s="1"/>
  <c r="F21" i="81" s="1"/>
  <c r="Z26" i="78" a="1"/>
  <c r="Z26" s="1"/>
  <c r="J26" i="81" s="1"/>
  <c r="U33" i="78" a="1"/>
  <c r="U33" s="1"/>
  <c r="V38" a="1"/>
  <c r="V38" s="1"/>
  <c r="F38" i="81" s="1"/>
  <c r="P38" s="1"/>
  <c r="Z43" i="78" a="1"/>
  <c r="Z43" s="1"/>
  <c r="J43" i="81" s="1"/>
  <c r="U48" i="78" a="1"/>
  <c r="U48" s="1"/>
  <c r="E48" i="81" s="1"/>
  <c r="V53" i="78" a="1"/>
  <c r="V53" s="1"/>
  <c r="F53" i="81" s="1"/>
  <c r="Q53" s="1"/>
  <c r="Z58" i="78" a="1"/>
  <c r="Z58" s="1"/>
  <c r="J58" i="81" s="1"/>
  <c r="U64" i="78" a="1"/>
  <c r="U64" s="1"/>
  <c r="E64" i="81" s="1"/>
  <c r="U13" i="78" a="1"/>
  <c r="U13" s="1"/>
  <c r="E13" i="81" s="1"/>
  <c r="V18" i="78" a="1"/>
  <c r="V18" s="1"/>
  <c r="F18" i="81" s="1"/>
  <c r="Z23" i="78" a="1"/>
  <c r="Z23" s="1"/>
  <c r="J23" i="81" s="1"/>
  <c r="X23" s="1"/>
  <c r="U30" i="78" a="1"/>
  <c r="U30" s="1"/>
  <c r="E30" i="81" s="1"/>
  <c r="Z50" i="78" a="1"/>
  <c r="Z50" s="1"/>
  <c r="J50" i="81" s="1"/>
  <c r="V61" i="78" a="1"/>
  <c r="V61" s="1"/>
  <c r="F61" i="81" s="1"/>
  <c r="V69" i="78" a="1"/>
  <c r="V69" s="1"/>
  <c r="F69" i="81" s="1"/>
  <c r="P69" s="1"/>
  <c r="Z15" i="78" a="1"/>
  <c r="Z15" s="1"/>
  <c r="J15" i="81" s="1"/>
  <c r="V26" i="78" a="1"/>
  <c r="V26" s="1"/>
  <c r="F26" i="81" s="1"/>
  <c r="P26" s="1"/>
  <c r="Q110"/>
  <c r="P110"/>
  <c r="X93"/>
  <c r="Y93"/>
  <c r="X92"/>
  <c r="Y92"/>
  <c r="W120"/>
  <c r="V116"/>
  <c r="W119"/>
  <c r="L92"/>
  <c r="R107"/>
  <c r="S83"/>
  <c r="H29" i="78" a="1"/>
  <c r="H29" s="1"/>
  <c r="K29" s="1"/>
  <c r="H35" a="1"/>
  <c r="H35" s="1"/>
  <c r="K35" s="1"/>
  <c r="Z91" i="81"/>
  <c r="Y23"/>
  <c r="R27"/>
  <c r="E21"/>
  <c r="N21" s="1"/>
  <c r="P10"/>
  <c r="V11"/>
  <c r="V54" i="78" a="1"/>
  <c r="V54" s="1"/>
  <c r="F54" i="81" s="1"/>
  <c r="U61" i="78" a="1"/>
  <c r="U61" s="1"/>
  <c r="E61" i="81" s="1"/>
  <c r="V66" i="78" a="1"/>
  <c r="V66" s="1"/>
  <c r="F66" i="81" s="1"/>
  <c r="T9" i="78" a="1"/>
  <c r="T9" s="1"/>
  <c r="D9" i="81" s="1"/>
  <c r="W14" i="78" a="1"/>
  <c r="W14" s="1"/>
  <c r="G14" i="81" s="1"/>
  <c r="X19" i="78" a="1"/>
  <c r="X19" s="1"/>
  <c r="H19" i="81" s="1"/>
  <c r="U19" s="1"/>
  <c r="T25" i="78" a="1"/>
  <c r="T25" s="1"/>
  <c r="W31" a="1"/>
  <c r="W31" s="1"/>
  <c r="G31" i="81" s="1"/>
  <c r="X36" i="78" a="1"/>
  <c r="X36" s="1"/>
  <c r="H36" i="81" s="1"/>
  <c r="W39" i="78" a="1"/>
  <c r="W39" s="1"/>
  <c r="G39" i="81" s="1"/>
  <c r="W44" i="78" a="1"/>
  <c r="W44" s="1"/>
  <c r="G44" i="81" s="1"/>
  <c r="X49" i="78" a="1"/>
  <c r="X49" s="1"/>
  <c r="H49" i="81" s="1"/>
  <c r="T55" i="78" a="1"/>
  <c r="T55" s="1"/>
  <c r="W60" a="1"/>
  <c r="W60" s="1"/>
  <c r="G60" i="81" s="1"/>
  <c r="X65" i="78" a="1"/>
  <c r="X65" s="1"/>
  <c r="H65" i="81" s="1"/>
  <c r="X18" i="78" a="1"/>
  <c r="X18" s="1"/>
  <c r="H18" i="81" s="1"/>
  <c r="X26" i="78" a="1"/>
  <c r="X26" s="1"/>
  <c r="H26" i="81" s="1"/>
  <c r="T33" i="78" a="1"/>
  <c r="T33" s="1"/>
  <c r="D33" i="81" s="1"/>
  <c r="W38" i="78" a="1"/>
  <c r="W38" s="1"/>
  <c r="G38" i="81" s="1"/>
  <c r="X43" i="78" a="1"/>
  <c r="X43" s="1"/>
  <c r="H43" i="81" s="1"/>
  <c r="Y18" i="78" a="1"/>
  <c r="Y18" s="1"/>
  <c r="I18" i="81" s="1"/>
  <c r="Y34" i="78" a="1"/>
  <c r="Y34" s="1"/>
  <c r="I34" i="81" s="1"/>
  <c r="Y50" i="78" a="1"/>
  <c r="Y50" s="1"/>
  <c r="I50" i="81" s="1"/>
  <c r="Y66" i="78" a="1"/>
  <c r="Y66" s="1"/>
  <c r="I66" i="81" s="1"/>
  <c r="Y21" i="78" a="1"/>
  <c r="Y21" s="1"/>
  <c r="I21" i="81" s="1"/>
  <c r="Y37" i="78" a="1"/>
  <c r="Y37" s="1"/>
  <c r="I37" i="81" s="1"/>
  <c r="Y53" i="78" a="1"/>
  <c r="Y53" s="1"/>
  <c r="I53" i="81" s="1"/>
  <c r="Z12" i="78" a="1"/>
  <c r="Z12" s="1"/>
  <c r="J12" i="81" s="1"/>
  <c r="U18" i="78" a="1"/>
  <c r="U18" s="1"/>
  <c r="E18" i="81" s="1"/>
  <c r="Z20" i="78" a="1"/>
  <c r="Z20" s="1"/>
  <c r="J20" i="81" s="1"/>
  <c r="U26" i="78" a="1"/>
  <c r="U26" s="1"/>
  <c r="E26" i="81" s="1"/>
  <c r="N26" s="1"/>
  <c r="Z29" i="78" a="1"/>
  <c r="Z29" s="1"/>
  <c r="J29" i="81" s="1"/>
  <c r="V32" i="78" a="1"/>
  <c r="V32" s="1"/>
  <c r="F32" i="81" s="1"/>
  <c r="Z37" i="78" a="1"/>
  <c r="Z37" s="1"/>
  <c r="J37" i="81" s="1"/>
  <c r="U43" i="78" a="1"/>
  <c r="U43" s="1"/>
  <c r="E43" i="81" s="1"/>
  <c r="Z48" i="78" a="1"/>
  <c r="Z48" s="1"/>
  <c r="J48" i="81" s="1"/>
  <c r="U54" i="78" a="1"/>
  <c r="U54" s="1"/>
  <c r="E54" i="81" s="1"/>
  <c r="V59" i="78" a="1"/>
  <c r="V59" s="1"/>
  <c r="F59" i="81" s="1"/>
  <c r="Z64" i="78" a="1"/>
  <c r="Z64" s="1"/>
  <c r="J64" i="81" s="1"/>
  <c r="V12" i="78" a="1"/>
  <c r="V12" s="1"/>
  <c r="F12" i="81" s="1"/>
  <c r="Z17" i="78" a="1"/>
  <c r="Z17" s="1"/>
  <c r="J17" i="81" s="1"/>
  <c r="U23" i="78" a="1"/>
  <c r="U23" s="1"/>
  <c r="E23" i="81" s="1"/>
  <c r="Z25" i="78" a="1"/>
  <c r="Z25" s="1"/>
  <c r="J25" i="81" s="1"/>
  <c r="U32" i="78" a="1"/>
  <c r="U32" s="1"/>
  <c r="E32" i="81" s="1"/>
  <c r="V37" i="78" a="1"/>
  <c r="V37" s="1"/>
  <c r="F37" i="81" s="1"/>
  <c r="Z42" i="78" a="1"/>
  <c r="Z42" s="1"/>
  <c r="J42" i="81" s="1"/>
  <c r="V48" i="78" a="1"/>
  <c r="V48" s="1"/>
  <c r="F48" i="81" s="1"/>
  <c r="Z53" i="78" a="1"/>
  <c r="Z53" s="1"/>
  <c r="J53" i="81" s="1"/>
  <c r="U59" i="78" a="1"/>
  <c r="U59" s="1"/>
  <c r="E59" i="81" s="1"/>
  <c r="V64" i="78" a="1"/>
  <c r="V64" s="1"/>
  <c r="Z69" a="1"/>
  <c r="Z69" s="1"/>
  <c r="J69" i="81" s="1"/>
  <c r="W12" i="78" a="1"/>
  <c r="W12" s="1"/>
  <c r="G12" i="81" s="1"/>
  <c r="X17" i="78" a="1"/>
  <c r="X17" s="1"/>
  <c r="T23" a="1"/>
  <c r="T23" s="1"/>
  <c r="D23" i="81" s="1"/>
  <c r="W29" i="78" a="1"/>
  <c r="W29" s="1"/>
  <c r="G29" i="81" s="1"/>
  <c r="X34" i="78" a="1"/>
  <c r="X34" s="1"/>
  <c r="H34" i="81" s="1"/>
  <c r="T40" i="78" a="1"/>
  <c r="T40" s="1"/>
  <c r="D40" i="81" s="1"/>
  <c r="W46" i="78" a="1"/>
  <c r="W46" s="1"/>
  <c r="G46" i="81" s="1"/>
  <c r="T49" i="78" a="1"/>
  <c r="T49" s="1"/>
  <c r="D49" i="81" s="1"/>
  <c r="X51" i="78" a="1"/>
  <c r="X51" s="1"/>
  <c r="H51" i="81" s="1"/>
  <c r="T57" i="78" a="1"/>
  <c r="T57" s="1"/>
  <c r="W62" a="1"/>
  <c r="W62" s="1"/>
  <c r="G62" i="81" s="1"/>
  <c r="X67" i="78" a="1"/>
  <c r="X67" s="1"/>
  <c r="T10" a="1"/>
  <c r="T10" s="1"/>
  <c r="W15" a="1"/>
  <c r="W15" s="1"/>
  <c r="G15" i="81" s="1"/>
  <c r="X20" i="78" a="1"/>
  <c r="X20" s="1"/>
  <c r="H20" i="81" s="1"/>
  <c r="V35" i="78" a="1"/>
  <c r="V35" s="1"/>
  <c r="F35" i="81" s="1"/>
  <c r="Z51" i="78" a="1"/>
  <c r="Z51" s="1"/>
  <c r="J51" i="81" s="1"/>
  <c r="U57" i="78" a="1"/>
  <c r="U57" s="1"/>
  <c r="E57" i="81" s="1"/>
  <c r="Z59" i="78" a="1"/>
  <c r="Z59" s="1"/>
  <c r="J59" i="81" s="1"/>
  <c r="V62" i="78" a="1"/>
  <c r="V62" s="1"/>
  <c r="F62" i="81" s="1"/>
  <c r="U65" i="78" a="1"/>
  <c r="U65" s="1"/>
  <c r="E65" i="81" s="1"/>
  <c r="Z67" i="78" a="1"/>
  <c r="Z67" s="1"/>
  <c r="J67" i="81" s="1"/>
  <c r="T13" i="78" a="1"/>
  <c r="T13" s="1"/>
  <c r="W18" a="1"/>
  <c r="W18" s="1"/>
  <c r="G18" i="81" s="1"/>
  <c r="X23" i="78" a="1"/>
  <c r="X23" s="1"/>
  <c r="H23" i="81" s="1"/>
  <c r="T30" i="78" a="1"/>
  <c r="T30" s="1"/>
  <c r="D30" i="81" s="1"/>
  <c r="T38" i="78" a="1"/>
  <c r="T38" s="1"/>
  <c r="X69" a="1"/>
  <c r="X69" s="1"/>
  <c r="H69" i="81" s="1"/>
  <c r="T12" i="78" a="1"/>
  <c r="T12" s="1"/>
  <c r="T29" a="1"/>
  <c r="T29" s="1"/>
  <c r="W34" a="1"/>
  <c r="W34" s="1"/>
  <c r="G34" i="81" s="1"/>
  <c r="X39" i="78" a="1"/>
  <c r="X39" s="1"/>
  <c r="H39" i="81" s="1"/>
  <c r="Y14" i="78" a="1"/>
  <c r="Y14" s="1"/>
  <c r="I14" i="81" s="1"/>
  <c r="Y30" i="78" a="1"/>
  <c r="Y30" s="1"/>
  <c r="I30" i="81" s="1"/>
  <c r="Y46" i="78" a="1"/>
  <c r="Y46" s="1"/>
  <c r="I46" i="81" s="1"/>
  <c r="Y62" i="78" a="1"/>
  <c r="Y62" s="1"/>
  <c r="I62" i="81" s="1"/>
  <c r="Y17" i="78" a="1"/>
  <c r="Y17" s="1"/>
  <c r="I17" i="81" s="1"/>
  <c r="Y33" i="78" a="1"/>
  <c r="Y33" s="1"/>
  <c r="I33" i="81" s="1"/>
  <c r="Y49" i="78" a="1"/>
  <c r="Y49" s="1"/>
  <c r="I49" i="81" s="1"/>
  <c r="Y65" i="78" a="1"/>
  <c r="Y65" s="1"/>
  <c r="I65" i="81" s="1"/>
  <c r="V11" i="78" a="1"/>
  <c r="V11" s="1"/>
  <c r="F11" i="81" s="1"/>
  <c r="Z16" i="78" a="1"/>
  <c r="Z16" s="1"/>
  <c r="J16" i="81" s="1"/>
  <c r="U22" i="78" a="1"/>
  <c r="U22" s="1"/>
  <c r="E22" i="81" s="1"/>
  <c r="V28" i="78" a="1"/>
  <c r="V28" s="1"/>
  <c r="F28" i="81" s="1"/>
  <c r="Z33" i="78" a="1"/>
  <c r="Z33" s="1"/>
  <c r="J33" i="81" s="1"/>
  <c r="U39" i="78" a="1"/>
  <c r="U39" s="1"/>
  <c r="E39" i="81" s="1"/>
  <c r="O39" s="1"/>
  <c r="Z41" i="78" a="1"/>
  <c r="Z41" s="1"/>
  <c r="J41" i="81" s="1"/>
  <c r="Z44" i="78" a="1"/>
  <c r="Z44" s="1"/>
  <c r="J44" i="81" s="1"/>
  <c r="U50" i="78" a="1"/>
  <c r="U50" s="1"/>
  <c r="E50" i="81" s="1"/>
  <c r="V55" i="78" a="1"/>
  <c r="V55" s="1"/>
  <c r="F55" i="81" s="1"/>
  <c r="Z60" i="78" a="1"/>
  <c r="Z60" s="1"/>
  <c r="J60" i="81" s="1"/>
  <c r="U66" i="78" a="1"/>
  <c r="U66" s="1"/>
  <c r="E66" i="81" s="1"/>
  <c r="Z13" i="78" a="1"/>
  <c r="Z13" s="1"/>
  <c r="J13" i="81" s="1"/>
  <c r="U19" i="78" a="1"/>
  <c r="U19" s="1"/>
  <c r="E19" i="81" s="1"/>
  <c r="Z30" i="78" a="1"/>
  <c r="Z30" s="1"/>
  <c r="J30" i="81" s="1"/>
  <c r="V44" i="78" a="1"/>
  <c r="V44" s="1"/>
  <c r="F44" i="81" s="1"/>
  <c r="Z65" i="78" a="1"/>
  <c r="Z65" s="1"/>
  <c r="J65" i="81" s="1"/>
  <c r="T8" i="78" a="1"/>
  <c r="T8" s="1"/>
  <c r="X13" a="1"/>
  <c r="X13" s="1"/>
  <c r="H13" i="81" s="1"/>
  <c r="T19" i="78" a="1"/>
  <c r="T19" s="1"/>
  <c r="W24" a="1"/>
  <c r="W24" s="1"/>
  <c r="G24" i="81" s="1"/>
  <c r="X30" i="78" a="1"/>
  <c r="X30" s="1"/>
  <c r="H30" i="81" s="1"/>
  <c r="T36" i="78" a="1"/>
  <c r="T36" s="1"/>
  <c r="W41" a="1"/>
  <c r="W41" s="1"/>
  <c r="G41" i="81" s="1"/>
  <c r="X47" i="78" a="1"/>
  <c r="X47" s="1"/>
  <c r="H47" i="81" s="1"/>
  <c r="T53" i="78" a="1"/>
  <c r="T53" s="1"/>
  <c r="W58" a="1"/>
  <c r="W58" s="1"/>
  <c r="G58" i="81" s="1"/>
  <c r="W66" i="78" a="1"/>
  <c r="W66" s="1"/>
  <c r="G66" i="81" s="1"/>
  <c r="S66" s="1"/>
  <c r="V8" i="78" a="1"/>
  <c r="V8" s="1"/>
  <c r="T14" a="1"/>
  <c r="T14" s="1"/>
  <c r="W19" a="1"/>
  <c r="W19" s="1"/>
  <c r="G19" i="81" s="1"/>
  <c r="T31" i="78" a="1"/>
  <c r="T31" s="1"/>
  <c r="X41" a="1"/>
  <c r="X41" s="1"/>
  <c r="H41" i="81" s="1"/>
  <c r="X48" i="78" a="1"/>
  <c r="X48" s="1"/>
  <c r="H48" i="81" s="1"/>
  <c r="T54" i="78" a="1"/>
  <c r="T54" s="1"/>
  <c r="W59" a="1"/>
  <c r="W59" s="1"/>
  <c r="G59" i="81" s="1"/>
  <c r="X64" i="78" a="1"/>
  <c r="X64" s="1"/>
  <c r="H64" i="81" s="1"/>
  <c r="T26" i="78" a="1"/>
  <c r="T26" s="1"/>
  <c r="T43" a="1"/>
  <c r="T43" s="1"/>
  <c r="T48" a="1"/>
  <c r="T48" s="1"/>
  <c r="D48" i="81" s="1"/>
  <c r="W53" i="78" a="1"/>
  <c r="W53" s="1"/>
  <c r="G53" i="81" s="1"/>
  <c r="T60" i="78" a="1"/>
  <c r="T60" s="1"/>
  <c r="W65" a="1"/>
  <c r="W65" s="1"/>
  <c r="G65" i="81" s="1"/>
  <c r="Y12" i="78" a="1"/>
  <c r="Y12" s="1"/>
  <c r="I12" i="81" s="1"/>
  <c r="Y28" i="78" a="1"/>
  <c r="Y28" s="1"/>
  <c r="I28" i="81" s="1"/>
  <c r="Y44" i="78" a="1"/>
  <c r="Y44" s="1"/>
  <c r="I44" i="81" s="1"/>
  <c r="Y60" i="78" a="1"/>
  <c r="Y60" s="1"/>
  <c r="I60" i="81" s="1"/>
  <c r="Y15" i="78" a="1"/>
  <c r="Y15" s="1"/>
  <c r="I15" i="81" s="1"/>
  <c r="Y31" i="78" a="1"/>
  <c r="Y31" s="1"/>
  <c r="I31" i="81" s="1"/>
  <c r="Y47" i="78" a="1"/>
  <c r="Y47" s="1"/>
  <c r="I47" i="81" s="1"/>
  <c r="Y63" i="78" a="1"/>
  <c r="Y63" s="1"/>
  <c r="I63" i="81" s="1"/>
  <c r="V9" i="78" a="1"/>
  <c r="V9" s="1"/>
  <c r="F9" i="81" s="1"/>
  <c r="Z14" i="78" a="1"/>
  <c r="Z14" s="1"/>
  <c r="J14" i="81" s="1"/>
  <c r="U20" i="78" a="1"/>
  <c r="U20" s="1"/>
  <c r="E20" i="81" s="1"/>
  <c r="Z22" i="78" a="1"/>
  <c r="Z22" s="1"/>
  <c r="J22" i="81" s="1"/>
  <c r="V25" i="78" a="1"/>
  <c r="V25" s="1"/>
  <c r="F25" i="81" s="1"/>
  <c r="Z31" i="78" a="1"/>
  <c r="Z31" s="1"/>
  <c r="J31" i="81" s="1"/>
  <c r="V34" i="78" a="1"/>
  <c r="V34" s="1"/>
  <c r="F34" i="81" s="1"/>
  <c r="U37" i="78" a="1"/>
  <c r="U37" s="1"/>
  <c r="E37" i="81" s="1"/>
  <c r="Z39" i="78" a="1"/>
  <c r="Z39" s="1"/>
  <c r="J39" i="81" s="1"/>
  <c r="U44" i="78" a="1"/>
  <c r="U44" s="1"/>
  <c r="E44" i="81" s="1"/>
  <c r="V49" i="78" a="1"/>
  <c r="V49" s="1"/>
  <c r="F49" i="81" s="1"/>
  <c r="U52" i="78" a="1"/>
  <c r="U52" s="1"/>
  <c r="E52" i="81" s="1"/>
  <c r="V57" i="78" a="1"/>
  <c r="V57" s="1"/>
  <c r="F57" i="81" s="1"/>
  <c r="Z62" i="78" a="1"/>
  <c r="Z62" s="1"/>
  <c r="J62" i="81" s="1"/>
  <c r="U68" i="78" a="1"/>
  <c r="U68" s="1"/>
  <c r="E68" i="81" s="1"/>
  <c r="U9" i="78" a="1"/>
  <c r="U9" s="1"/>
  <c r="E9" i="81" s="1"/>
  <c r="V14" i="78" a="1"/>
  <c r="V14" s="1"/>
  <c r="F14" i="81" s="1"/>
  <c r="Z19" i="78" a="1"/>
  <c r="Z19" s="1"/>
  <c r="J19" i="81" s="1"/>
  <c r="U25" i="78" a="1"/>
  <c r="U25" s="1"/>
  <c r="E25" i="81" s="1"/>
  <c r="V31" i="78" a="1"/>
  <c r="V31" s="1"/>
  <c r="F31" i="81" s="1"/>
  <c r="Z36" i="78" a="1"/>
  <c r="Z36" s="1"/>
  <c r="J36" i="81" s="1"/>
  <c r="Z40" i="78" a="1"/>
  <c r="Z40" s="1"/>
  <c r="J40" i="81" s="1"/>
  <c r="V43" i="78" a="1"/>
  <c r="V43" s="1"/>
  <c r="F43" i="81" s="1"/>
  <c r="V46" i="78" a="1"/>
  <c r="V46" s="1"/>
  <c r="F46" i="81" s="1"/>
  <c r="U49" i="78" a="1"/>
  <c r="U49" s="1"/>
  <c r="U53" a="1"/>
  <c r="U53" s="1"/>
  <c r="E53" i="81" s="1"/>
  <c r="T22" i="78" a="1"/>
  <c r="T22" s="1"/>
  <c r="X33" a="1"/>
  <c r="X33" s="1"/>
  <c r="H33" i="81" s="1"/>
  <c r="X44" i="78" a="1"/>
  <c r="X44" s="1"/>
  <c r="H44" i="81" s="1"/>
  <c r="T50" i="78" a="1"/>
  <c r="T50" s="1"/>
  <c r="W55" a="1"/>
  <c r="W55" s="1"/>
  <c r="G55" i="81" s="1"/>
  <c r="X60" i="78" a="1"/>
  <c r="X60" s="1"/>
  <c r="H60" i="81" s="1"/>
  <c r="T66" i="78" a="1"/>
  <c r="T66" s="1"/>
  <c r="V27" a="1"/>
  <c r="V27" s="1"/>
  <c r="F27" i="81" s="1"/>
  <c r="W23" i="78" a="1"/>
  <c r="W23" s="1"/>
  <c r="G23" i="81" s="1"/>
  <c r="T35" i="78" a="1"/>
  <c r="T35" s="1"/>
  <c r="T44" a="1"/>
  <c r="T44" s="1"/>
  <c r="X46" a="1"/>
  <c r="X46" s="1"/>
  <c r="H46" i="81" s="1"/>
  <c r="W49" i="78" a="1"/>
  <c r="W49" s="1"/>
  <c r="G49" i="81" s="1"/>
  <c r="T52" i="78" a="1"/>
  <c r="T52" s="1"/>
  <c r="X54" a="1"/>
  <c r="X54" s="1"/>
  <c r="H54" i="81" s="1"/>
  <c r="W57" i="78" a="1"/>
  <c r="W57" s="1"/>
  <c r="G57" i="81" s="1"/>
  <c r="Z32" i="78" a="1"/>
  <c r="Z32" s="1"/>
  <c r="J32" i="81" s="1"/>
  <c r="U38" i="78" a="1"/>
  <c r="U38" s="1"/>
  <c r="E38" i="81" s="1"/>
  <c r="N38" s="1"/>
  <c r="V58" i="78" a="1"/>
  <c r="V58" s="1"/>
  <c r="Z63" a="1"/>
  <c r="Z63" s="1"/>
  <c r="J63" i="81" s="1"/>
  <c r="U69" i="78" a="1"/>
  <c r="U69" s="1"/>
  <c r="E69" i="81" s="1"/>
  <c r="X11" i="78" a="1"/>
  <c r="X11" s="1"/>
  <c r="H11" i="81" s="1"/>
  <c r="T17" i="78" a="1"/>
  <c r="T17" s="1"/>
  <c r="W22" a="1"/>
  <c r="W22" s="1"/>
  <c r="G22" i="81" s="1"/>
  <c r="X28" i="78" a="1"/>
  <c r="X28" s="1"/>
  <c r="H28" i="81" s="1"/>
  <c r="T28" s="1"/>
  <c r="T34" i="78" a="1"/>
  <c r="T34" s="1"/>
  <c r="T42" a="1"/>
  <c r="T42" s="1"/>
  <c r="D42" i="81" s="1"/>
  <c r="T47" i="78" a="1"/>
  <c r="T47" s="1"/>
  <c r="W52" a="1"/>
  <c r="W52" s="1"/>
  <c r="G52" i="81" s="1"/>
  <c r="X57" i="78" a="1"/>
  <c r="X57" s="1"/>
  <c r="H57" i="81" s="1"/>
  <c r="T63" i="78" a="1"/>
  <c r="T63" s="1"/>
  <c r="W68" a="1"/>
  <c r="W68" s="1"/>
  <c r="G68" i="81" s="1"/>
  <c r="X10" i="78" a="1"/>
  <c r="X10" s="1"/>
  <c r="H10" i="81" s="1"/>
  <c r="W13" i="78" a="1"/>
  <c r="W13" s="1"/>
  <c r="G13" i="81" s="1"/>
  <c r="T16" i="78" a="1"/>
  <c r="T16" s="1"/>
  <c r="W21" a="1"/>
  <c r="W21" s="1"/>
  <c r="G21" i="81" s="1"/>
  <c r="T24" i="78" a="1"/>
  <c r="T24" s="1"/>
  <c r="W30" a="1"/>
  <c r="W30" s="1"/>
  <c r="G30" i="81" s="1"/>
  <c r="X35" i="78" a="1"/>
  <c r="X35" s="1"/>
  <c r="H35" i="81" s="1"/>
  <c r="T41" i="78" a="1"/>
  <c r="T41" s="1"/>
  <c r="Y10" a="1"/>
  <c r="Y10" s="1"/>
  <c r="I10" i="81" s="1"/>
  <c r="Y26" i="78" a="1"/>
  <c r="Y26" s="1"/>
  <c r="I26" i="81" s="1"/>
  <c r="Y42" i="78" a="1"/>
  <c r="Y42" s="1"/>
  <c r="I42" i="81" s="1"/>
  <c r="Y58" i="78" a="1"/>
  <c r="Y58" s="1"/>
  <c r="I58" i="81" s="1"/>
  <c r="Y13" i="78" a="1"/>
  <c r="Y13" s="1"/>
  <c r="I13" i="81" s="1"/>
  <c r="Y29" i="78" a="1"/>
  <c r="Y29" s="1"/>
  <c r="I29" i="81" s="1"/>
  <c r="Y45" i="78" a="1"/>
  <c r="Y45" s="1"/>
  <c r="I45" i="81" s="1"/>
  <c r="Y61" i="78" a="1"/>
  <c r="Y61" s="1"/>
  <c r="I61" i="81" s="1"/>
  <c r="U10" i="78" a="1"/>
  <c r="U10" s="1"/>
  <c r="E10" i="81" s="1"/>
  <c r="N10" s="1"/>
  <c r="V15" i="78" a="1"/>
  <c r="V15" s="1"/>
  <c r="F15" i="81" s="1"/>
  <c r="V23" i="78" a="1"/>
  <c r="V23" s="1"/>
  <c r="F23" i="81" s="1"/>
  <c r="U35" i="78" a="1"/>
  <c r="U35" s="1"/>
  <c r="E35" i="81" s="1"/>
  <c r="V40" i="78" a="1"/>
  <c r="V40" s="1"/>
  <c r="F40" i="81" s="1"/>
  <c r="U46" i="78" a="1"/>
  <c r="U46" s="1"/>
  <c r="E46" i="81" s="1"/>
  <c r="V51" i="78" a="1"/>
  <c r="V51" s="1"/>
  <c r="F51" i="81" s="1"/>
  <c r="Z56" i="78" a="1"/>
  <c r="Z56" s="1"/>
  <c r="J56" i="81" s="1"/>
  <c r="U62" i="78" a="1"/>
  <c r="U62" s="1"/>
  <c r="E62" i="81" s="1"/>
  <c r="V67" i="78" a="1"/>
  <c r="V67" s="1"/>
  <c r="F67" i="81" s="1"/>
  <c r="Z9" i="78" a="1"/>
  <c r="Z9" s="1"/>
  <c r="U15" a="1"/>
  <c r="U15" s="1"/>
  <c r="E15" i="81" s="1"/>
  <c r="N15" s="1"/>
  <c r="V20" i="78" a="1"/>
  <c r="V20" s="1"/>
  <c r="F20" i="81" s="1"/>
  <c r="V29" i="78" a="1"/>
  <c r="V29" s="1"/>
  <c r="F29" i="81" s="1"/>
  <c r="Z34" i="78" a="1"/>
  <c r="Z34" s="1"/>
  <c r="J34" i="81" s="1"/>
  <c r="U40" i="78" a="1"/>
  <c r="U40" s="1"/>
  <c r="Z45" a="1"/>
  <c r="Z45" s="1"/>
  <c r="J45" i="81" s="1"/>
  <c r="U51" i="78" a="1"/>
  <c r="U51" s="1"/>
  <c r="E51" i="81" s="1"/>
  <c r="V56" i="78" a="1"/>
  <c r="V56" s="1"/>
  <c r="F56" i="81" s="1"/>
  <c r="Z61" i="78" a="1"/>
  <c r="Z61" s="1"/>
  <c r="J61" i="81" s="1"/>
  <c r="U67" i="78" a="1"/>
  <c r="U67" s="1"/>
  <c r="E67" i="81" s="1"/>
  <c r="W8" i="78" a="1"/>
  <c r="W8" s="1"/>
  <c r="X9" a="1"/>
  <c r="X9" s="1"/>
  <c r="H9" i="81" s="1"/>
  <c r="T15" i="78" a="1"/>
  <c r="T15" s="1"/>
  <c r="W20" a="1"/>
  <c r="W20" s="1"/>
  <c r="G20" i="81" s="1"/>
  <c r="X25" i="78" a="1"/>
  <c r="X25" s="1"/>
  <c r="H25" i="81" s="1"/>
  <c r="T32" i="78" a="1"/>
  <c r="T32" s="1"/>
  <c r="W37" a="1"/>
  <c r="W37" s="1"/>
  <c r="G37" i="81" s="1"/>
  <c r="X42" i="78" a="1"/>
  <c r="X42" s="1"/>
  <c r="H42" i="81" s="1"/>
  <c r="W54" i="78" a="1"/>
  <c r="W54" s="1"/>
  <c r="G54" i="81" s="1"/>
  <c r="X59" i="78" a="1"/>
  <c r="X59" s="1"/>
  <c r="H59" i="81" s="1"/>
  <c r="T65" i="78" a="1"/>
  <c r="T65" s="1"/>
  <c r="X12" a="1"/>
  <c r="X12" s="1"/>
  <c r="H12" i="81" s="1"/>
  <c r="T18" i="78" a="1"/>
  <c r="T18" s="1"/>
  <c r="D18" i="81" s="1"/>
  <c r="W10" i="78" a="1"/>
  <c r="W10" s="1"/>
  <c r="G10" i="81" s="1"/>
  <c r="X15" i="78" a="1"/>
  <c r="X15" s="1"/>
  <c r="H15" i="81" s="1"/>
  <c r="T21" i="78" a="1"/>
  <c r="T21" s="1"/>
  <c r="W26" a="1"/>
  <c r="W26" s="1"/>
  <c r="G26" i="81" s="1"/>
  <c r="X32" i="78" a="1"/>
  <c r="X32" s="1"/>
  <c r="H32" i="81" s="1"/>
  <c r="W35" i="78" a="1"/>
  <c r="W35" s="1"/>
  <c r="G35" i="81" s="1"/>
  <c r="X40" i="78" a="1"/>
  <c r="X40" s="1"/>
  <c r="H40" i="81" s="1"/>
  <c r="W43" i="78" a="1"/>
  <c r="W43" s="1"/>
  <c r="G43" i="81" s="1"/>
  <c r="X45" i="78" a="1"/>
  <c r="X45" s="1"/>
  <c r="H45" i="81" s="1"/>
  <c r="W48" i="78" a="1"/>
  <c r="W48" s="1"/>
  <c r="G48" i="81" s="1"/>
  <c r="T51" i="78" a="1"/>
  <c r="T51" s="1"/>
  <c r="X53" a="1"/>
  <c r="X53" s="1"/>
  <c r="H53" i="81" s="1"/>
  <c r="W56" i="78" a="1"/>
  <c r="W56" s="1"/>
  <c r="G56" i="81" s="1"/>
  <c r="T59" i="78" a="1"/>
  <c r="T59" s="1"/>
  <c r="X61" a="1"/>
  <c r="X61" s="1"/>
  <c r="H61" i="81" s="1"/>
  <c r="W64" i="78" a="1"/>
  <c r="W64" s="1"/>
  <c r="G64" i="81" s="1"/>
  <c r="T67" i="78" a="1"/>
  <c r="T67" s="1"/>
  <c r="D67" i="81" s="1"/>
  <c r="W9" i="78" a="1"/>
  <c r="W9" s="1"/>
  <c r="G9" i="81" s="1"/>
  <c r="X14" i="78" a="1"/>
  <c r="X14" s="1"/>
  <c r="H14" i="81" s="1"/>
  <c r="W17" i="78" a="1"/>
  <c r="W17" s="1"/>
  <c r="G17" i="81" s="1"/>
  <c r="T20" i="78" a="1"/>
  <c r="T20" s="1"/>
  <c r="X22" a="1"/>
  <c r="X22" s="1"/>
  <c r="H22" i="81" s="1"/>
  <c r="W25" i="78" a="1"/>
  <c r="W25" s="1"/>
  <c r="G25" i="81" s="1"/>
  <c r="X31" i="78" a="1"/>
  <c r="X31" s="1"/>
  <c r="H31" i="81" s="1"/>
  <c r="T37" i="78" a="1"/>
  <c r="T37" s="1"/>
  <c r="W42" a="1"/>
  <c r="W42" s="1"/>
  <c r="G42" i="81" s="1"/>
  <c r="Y69" i="78" a="1"/>
  <c r="Y69" s="1"/>
  <c r="I69" i="81" s="1"/>
  <c r="Y22" i="78" a="1"/>
  <c r="Y22" s="1"/>
  <c r="I22" i="81" s="1"/>
  <c r="Y38" i="78" a="1"/>
  <c r="Y38" s="1"/>
  <c r="I38" i="81" s="1"/>
  <c r="Y54" i="78" a="1"/>
  <c r="Y54" s="1"/>
  <c r="I54" i="81" s="1"/>
  <c r="Y9" i="78" a="1"/>
  <c r="Y9" s="1"/>
  <c r="Y25" a="1"/>
  <c r="Y25" s="1"/>
  <c r="I25" i="81" s="1"/>
  <c r="Y41" i="78" a="1"/>
  <c r="Y41" s="1"/>
  <c r="I41" i="81" s="1"/>
  <c r="Y57" i="78" a="1"/>
  <c r="Y57" s="1"/>
  <c r="I57" i="81" s="1"/>
  <c r="Z8" i="78" a="1"/>
  <c r="Z8" s="1"/>
  <c r="J8" i="81" s="1"/>
  <c r="X8" s="1"/>
  <c r="X8" i="78" a="1"/>
  <c r="X8" s="1"/>
  <c r="H8" i="81" s="1"/>
  <c r="U14" i="78" a="1"/>
  <c r="U14" s="1"/>
  <c r="E14" i="81" s="1"/>
  <c r="N14" s="1"/>
  <c r="V19" i="78" a="1"/>
  <c r="V19" s="1"/>
  <c r="F19" i="81" s="1"/>
  <c r="Z24" i="78" a="1"/>
  <c r="Z24" s="1"/>
  <c r="J24" i="81" s="1"/>
  <c r="U31" i="78" a="1"/>
  <c r="U31" s="1"/>
  <c r="E31" i="81" s="1"/>
  <c r="V36" i="78" a="1"/>
  <c r="V36" s="1"/>
  <c r="F36" i="81" s="1"/>
  <c r="V47" i="78" a="1"/>
  <c r="V47" s="1"/>
  <c r="F47" i="81" s="1"/>
  <c r="Z52" i="78" a="1"/>
  <c r="Z52" s="1"/>
  <c r="J52" i="81" s="1"/>
  <c r="U58" i="78" a="1"/>
  <c r="U58" s="1"/>
  <c r="E58" i="81" s="1"/>
  <c r="V63" i="78" a="1"/>
  <c r="V63" s="1"/>
  <c r="F63" i="81" s="1"/>
  <c r="Z68" i="78" a="1"/>
  <c r="Z68" s="1"/>
  <c r="U11" a="1"/>
  <c r="U11" s="1"/>
  <c r="E11" i="81" s="1"/>
  <c r="V16" i="78" a="1"/>
  <c r="V16" s="1"/>
  <c r="F16" i="81" s="1"/>
  <c r="Z21" i="78" a="1"/>
  <c r="Z21" s="1"/>
  <c r="J21" i="81" s="1"/>
  <c r="V24" i="78" a="1"/>
  <c r="V24" s="1"/>
  <c r="F24" i="81" s="1"/>
  <c r="U28" i="78" a="1"/>
  <c r="U28" s="1"/>
  <c r="E28" i="81" s="1"/>
  <c r="V33" i="78" a="1"/>
  <c r="V33" s="1"/>
  <c r="F33" i="81" s="1"/>
  <c r="P33" s="1"/>
  <c r="U36" i="78" a="1"/>
  <c r="U36" s="1"/>
  <c r="E36" i="81" s="1"/>
  <c r="Z38" i="78" a="1"/>
  <c r="Z38" s="1"/>
  <c r="J38" i="81" s="1"/>
  <c r="V41" i="78" a="1"/>
  <c r="V41" s="1"/>
  <c r="F41" i="81" s="1"/>
  <c r="U47" i="78" a="1"/>
  <c r="U47" s="1"/>
  <c r="E47" i="81" s="1"/>
  <c r="N47" s="1"/>
  <c r="Z49" i="78" a="1"/>
  <c r="Z49" s="1"/>
  <c r="J49" i="81" s="1"/>
  <c r="V52" i="78" a="1"/>
  <c r="V52" s="1"/>
  <c r="F52" i="81" s="1"/>
  <c r="U55" i="78" a="1"/>
  <c r="U55" s="1"/>
  <c r="E55" i="81" s="1"/>
  <c r="O55" s="1"/>
  <c r="Z57" i="78" a="1"/>
  <c r="Z57" s="1"/>
  <c r="J57" i="81" s="1"/>
  <c r="V60" i="78" a="1"/>
  <c r="V60" s="1"/>
  <c r="F60" i="81" s="1"/>
  <c r="U63" i="78" a="1"/>
  <c r="U63" s="1"/>
  <c r="E63" i="81" s="1"/>
  <c r="V68" i="78" a="1"/>
  <c r="V68" s="1"/>
  <c r="F68" i="81" s="1"/>
  <c r="T11" i="78" a="1"/>
  <c r="T11" s="1"/>
  <c r="W16" a="1"/>
  <c r="W16" s="1"/>
  <c r="G16" i="81" s="1"/>
  <c r="X21" i="78" a="1"/>
  <c r="X21" s="1"/>
  <c r="H21" i="81" s="1"/>
  <c r="T28" i="78" a="1"/>
  <c r="T28" s="1"/>
  <c r="W33" a="1"/>
  <c r="W33" s="1"/>
  <c r="G33" i="81" s="1"/>
  <c r="X38" i="78" a="1"/>
  <c r="X38" s="1"/>
  <c r="H38" i="81" s="1"/>
  <c r="T45" i="78" a="1"/>
  <c r="T45" s="1"/>
  <c r="W50" a="1"/>
  <c r="W50" s="1"/>
  <c r="G50" i="81" s="1"/>
  <c r="X55" i="78" a="1"/>
  <c r="X55" s="1"/>
  <c r="H55" i="81" s="1"/>
  <c r="T61" i="78" a="1"/>
  <c r="T61" s="1"/>
  <c r="X63" a="1"/>
  <c r="X63" s="1"/>
  <c r="H63" i="81" s="1"/>
  <c r="T69" i="78" a="1"/>
  <c r="T69" s="1"/>
  <c r="D69" i="81" s="1"/>
  <c r="W11" i="78" a="1"/>
  <c r="W11" s="1"/>
  <c r="G11" i="81" s="1"/>
  <c r="X16" i="78" a="1"/>
  <c r="X16" s="1"/>
  <c r="H16" i="81" s="1"/>
  <c r="X24" i="78" a="1"/>
  <c r="X24" s="1"/>
  <c r="H24" i="81" s="1"/>
  <c r="W36" i="78" a="1"/>
  <c r="W36" s="1"/>
  <c r="G36" i="81" s="1"/>
  <c r="T46" i="78" a="1"/>
  <c r="T46" s="1"/>
  <c r="W51" a="1"/>
  <c r="W51" s="1"/>
  <c r="G51" i="81" s="1"/>
  <c r="X56" i="78" a="1"/>
  <c r="X56" s="1"/>
  <c r="H56" i="81" s="1"/>
  <c r="T62" i="78" a="1"/>
  <c r="T62" s="1"/>
  <c r="D62" i="81" s="1"/>
  <c r="W67" i="78" a="1"/>
  <c r="W67" s="1"/>
  <c r="G67" i="81" s="1"/>
  <c r="Z27" i="78" a="1"/>
  <c r="Z27" s="1"/>
  <c r="J27" i="81" s="1"/>
  <c r="W32" i="78" a="1"/>
  <c r="W32" s="1"/>
  <c r="G32" i="81" s="1"/>
  <c r="X37" i="78" a="1"/>
  <c r="X37" s="1"/>
  <c r="H37" i="81" s="1"/>
  <c r="W45" i="78" a="1"/>
  <c r="W45" s="1"/>
  <c r="G45" i="81" s="1"/>
  <c r="X50" i="78" a="1"/>
  <c r="X50" s="1"/>
  <c r="H50" i="81" s="1"/>
  <c r="T56" i="78" a="1"/>
  <c r="T56" s="1"/>
  <c r="X58" a="1"/>
  <c r="X58" s="1"/>
  <c r="H58" i="81" s="1"/>
  <c r="X62" i="78" a="1"/>
  <c r="X62" s="1"/>
  <c r="H62" i="81" s="1"/>
  <c r="T68" i="78" a="1"/>
  <c r="T68" s="1"/>
  <c r="D68" i="81" s="1"/>
  <c r="T27" i="78" a="1"/>
  <c r="T27" s="1"/>
  <c r="Y20" a="1"/>
  <c r="Y20" s="1"/>
  <c r="I20" i="81" s="1"/>
  <c r="Y36" i="78" a="1"/>
  <c r="Y36" s="1"/>
  <c r="I36" i="81" s="1"/>
  <c r="Y52" i="78" a="1"/>
  <c r="Y52" s="1"/>
  <c r="I52" i="81" s="1"/>
  <c r="Y68" i="78" a="1"/>
  <c r="Y68" s="1"/>
  <c r="I68" i="81" s="1"/>
  <c r="Y23" i="78" a="1"/>
  <c r="Y23" s="1"/>
  <c r="I23" i="81" s="1"/>
  <c r="Y39" i="78" a="1"/>
  <c r="Y39" s="1"/>
  <c r="I39" i="81" s="1"/>
  <c r="Y55" i="78" a="1"/>
  <c r="Y55" s="1"/>
  <c r="I55" i="81" s="1"/>
  <c r="U12" i="78" a="1"/>
  <c r="U12" s="1"/>
  <c r="E12" i="81" s="1"/>
  <c r="N12" s="1"/>
  <c r="V17" i="78" a="1"/>
  <c r="V17" s="1"/>
  <c r="F17" i="81" s="1"/>
  <c r="U29" i="78" a="1"/>
  <c r="U29" s="1"/>
  <c r="E29" i="81" s="1"/>
  <c r="V42" i="78" a="1"/>
  <c r="V42" s="1"/>
  <c r="F42" i="81" s="1"/>
  <c r="Z46" i="78" a="1"/>
  <c r="Z46" s="1"/>
  <c r="J46" i="81" s="1"/>
  <c r="Z54" i="78" a="1"/>
  <c r="Z54" s="1"/>
  <c r="J54" i="81" s="1"/>
  <c r="U60" i="78" a="1"/>
  <c r="U60" s="1"/>
  <c r="E60" i="81" s="1"/>
  <c r="V65" i="78" a="1"/>
  <c r="V65" s="1"/>
  <c r="F65" i="81" s="1"/>
  <c r="Q65" s="1"/>
  <c r="Z11" i="78" a="1"/>
  <c r="Z11" s="1"/>
  <c r="J11" i="81" s="1"/>
  <c r="U17" i="78" a="1"/>
  <c r="U17" s="1"/>
  <c r="E17" i="81" s="1"/>
  <c r="V22" i="78" a="1"/>
  <c r="V22" s="1"/>
  <c r="F22" i="81" s="1"/>
  <c r="Z28" i="78" a="1"/>
  <c r="Z28" s="1"/>
  <c r="J28" i="81" s="1"/>
  <c r="U34" i="78" a="1"/>
  <c r="U34" s="1"/>
  <c r="E34" i="81" s="1"/>
  <c r="V39" i="78" a="1"/>
  <c r="V39" s="1"/>
  <c r="F39" i="81" s="1"/>
  <c r="U42" i="78" a="1"/>
  <c r="U42" s="1"/>
  <c r="E42" i="81" s="1"/>
  <c r="U45" i="78" a="1"/>
  <c r="U45" s="1"/>
  <c r="E45" i="81" s="1"/>
  <c r="Z47" i="78" a="1"/>
  <c r="Z47" s="1"/>
  <c r="J47" i="81" s="1"/>
  <c r="V50" i="78" a="1"/>
  <c r="V50" s="1"/>
  <c r="F50" i="81" s="1"/>
  <c r="Z55" i="78" a="1"/>
  <c r="Z55" s="1"/>
  <c r="J55" i="81" s="1"/>
  <c r="W28" i="78" a="1"/>
  <c r="W28" s="1"/>
  <c r="G28" i="81" s="1"/>
  <c r="T39" i="78" a="1"/>
  <c r="T39" s="1"/>
  <c r="W47" a="1"/>
  <c r="W47" s="1"/>
  <c r="G47" i="81" s="1"/>
  <c r="X52" i="78" a="1"/>
  <c r="X52" s="1"/>
  <c r="H52" i="81" s="1"/>
  <c r="T58" i="78" a="1"/>
  <c r="T58" s="1"/>
  <c r="D58" i="81" s="1"/>
  <c r="L58" s="1"/>
  <c r="W63" i="78" a="1"/>
  <c r="W63" s="1"/>
  <c r="G63" i="81" s="1"/>
  <c r="X68" i="78" a="1"/>
  <c r="X68" s="1"/>
  <c r="H68" i="81" s="1"/>
  <c r="U27" i="78" a="1"/>
  <c r="U27" s="1"/>
  <c r="E27" i="81" s="1"/>
  <c r="X29" i="78" a="1"/>
  <c r="X29" s="1"/>
  <c r="H29" i="81" s="1"/>
  <c r="W40" i="78" a="1"/>
  <c r="W40" s="1"/>
  <c r="G40" i="81" s="1"/>
  <c r="S40" s="1"/>
  <c r="X66" i="78" a="1"/>
  <c r="X66" s="1"/>
  <c r="H66" i="81" s="1"/>
  <c r="N16"/>
  <c r="O56"/>
  <c r="Y102"/>
  <c r="L108"/>
  <c r="W110"/>
  <c r="U118"/>
  <c r="N83"/>
  <c r="Z83" s="1"/>
  <c r="K20" i="78"/>
  <c r="F68" a="1"/>
  <c r="F68" s="1"/>
  <c r="K68" s="1"/>
  <c r="H65" a="1"/>
  <c r="H65" s="1"/>
  <c r="X15" i="81"/>
  <c r="Y15"/>
  <c r="E33"/>
  <c r="AA33" i="78"/>
  <c r="V24" i="81"/>
  <c r="W24"/>
  <c r="Y91"/>
  <c r="K91"/>
  <c r="R19"/>
  <c r="S19"/>
  <c r="R15"/>
  <c r="S15"/>
  <c r="H67"/>
  <c r="AA67" i="78"/>
  <c r="H17" i="81"/>
  <c r="X42"/>
  <c r="Y42"/>
  <c r="P12"/>
  <c r="Q12"/>
  <c r="T43"/>
  <c r="U43"/>
  <c r="D55"/>
  <c r="Q116"/>
  <c r="P116"/>
  <c r="D105"/>
  <c r="E116"/>
  <c r="F117"/>
  <c r="Q107"/>
  <c r="P107"/>
  <c r="N55"/>
  <c r="L109"/>
  <c r="M109"/>
  <c r="T8"/>
  <c r="U8"/>
  <c r="AA42" i="78"/>
  <c r="O112" i="81"/>
  <c r="N112"/>
  <c r="Z112" s="1"/>
  <c r="J68"/>
  <c r="D15"/>
  <c r="AA15" i="78"/>
  <c r="O51" i="81"/>
  <c r="N51"/>
  <c r="E40"/>
  <c r="J9"/>
  <c r="D63"/>
  <c r="F58"/>
  <c r="Q58" s="1"/>
  <c r="D106"/>
  <c r="T88"/>
  <c r="U88"/>
  <c r="U119"/>
  <c r="T119"/>
  <c r="Q26"/>
  <c r="K119"/>
  <c r="AA23" i="78"/>
  <c r="Z101" i="81"/>
  <c r="O21"/>
  <c r="R117"/>
  <c r="AA48" i="78"/>
  <c r="AA30"/>
  <c r="Q69" i="81"/>
  <c r="T116"/>
  <c r="Q38"/>
  <c r="P53"/>
  <c r="N39"/>
  <c r="AA101"/>
  <c r="T147" i="78" a="1"/>
  <c r="T147" s="1"/>
  <c r="T175" a="1"/>
  <c r="T175" s="1"/>
  <c r="U173" a="1"/>
  <c r="U173" s="1"/>
  <c r="Y159" a="1"/>
  <c r="Y159" s="1"/>
  <c r="W158" a="1"/>
  <c r="W158" s="1"/>
  <c r="U156" a="1"/>
  <c r="U156" s="1"/>
  <c r="V155" a="1"/>
  <c r="V155" s="1"/>
  <c r="Y153" a="1"/>
  <c r="Y153" s="1"/>
  <c r="W151" a="1"/>
  <c r="W151" s="1"/>
  <c r="U149" a="1"/>
  <c r="U149" s="1"/>
  <c r="W147" a="1"/>
  <c r="W147" s="1"/>
  <c r="Y184" a="1"/>
  <c r="Y184" s="1"/>
  <c r="X181" a="1"/>
  <c r="X181" s="1"/>
  <c r="U180" a="1"/>
  <c r="U180" s="1"/>
  <c r="X183" a="1"/>
  <c r="X183" s="1"/>
  <c r="Y182" a="1"/>
  <c r="Y182" s="1"/>
  <c r="W181" a="1"/>
  <c r="W181" s="1"/>
  <c r="T179" a="1"/>
  <c r="T179" s="1"/>
  <c r="V178" a="1"/>
  <c r="V178" s="1"/>
  <c r="T177" a="1"/>
  <c r="T177" s="1"/>
  <c r="X176" a="1"/>
  <c r="X176" s="1"/>
  <c r="T176" a="1"/>
  <c r="T176" s="1"/>
  <c r="U175" a="1"/>
  <c r="U175" s="1"/>
  <c r="T173" a="1"/>
  <c r="T173" s="1"/>
  <c r="T172" a="1"/>
  <c r="T172" s="1"/>
  <c r="T171" a="1"/>
  <c r="T171" s="1"/>
  <c r="W170" a="1"/>
  <c r="W170" s="1"/>
  <c r="T161" a="1"/>
  <c r="T161" s="1"/>
  <c r="U160" a="1"/>
  <c r="U160" s="1"/>
  <c r="V159" a="1"/>
  <c r="V159" s="1"/>
  <c r="X158" a="1"/>
  <c r="X158" s="1"/>
  <c r="Y157" a="1"/>
  <c r="Y157" s="1"/>
  <c r="Z156" a="1"/>
  <c r="Z156" s="1"/>
  <c r="U155" a="1"/>
  <c r="U155" s="1"/>
  <c r="X153" a="1"/>
  <c r="X153" s="1"/>
  <c r="Y152" a="1"/>
  <c r="Y152" s="1"/>
  <c r="Z151" a="1"/>
  <c r="Z151" s="1"/>
  <c r="W150" a="1"/>
  <c r="W150" s="1"/>
  <c r="T149" a="1"/>
  <c r="T149" s="1"/>
  <c r="U148" a="1"/>
  <c r="U148" s="1"/>
  <c r="U178" a="1"/>
  <c r="U178" s="1"/>
  <c r="W177" a="1"/>
  <c r="W177" s="1"/>
  <c r="V175" a="1"/>
  <c r="V175" s="1"/>
  <c r="X174" a="1"/>
  <c r="X174" s="1"/>
  <c r="T174" a="1"/>
  <c r="T174" s="1"/>
  <c r="W173" a="1"/>
  <c r="W173" s="1"/>
  <c r="W172" a="1"/>
  <c r="W172" s="1"/>
  <c r="U171" a="1"/>
  <c r="U171" s="1"/>
  <c r="Y161" a="1"/>
  <c r="Y161" s="1"/>
  <c r="Z160" a="1"/>
  <c r="Z160" s="1"/>
  <c r="W159" a="1"/>
  <c r="W159" s="1"/>
  <c r="U158" a="1"/>
  <c r="U158" s="1"/>
  <c r="V157" a="1"/>
  <c r="V157" s="1"/>
  <c r="X155" a="1"/>
  <c r="X155" s="1"/>
  <c r="Z154" a="1"/>
  <c r="Z154" s="1"/>
  <c r="W153" a="1"/>
  <c r="W153" s="1"/>
  <c r="T152" a="1"/>
  <c r="T152" s="1"/>
  <c r="U151" a="1"/>
  <c r="U151" s="1"/>
  <c r="V150" a="1"/>
  <c r="V150" s="1"/>
  <c r="X78" a="1"/>
  <c r="X78" s="1"/>
  <c r="Z186" a="1"/>
  <c r="Z186" s="1"/>
  <c r="U185" a="1"/>
  <c r="U185" s="1"/>
  <c r="V78" a="1"/>
  <c r="V78" s="1"/>
  <c r="X186" a="1"/>
  <c r="X186" s="1"/>
  <c r="V185" a="1"/>
  <c r="V185" s="1"/>
  <c r="V80" a="1"/>
  <c r="V80" s="1"/>
  <c r="F86" i="81" s="1"/>
  <c r="W178" i="78" a="1"/>
  <c r="W178" s="1"/>
  <c r="W174" a="1"/>
  <c r="W174" s="1"/>
  <c r="X160" a="1"/>
  <c r="X160" s="1"/>
  <c r="X154" a="1"/>
  <c r="X154" s="1"/>
  <c r="T150" a="1"/>
  <c r="T150" s="1"/>
  <c r="U184" a="1"/>
  <c r="U184" s="1"/>
  <c r="Y180" a="1"/>
  <c r="Y180" s="1"/>
  <c r="U182" a="1"/>
  <c r="U182" s="1"/>
  <c r="Z178" a="1"/>
  <c r="Z178" s="1"/>
  <c r="Z176" a="1"/>
  <c r="Z176" s="1"/>
  <c r="V176" a="1"/>
  <c r="V176" s="1"/>
  <c r="Y175" a="1"/>
  <c r="Y175" s="1"/>
  <c r="X172" a="1"/>
  <c r="X172" s="1"/>
  <c r="Y170" a="1"/>
  <c r="Y170" s="1"/>
  <c r="X161" a="1"/>
  <c r="X161" s="1"/>
  <c r="Z159" a="1"/>
  <c r="Z159" s="1"/>
  <c r="U157" a="1"/>
  <c r="U157" s="1"/>
  <c r="Y155" a="1"/>
  <c r="Y155" s="1"/>
  <c r="T153" a="1"/>
  <c r="T153" s="1"/>
  <c r="V151" a="1"/>
  <c r="V151" s="1"/>
  <c r="Y148" a="1"/>
  <c r="Y148" s="1"/>
  <c r="Y178" a="1"/>
  <c r="Y178" s="1"/>
  <c r="Z174" a="1"/>
  <c r="Z174" s="1"/>
  <c r="Y171" a="1"/>
  <c r="Y171" s="1"/>
  <c r="V160" a="1"/>
  <c r="V160" s="1"/>
  <c r="Z157" a="1"/>
  <c r="Z157" s="1"/>
  <c r="T155" a="1"/>
  <c r="T155" s="1"/>
  <c r="X152" a="1"/>
  <c r="X152" s="1"/>
  <c r="Z150" a="1"/>
  <c r="Z150" s="1"/>
  <c r="X79" a="1"/>
  <c r="X79" s="1"/>
  <c r="H85" i="81" s="1"/>
  <c r="V79" i="78" a="1"/>
  <c r="V79" s="1"/>
  <c r="F85" i="81" s="1"/>
  <c r="X185" i="78" a="1"/>
  <c r="X185" s="1"/>
  <c r="T79" a="1"/>
  <c r="T79" s="1"/>
  <c r="W185" a="1"/>
  <c r="W185" s="1"/>
  <c r="Y186" a="1"/>
  <c r="Y186" s="1"/>
  <c r="Y185" a="1"/>
  <c r="Y185" s="1"/>
  <c r="Y136" a="1"/>
  <c r="Y136" s="1"/>
  <c r="W130" a="1"/>
  <c r="W130" s="1"/>
  <c r="W127" a="1"/>
  <c r="W127" s="1"/>
  <c r="X123" a="1"/>
  <c r="X123" s="1"/>
  <c r="T143" a="1"/>
  <c r="T143" s="1"/>
  <c r="AA143" s="1"/>
  <c r="Z139" a="1"/>
  <c r="Z139" s="1"/>
  <c r="AA139" s="1"/>
  <c r="Z136" a="1"/>
  <c r="Z136" s="1"/>
  <c r="U134" a="1"/>
  <c r="U134" s="1"/>
  <c r="AA134" s="1"/>
  <c r="U131" a="1"/>
  <c r="U131" s="1"/>
  <c r="V129" a="1"/>
  <c r="V129" s="1"/>
  <c r="Y126" a="1"/>
  <c r="Y126" s="1"/>
  <c r="W124" a="1"/>
  <c r="W124" s="1"/>
  <c r="W78" a="1"/>
  <c r="W78" s="1"/>
  <c r="U80" a="1"/>
  <c r="U80" s="1"/>
  <c r="E86" i="81" s="1"/>
  <c r="X84" i="78" a="1"/>
  <c r="X84" s="1"/>
  <c r="H90" i="81" s="1"/>
  <c r="X87" i="78" a="1"/>
  <c r="X87" s="1"/>
  <c r="H93" i="81" s="1"/>
  <c r="T88" i="78" a="1"/>
  <c r="T88" s="1"/>
  <c r="V89" a="1"/>
  <c r="V89" s="1"/>
  <c r="Z91" a="1"/>
  <c r="Z91" s="1"/>
  <c r="J97" i="81" s="1"/>
  <c r="W93" i="78" a="1"/>
  <c r="W93" s="1"/>
  <c r="Z94" a="1"/>
  <c r="Z94" s="1"/>
  <c r="J100" i="81" s="1"/>
  <c r="Z97" i="78" a="1"/>
  <c r="Z97" s="1"/>
  <c r="J103" i="81" s="1"/>
  <c r="U99" i="78" a="1"/>
  <c r="U99" s="1"/>
  <c r="E105" i="81" s="1"/>
  <c r="Z101" i="78" a="1"/>
  <c r="Z101" s="1"/>
  <c r="J107" i="81" s="1"/>
  <c r="W105" i="78" a="1"/>
  <c r="W105" s="1"/>
  <c r="U107" a="1"/>
  <c r="U107" s="1"/>
  <c r="U109" a="1"/>
  <c r="U109" s="1"/>
  <c r="W110" a="1"/>
  <c r="W110" s="1"/>
  <c r="G116" i="81" s="1"/>
  <c r="Z112" i="78" a="1"/>
  <c r="Z112" s="1"/>
  <c r="Y78" a="1"/>
  <c r="Y78" s="1"/>
  <c r="Y86" a="1"/>
  <c r="Y86" s="1"/>
  <c r="I92" i="81" s="1"/>
  <c r="Y97" i="78" a="1"/>
  <c r="Y97" s="1"/>
  <c r="I103" i="81" s="1"/>
  <c r="Y108" i="78" a="1"/>
  <c r="Y108" s="1"/>
  <c r="T184" a="1"/>
  <c r="T184" s="1"/>
  <c r="Z182" a="1"/>
  <c r="Z182" s="1"/>
  <c r="Z185" a="1"/>
  <c r="Z185" s="1"/>
  <c r="T185" a="1"/>
  <c r="T185" s="1"/>
  <c r="T78" a="1"/>
  <c r="T78" s="1"/>
  <c r="U177" a="1"/>
  <c r="U177" s="1"/>
  <c r="U172" a="1"/>
  <c r="U172" s="1"/>
  <c r="T157" a="1"/>
  <c r="T157" s="1"/>
  <c r="AA157" s="1"/>
  <c r="Z152" a="1"/>
  <c r="Z152" s="1"/>
  <c r="V148" a="1"/>
  <c r="V148" s="1"/>
  <c r="X182" a="1"/>
  <c r="X182" s="1"/>
  <c r="T183" a="1"/>
  <c r="T183" s="1"/>
  <c r="X179" a="1"/>
  <c r="X179" s="1"/>
  <c r="X177" a="1"/>
  <c r="X177" s="1"/>
  <c r="X173" a="1"/>
  <c r="X173" s="1"/>
  <c r="X171" a="1"/>
  <c r="X171" s="1"/>
  <c r="U170" a="1"/>
  <c r="U170" s="1"/>
  <c r="Y160" a="1"/>
  <c r="Y160" s="1"/>
  <c r="T158" a="1"/>
  <c r="T158" s="1"/>
  <c r="V156" a="1"/>
  <c r="V156" s="1"/>
  <c r="W154" a="1"/>
  <c r="W154" s="1"/>
  <c r="U152" a="1"/>
  <c r="U152" s="1"/>
  <c r="X149" a="1"/>
  <c r="X149" s="1"/>
  <c r="V147" a="1"/>
  <c r="V147" s="1"/>
  <c r="Z175" a="1"/>
  <c r="Z175" s="1"/>
  <c r="V174" a="1"/>
  <c r="V174" s="1"/>
  <c r="U161" a="1"/>
  <c r="U161" s="1"/>
  <c r="Y158" a="1"/>
  <c r="Y158" s="1"/>
  <c r="W156" a="1"/>
  <c r="W156" s="1"/>
  <c r="V154" a="1"/>
  <c r="V154" s="1"/>
  <c r="Y151" a="1"/>
  <c r="Y151" s="1"/>
  <c r="W149" a="1"/>
  <c r="W149" s="1"/>
  <c r="T80" a="1"/>
  <c r="T80" s="1"/>
  <c r="V186" a="1"/>
  <c r="V186" s="1"/>
  <c r="U186" a="1"/>
  <c r="U186" s="1"/>
  <c r="T186" a="1"/>
  <c r="T186" s="1"/>
  <c r="W186" a="1"/>
  <c r="W186" s="1"/>
  <c r="X80" a="1"/>
  <c r="X80" s="1"/>
  <c r="H86" i="81" s="1"/>
  <c r="X138" i="78" a="1"/>
  <c r="X138" s="1"/>
  <c r="Y132" a="1"/>
  <c r="Y132" s="1"/>
  <c r="Y129" a="1"/>
  <c r="Y129" s="1"/>
  <c r="U125" a="1"/>
  <c r="U125" s="1"/>
  <c r="Z145" a="1"/>
  <c r="Z145" s="1"/>
  <c r="AA145" s="1"/>
  <c r="Z142" a="1"/>
  <c r="Z142" s="1"/>
  <c r="AA142" s="1"/>
  <c r="X137" a="1"/>
  <c r="X137" s="1"/>
  <c r="AA137" s="1"/>
  <c r="W135" a="1"/>
  <c r="W135" s="1"/>
  <c r="T132" a="1"/>
  <c r="T132" s="1"/>
  <c r="AA132" s="1"/>
  <c r="V130" a="1"/>
  <c r="V130" s="1"/>
  <c r="AA130" s="1"/>
  <c r="X127" a="1"/>
  <c r="X127" s="1"/>
  <c r="Z125" a="1"/>
  <c r="Z125" s="1"/>
  <c r="U123" a="1"/>
  <c r="U123" s="1"/>
  <c r="Z79" a="1"/>
  <c r="Z79" s="1"/>
  <c r="Z81" a="1"/>
  <c r="Z81" s="1"/>
  <c r="J87" i="81" s="1"/>
  <c r="U82" i="78" a="1"/>
  <c r="U82" s="1"/>
  <c r="V83" a="1"/>
  <c r="V83" s="1"/>
  <c r="V86" a="1"/>
  <c r="V86" s="1"/>
  <c r="W90" a="1"/>
  <c r="W90" s="1"/>
  <c r="G96" i="81" s="1"/>
  <c r="U92" i="78" a="1"/>
  <c r="U92" s="1"/>
  <c r="W96" a="1"/>
  <c r="W96" s="1"/>
  <c r="W100" a="1"/>
  <c r="W100" s="1"/>
  <c r="G106" i="81" s="1"/>
  <c r="U104" i="78" a="1"/>
  <c r="U104" s="1"/>
  <c r="Z108" a="1"/>
  <c r="Z108" s="1"/>
  <c r="J114" i="81" s="1"/>
  <c r="Z111" i="78" a="1"/>
  <c r="Z111" s="1"/>
  <c r="J117" i="81" s="1"/>
  <c r="T114" i="78" a="1"/>
  <c r="T114" s="1"/>
  <c r="Y91" a="1"/>
  <c r="Y91" s="1"/>
  <c r="I97" i="81" s="1"/>
  <c r="X184" i="78" a="1"/>
  <c r="X184" s="1"/>
  <c r="Y183" a="1"/>
  <c r="Y183" s="1"/>
  <c r="Z181" a="1"/>
  <c r="Z181" s="1"/>
  <c r="V180" a="1"/>
  <c r="V180" s="1"/>
  <c r="Z183" a="1"/>
  <c r="Z183" s="1"/>
  <c r="U181" a="1"/>
  <c r="U181" s="1"/>
  <c r="T178" a="1"/>
  <c r="T178" s="1"/>
  <c r="AA178" s="1"/>
  <c r="W176" a="1"/>
  <c r="W176" s="1"/>
  <c r="V173" a="1"/>
  <c r="V173" s="1"/>
  <c r="V171" a="1"/>
  <c r="V171" s="1"/>
  <c r="T170" a="1"/>
  <c r="T170" s="1"/>
  <c r="W160" a="1"/>
  <c r="W160" s="1"/>
  <c r="V158" a="1"/>
  <c r="V158" s="1"/>
  <c r="W155" a="1"/>
  <c r="W155" s="1"/>
  <c r="V153" a="1"/>
  <c r="V153" s="1"/>
  <c r="Y150" a="1"/>
  <c r="Y150" s="1"/>
  <c r="W148" a="1"/>
  <c r="W148" s="1"/>
  <c r="X175" a="1"/>
  <c r="X175" s="1"/>
  <c r="U174" a="1"/>
  <c r="U174" s="1"/>
  <c r="Y172" a="1"/>
  <c r="Y172" s="1"/>
  <c r="W161" a="1"/>
  <c r="W161" s="1"/>
  <c r="U159" a="1"/>
  <c r="U159" s="1"/>
  <c r="AA159" s="1"/>
  <c r="Y156" a="1"/>
  <c r="Y156" s="1"/>
  <c r="T154" a="1"/>
  <c r="T154" s="1"/>
  <c r="AA154" s="1"/>
  <c r="V152" a="1"/>
  <c r="V152" s="1"/>
  <c r="Y149" a="1"/>
  <c r="Y149" s="1"/>
  <c r="Y147" a="1"/>
  <c r="Y147" s="1"/>
  <c r="W183" a="1"/>
  <c r="W183" s="1"/>
  <c r="T181" a="1"/>
  <c r="T181" s="1"/>
  <c r="W179" a="1"/>
  <c r="W179" s="1"/>
  <c r="V140" a="1"/>
  <c r="V140" s="1"/>
  <c r="Z135" a="1"/>
  <c r="Z135" s="1"/>
  <c r="Y133" a="1"/>
  <c r="Y133" s="1"/>
  <c r="Z128" a="1"/>
  <c r="Z128" s="1"/>
  <c r="AA128" s="1"/>
  <c r="V124" a="1"/>
  <c r="V124" s="1"/>
  <c r="W144" a="1"/>
  <c r="W144" s="1"/>
  <c r="AA144" s="1"/>
  <c r="W138" a="1"/>
  <c r="W138" s="1"/>
  <c r="AA138" s="1"/>
  <c r="V136" a="1"/>
  <c r="V136" s="1"/>
  <c r="AA136" s="1"/>
  <c r="V133" a="1"/>
  <c r="V133" s="1"/>
  <c r="AA133" s="1"/>
  <c r="Y131" a="1"/>
  <c r="Y131" s="1"/>
  <c r="Z129" a="1"/>
  <c r="Z129" s="1"/>
  <c r="T127" a="1"/>
  <c r="T127" s="1"/>
  <c r="V125" a="1"/>
  <c r="V125" s="1"/>
  <c r="U79" a="1"/>
  <c r="U79" s="1"/>
  <c r="U81" a="1"/>
  <c r="U81" s="1"/>
  <c r="Z82" a="1"/>
  <c r="Z82" s="1"/>
  <c r="J88" i="81" s="1"/>
  <c r="T84" i="78" a="1"/>
  <c r="T84" s="1"/>
  <c r="T87" a="1"/>
  <c r="T87" s="1"/>
  <c r="U91" a="1"/>
  <c r="U91" s="1"/>
  <c r="U94" a="1"/>
  <c r="U94" s="1"/>
  <c r="U97" a="1"/>
  <c r="U97" s="1"/>
  <c r="Z99" a="1"/>
  <c r="Z99" s="1"/>
  <c r="J105" i="81" s="1"/>
  <c r="W102" i="78" a="1"/>
  <c r="W102" s="1"/>
  <c r="W103" a="1"/>
  <c r="W103" s="1"/>
  <c r="Z104" a="1"/>
  <c r="Z104" s="1"/>
  <c r="J110" i="81" s="1"/>
  <c r="Z107" i="78" a="1"/>
  <c r="Z107" s="1"/>
  <c r="J113" i="81" s="1"/>
  <c r="Z109" i="78" a="1"/>
  <c r="Z109" s="1"/>
  <c r="J115" i="81" s="1"/>
  <c r="X114" i="78" a="1"/>
  <c r="X114" s="1"/>
  <c r="H120" i="81" s="1"/>
  <c r="Y101" i="78" a="1"/>
  <c r="Y101" s="1"/>
  <c r="Z184" a="1"/>
  <c r="Z184" s="1"/>
  <c r="U183" a="1"/>
  <c r="U183" s="1"/>
  <c r="V181" a="1"/>
  <c r="V181" s="1"/>
  <c r="T180" a="1"/>
  <c r="T180" s="1"/>
  <c r="AA180" s="1"/>
  <c r="V183" a="1"/>
  <c r="V183" s="1"/>
  <c r="Z179" a="1"/>
  <c r="Z179" s="1"/>
  <c r="Z177" a="1"/>
  <c r="Z177" s="1"/>
  <c r="U176" a="1"/>
  <c r="U176" s="1"/>
  <c r="Z172" a="1"/>
  <c r="Z172" s="1"/>
  <c r="Z170" a="1"/>
  <c r="Z170" s="1"/>
  <c r="Z187" s="1"/>
  <c r="V161" a="1"/>
  <c r="V161" s="1"/>
  <c r="Z158" a="1"/>
  <c r="Z158" s="1"/>
  <c r="T156" a="1"/>
  <c r="T156" s="1"/>
  <c r="AA156" s="1"/>
  <c r="Z153" a="1"/>
  <c r="Z153" s="1"/>
  <c r="T151" a="1"/>
  <c r="T151" s="1"/>
  <c r="AA151" s="1"/>
  <c r="V149" a="1"/>
  <c r="V149" s="1"/>
  <c r="V82" a="1"/>
  <c r="V82" s="1"/>
  <c r="F88" i="81" s="1"/>
  <c r="Q88" s="1"/>
  <c r="Z89" i="78" a="1"/>
  <c r="Z89" s="1"/>
  <c r="J95" i="81" s="1"/>
  <c r="T90" i="78" a="1"/>
  <c r="T90" s="1"/>
  <c r="S41"/>
  <c r="K103"/>
  <c r="S81"/>
  <c r="H67" a="1"/>
  <c r="H67" s="1"/>
  <c r="F66" a="1"/>
  <c r="F66" s="1"/>
  <c r="K66" s="1"/>
  <c r="F63" a="1"/>
  <c r="F63" s="1"/>
  <c r="S40"/>
  <c r="D70"/>
  <c r="K65"/>
  <c r="P48" i="81"/>
  <c r="Q48"/>
  <c r="Q59"/>
  <c r="P59"/>
  <c r="P32"/>
  <c r="Q32"/>
  <c r="T25"/>
  <c r="U25"/>
  <c r="R118"/>
  <c r="K55"/>
  <c r="O14"/>
  <c r="Y8"/>
  <c r="Z119"/>
  <c r="T19"/>
  <c r="K90" i="78"/>
  <c r="K85"/>
  <c r="AA112" i="81"/>
  <c r="S87" i="78"/>
  <c r="S115" s="1"/>
  <c r="S125"/>
  <c r="S126"/>
  <c r="K127"/>
  <c r="K162" s="1"/>
  <c r="K34"/>
  <c r="S42"/>
  <c r="K93"/>
  <c r="AA185"/>
  <c r="K30"/>
  <c r="K10"/>
  <c r="N30" i="81"/>
  <c r="O30"/>
  <c r="P61"/>
  <c r="Q61"/>
  <c r="Q13"/>
  <c r="P13"/>
  <c r="V35"/>
  <c r="W35"/>
  <c r="W64"/>
  <c r="V64"/>
  <c r="U27"/>
  <c r="T27"/>
  <c r="R28"/>
  <c r="S28"/>
  <c r="X40"/>
  <c r="Y40"/>
  <c r="Y28"/>
  <c r="X28"/>
  <c r="P57"/>
  <c r="Q57"/>
  <c r="Y46"/>
  <c r="X46"/>
  <c r="S65"/>
  <c r="R65"/>
  <c r="R53"/>
  <c r="S53"/>
  <c r="M48"/>
  <c r="L48"/>
  <c r="K48"/>
  <c r="U56"/>
  <c r="T56"/>
  <c r="U106"/>
  <c r="T106"/>
  <c r="K106"/>
  <c r="Q98"/>
  <c r="P98"/>
  <c r="AA91"/>
  <c r="K58"/>
  <c r="S58"/>
  <c r="R58"/>
  <c r="S41"/>
  <c r="R41"/>
  <c r="N19"/>
  <c r="O19"/>
  <c r="O66"/>
  <c r="N66"/>
  <c r="P36"/>
  <c r="Q36"/>
  <c r="Y24"/>
  <c r="X24"/>
  <c r="W41"/>
  <c r="V41"/>
  <c r="S34"/>
  <c r="R34"/>
  <c r="T69"/>
  <c r="K69"/>
  <c r="U69"/>
  <c r="K30"/>
  <c r="L30"/>
  <c r="M30"/>
  <c r="S18"/>
  <c r="K18"/>
  <c r="R18"/>
  <c r="S10"/>
  <c r="R10"/>
  <c r="S113"/>
  <c r="R113"/>
  <c r="U12"/>
  <c r="H70"/>
  <c r="T12"/>
  <c r="S37"/>
  <c r="R37"/>
  <c r="X69"/>
  <c r="Y69"/>
  <c r="X61"/>
  <c r="Y61"/>
  <c r="P20"/>
  <c r="Q20"/>
  <c r="O54"/>
  <c r="N54"/>
  <c r="X48"/>
  <c r="Y48"/>
  <c r="N43"/>
  <c r="O43"/>
  <c r="Q15"/>
  <c r="K15"/>
  <c r="P15"/>
  <c r="V58"/>
  <c r="W58"/>
  <c r="W34"/>
  <c r="V34"/>
  <c r="S30"/>
  <c r="R30"/>
  <c r="T18"/>
  <c r="U18"/>
  <c r="S60"/>
  <c r="R60"/>
  <c r="T49"/>
  <c r="U49"/>
  <c r="P66"/>
  <c r="Q66"/>
  <c r="V49" i="123"/>
  <c r="AA83" i="81"/>
  <c r="O64"/>
  <c r="N64"/>
  <c r="Y58"/>
  <c r="X58"/>
  <c r="Q21"/>
  <c r="P21"/>
  <c r="W51"/>
  <c r="V51"/>
  <c r="V19"/>
  <c r="W19"/>
  <c r="W48"/>
  <c r="V48"/>
  <c r="W106"/>
  <c r="V106"/>
  <c r="U29"/>
  <c r="T29"/>
  <c r="T60"/>
  <c r="U60"/>
  <c r="O45"/>
  <c r="N45"/>
  <c r="P39"/>
  <c r="Q39"/>
  <c r="N52"/>
  <c r="O52"/>
  <c r="X14"/>
  <c r="J70"/>
  <c r="Y14"/>
  <c r="L68"/>
  <c r="K68"/>
  <c r="M68"/>
  <c r="T50"/>
  <c r="U50"/>
  <c r="U64"/>
  <c r="T64"/>
  <c r="T48"/>
  <c r="U48"/>
  <c r="L104"/>
  <c r="Z104" s="1"/>
  <c r="M104"/>
  <c r="AA104" s="1"/>
  <c r="K104"/>
  <c r="S93"/>
  <c r="R93"/>
  <c r="O108"/>
  <c r="N108"/>
  <c r="Q41"/>
  <c r="P41"/>
  <c r="N28"/>
  <c r="O28"/>
  <c r="N22"/>
  <c r="O22"/>
  <c r="W49"/>
  <c r="V49"/>
  <c r="V25"/>
  <c r="W25"/>
  <c r="V54"/>
  <c r="W54"/>
  <c r="T31"/>
  <c r="U31"/>
  <c r="S25"/>
  <c r="R25"/>
  <c r="R9"/>
  <c r="S9"/>
  <c r="R35"/>
  <c r="S35"/>
  <c r="U23"/>
  <c r="T23"/>
  <c r="K23"/>
  <c r="X116"/>
  <c r="K116"/>
  <c r="Y116"/>
  <c r="M40"/>
  <c r="L40"/>
  <c r="K40"/>
  <c r="U34"/>
  <c r="T34"/>
  <c r="P56"/>
  <c r="Q56"/>
  <c r="X25"/>
  <c r="Y25"/>
  <c r="Y56"/>
  <c r="X56"/>
  <c r="P51"/>
  <c r="Q51"/>
  <c r="N46"/>
  <c r="O46"/>
  <c r="Y20"/>
  <c r="X20"/>
  <c r="V42"/>
  <c r="K42"/>
  <c r="W42"/>
  <c r="W18"/>
  <c r="V18"/>
  <c r="L33"/>
  <c r="M33"/>
  <c r="K33"/>
  <c r="T57"/>
  <c r="U57"/>
  <c r="M9"/>
  <c r="L9"/>
  <c r="V56" i="123"/>
  <c r="S54" i="81"/>
  <c r="R54"/>
  <c r="T9"/>
  <c r="U9"/>
  <c r="Y64"/>
  <c r="X64"/>
  <c r="T26"/>
  <c r="U26"/>
  <c r="E97"/>
  <c r="AA91" i="78"/>
  <c r="S115" i="81"/>
  <c r="R115"/>
  <c r="O12"/>
  <c r="O47"/>
  <c r="M119"/>
  <c r="AA119" s="1"/>
  <c r="Q33"/>
  <c r="R66"/>
  <c r="P5" i="121"/>
  <c r="P75" s="1"/>
  <c r="O26" i="81"/>
  <c r="O10"/>
  <c r="P58"/>
  <c r="O38"/>
  <c r="AA126" i="78"/>
  <c r="AA182"/>
  <c r="X187"/>
  <c r="AA177"/>
  <c r="AA161"/>
  <c r="AA158"/>
  <c r="T10" i="81"/>
  <c r="U10"/>
  <c r="S89"/>
  <c r="R89"/>
  <c r="R85"/>
  <c r="S85"/>
  <c r="O15"/>
  <c r="U28"/>
  <c r="AA140" i="78"/>
  <c r="AA174"/>
  <c r="J70"/>
  <c r="S142"/>
  <c r="S162" s="1"/>
  <c r="AA69" l="1"/>
  <c r="AA62"/>
  <c r="AA68"/>
  <c r="V80" i="121"/>
  <c r="Y84" s="1"/>
  <c r="P65" i="81"/>
  <c r="M58"/>
  <c r="AA58" i="78"/>
  <c r="P18" i="81"/>
  <c r="Q18"/>
  <c r="P88"/>
  <c r="Z70" i="78"/>
  <c r="AA55"/>
  <c r="X70"/>
  <c r="K36"/>
  <c r="S70"/>
  <c r="AA63"/>
  <c r="AA40"/>
  <c r="R40" i="81"/>
  <c r="Y50"/>
  <c r="X50"/>
  <c r="O13"/>
  <c r="N13"/>
  <c r="N48"/>
  <c r="O48"/>
  <c r="Y26"/>
  <c r="X26"/>
  <c r="W67"/>
  <c r="V67"/>
  <c r="W32"/>
  <c r="V32"/>
  <c r="S61"/>
  <c r="R61"/>
  <c r="N41"/>
  <c r="O41"/>
  <c r="P30"/>
  <c r="Q30"/>
  <c r="Y18"/>
  <c r="X18"/>
  <c r="O8"/>
  <c r="N8"/>
  <c r="V43"/>
  <c r="W43"/>
  <c r="V40"/>
  <c r="W40"/>
  <c r="V8"/>
  <c r="W8"/>
  <c r="M64"/>
  <c r="L64"/>
  <c r="X43"/>
  <c r="Y43"/>
  <c r="Y10"/>
  <c r="X10"/>
  <c r="W16"/>
  <c r="V16"/>
  <c r="R69"/>
  <c r="S69"/>
  <c r="Y66"/>
  <c r="X66"/>
  <c r="Q45"/>
  <c r="P45"/>
  <c r="X35"/>
  <c r="Y35"/>
  <c r="O24"/>
  <c r="N24"/>
  <c r="V59"/>
  <c r="W59"/>
  <c r="V27"/>
  <c r="W27"/>
  <c r="W56"/>
  <c r="V56"/>
  <c r="N27"/>
  <c r="O27"/>
  <c r="R63"/>
  <c r="S63"/>
  <c r="U52"/>
  <c r="T52"/>
  <c r="AA39" i="78"/>
  <c r="D39" i="81"/>
  <c r="Y55"/>
  <c r="X55"/>
  <c r="Y47"/>
  <c r="X47"/>
  <c r="N34"/>
  <c r="O34"/>
  <c r="Q22"/>
  <c r="P22"/>
  <c r="X11"/>
  <c r="Y11"/>
  <c r="O60"/>
  <c r="N60"/>
  <c r="O29"/>
  <c r="N29"/>
  <c r="W39"/>
  <c r="V39"/>
  <c r="W68"/>
  <c r="V68"/>
  <c r="W36"/>
  <c r="V36"/>
  <c r="D27"/>
  <c r="AA27" i="78"/>
  <c r="T62" i="81"/>
  <c r="U62"/>
  <c r="D56"/>
  <c r="AA56" i="78"/>
  <c r="S45" i="81"/>
  <c r="R45"/>
  <c r="R32"/>
  <c r="S32"/>
  <c r="R67"/>
  <c r="S67"/>
  <c r="AA46" i="78"/>
  <c r="D46" i="81"/>
  <c r="T24"/>
  <c r="U24"/>
  <c r="S11"/>
  <c r="R11"/>
  <c r="T63"/>
  <c r="U63"/>
  <c r="U55"/>
  <c r="T55"/>
  <c r="D45"/>
  <c r="AA45" i="78"/>
  <c r="R33" i="81"/>
  <c r="S33"/>
  <c r="U21"/>
  <c r="T21"/>
  <c r="D11"/>
  <c r="AA11" i="78"/>
  <c r="N63" i="81"/>
  <c r="O63"/>
  <c r="X57"/>
  <c r="Y57"/>
  <c r="Q52"/>
  <c r="P52"/>
  <c r="X38"/>
  <c r="Y38"/>
  <c r="P24"/>
  <c r="Q24"/>
  <c r="P16"/>
  <c r="Q16"/>
  <c r="N58"/>
  <c r="O58"/>
  <c r="Q47"/>
  <c r="P47"/>
  <c r="O31"/>
  <c r="N31"/>
  <c r="Q19"/>
  <c r="P19"/>
  <c r="W57"/>
  <c r="V57"/>
  <c r="V22"/>
  <c r="W22"/>
  <c r="R42"/>
  <c r="S42"/>
  <c r="U22"/>
  <c r="T22"/>
  <c r="S17"/>
  <c r="R17"/>
  <c r="S64"/>
  <c r="R64"/>
  <c r="D59"/>
  <c r="AA59" i="78"/>
  <c r="T53" i="81"/>
  <c r="U53"/>
  <c r="R48"/>
  <c r="S48"/>
  <c r="R43"/>
  <c r="S43"/>
  <c r="S26"/>
  <c r="R26"/>
  <c r="U15"/>
  <c r="T15"/>
  <c r="M18"/>
  <c r="L18"/>
  <c r="AA65" i="78"/>
  <c r="D65" i="81"/>
  <c r="G8"/>
  <c r="W70" i="78"/>
  <c r="Q29" i="81"/>
  <c r="P29"/>
  <c r="P67"/>
  <c r="Q67"/>
  <c r="O35"/>
  <c r="N35"/>
  <c r="V61"/>
  <c r="W61"/>
  <c r="V29"/>
  <c r="W29"/>
  <c r="W26"/>
  <c r="V26"/>
  <c r="D41"/>
  <c r="AA41" i="78"/>
  <c r="S21" i="81"/>
  <c r="R21"/>
  <c r="S13"/>
  <c r="R13"/>
  <c r="R68"/>
  <c r="S68"/>
  <c r="D47"/>
  <c r="AA47" i="78"/>
  <c r="D34" i="81"/>
  <c r="AA34" i="78"/>
  <c r="S22" i="81"/>
  <c r="R22"/>
  <c r="T11"/>
  <c r="U11"/>
  <c r="X63"/>
  <c r="Y63"/>
  <c r="R57"/>
  <c r="S57"/>
  <c r="D52"/>
  <c r="AA52" i="78"/>
  <c r="T46" i="81"/>
  <c r="U46"/>
  <c r="D35"/>
  <c r="AA35" i="78"/>
  <c r="Q27" i="81"/>
  <c r="P27"/>
  <c r="D50"/>
  <c r="AA50" i="78"/>
  <c r="U33" i="81"/>
  <c r="T33"/>
  <c r="N53"/>
  <c r="O53"/>
  <c r="Q46"/>
  <c r="P46"/>
  <c r="Q31"/>
  <c r="P31"/>
  <c r="Y19"/>
  <c r="X19"/>
  <c r="O9"/>
  <c r="N9"/>
  <c r="X62"/>
  <c r="Y62"/>
  <c r="N44"/>
  <c r="O44"/>
  <c r="O37"/>
  <c r="N37"/>
  <c r="Y31"/>
  <c r="X31"/>
  <c r="X22"/>
  <c r="Y22"/>
  <c r="W63"/>
  <c r="V63"/>
  <c r="W31"/>
  <c r="V31"/>
  <c r="V60"/>
  <c r="W60"/>
  <c r="V28"/>
  <c r="W28"/>
  <c r="AA43" i="78"/>
  <c r="D43" i="81"/>
  <c r="D54"/>
  <c r="AA54" i="78"/>
  <c r="T41" i="81"/>
  <c r="U41"/>
  <c r="F8"/>
  <c r="V70" i="78"/>
  <c r="U47" i="81"/>
  <c r="T47"/>
  <c r="D36"/>
  <c r="AA36" i="78"/>
  <c r="S24" i="81"/>
  <c r="R24"/>
  <c r="T13"/>
  <c r="U13"/>
  <c r="X65"/>
  <c r="Y65"/>
  <c r="Y30"/>
  <c r="X30"/>
  <c r="X13"/>
  <c r="Y13"/>
  <c r="X60"/>
  <c r="Y60"/>
  <c r="O50"/>
  <c r="N50"/>
  <c r="X41"/>
  <c r="Y41"/>
  <c r="Y33"/>
  <c r="X33"/>
  <c r="P11"/>
  <c r="Q11"/>
  <c r="W65"/>
  <c r="V65"/>
  <c r="V33"/>
  <c r="W33"/>
  <c r="V62"/>
  <c r="W62"/>
  <c r="V30"/>
  <c r="W30"/>
  <c r="U39"/>
  <c r="T39"/>
  <c r="D29"/>
  <c r="AA29" i="78"/>
  <c r="Y67" i="81"/>
  <c r="X67"/>
  <c r="Q62"/>
  <c r="P62"/>
  <c r="O57"/>
  <c r="N57"/>
  <c r="Q35"/>
  <c r="P35"/>
  <c r="D57"/>
  <c r="AA57" i="78"/>
  <c r="M49" i="81"/>
  <c r="L49"/>
  <c r="S29"/>
  <c r="R29"/>
  <c r="O59"/>
  <c r="N59"/>
  <c r="P37"/>
  <c r="Q37"/>
  <c r="Y17"/>
  <c r="X17"/>
  <c r="N18"/>
  <c r="O18"/>
  <c r="W53"/>
  <c r="V53"/>
  <c r="V21"/>
  <c r="W21"/>
  <c r="W50"/>
  <c r="V50"/>
  <c r="S38"/>
  <c r="R38"/>
  <c r="T65"/>
  <c r="U65"/>
  <c r="R44"/>
  <c r="S44"/>
  <c r="T36"/>
  <c r="U36"/>
  <c r="D25"/>
  <c r="AA25" i="78"/>
  <c r="S14" i="81"/>
  <c r="R14"/>
  <c r="P54"/>
  <c r="Q54"/>
  <c r="U70" i="78"/>
  <c r="AA18"/>
  <c r="U66" i="81"/>
  <c r="T66"/>
  <c r="U68"/>
  <c r="T68"/>
  <c r="S47"/>
  <c r="R47"/>
  <c r="Q50"/>
  <c r="P50"/>
  <c r="O17"/>
  <c r="N17"/>
  <c r="X54"/>
  <c r="Y54"/>
  <c r="P42"/>
  <c r="Q42"/>
  <c r="Q17"/>
  <c r="P17"/>
  <c r="V55"/>
  <c r="W55"/>
  <c r="V23"/>
  <c r="W23"/>
  <c r="V52"/>
  <c r="W52"/>
  <c r="V20"/>
  <c r="W20"/>
  <c r="T58"/>
  <c r="Z58" s="1"/>
  <c r="U58"/>
  <c r="T37"/>
  <c r="U37"/>
  <c r="X27"/>
  <c r="Y27"/>
  <c r="R51"/>
  <c r="S51"/>
  <c r="S36"/>
  <c r="R36"/>
  <c r="U16"/>
  <c r="T16"/>
  <c r="M69"/>
  <c r="L69"/>
  <c r="AA61" i="78"/>
  <c r="D61" i="81"/>
  <c r="S50"/>
  <c r="R50"/>
  <c r="U38"/>
  <c r="T38"/>
  <c r="D28"/>
  <c r="AA28" i="78"/>
  <c r="R16" i="81"/>
  <c r="S16"/>
  <c r="P68"/>
  <c r="Q68"/>
  <c r="P60"/>
  <c r="Q60"/>
  <c r="X49"/>
  <c r="Y49"/>
  <c r="O36"/>
  <c r="N36"/>
  <c r="X21"/>
  <c r="Y21"/>
  <c r="N11"/>
  <c r="O11"/>
  <c r="Q63"/>
  <c r="P63"/>
  <c r="Y52"/>
  <c r="X52"/>
  <c r="AA9" i="78"/>
  <c r="Y70"/>
  <c r="I9" i="81"/>
  <c r="W38"/>
  <c r="V38"/>
  <c r="W69"/>
  <c r="V69"/>
  <c r="D37"/>
  <c r="AA37" i="78"/>
  <c r="D20" i="81"/>
  <c r="AA20" i="78"/>
  <c r="T14" i="81"/>
  <c r="U14"/>
  <c r="L67"/>
  <c r="M67"/>
  <c r="U61"/>
  <c r="T61"/>
  <c r="R56"/>
  <c r="S56"/>
  <c r="D51"/>
  <c r="AA51" i="78"/>
  <c r="T45" i="81"/>
  <c r="U45"/>
  <c r="U40"/>
  <c r="T40"/>
  <c r="U32"/>
  <c r="T32"/>
  <c r="D21"/>
  <c r="AA21" i="78"/>
  <c r="T59" i="81"/>
  <c r="U59"/>
  <c r="T42"/>
  <c r="U42"/>
  <c r="D32"/>
  <c r="AA32" i="78"/>
  <c r="S20" i="81"/>
  <c r="R20"/>
  <c r="N67"/>
  <c r="O67"/>
  <c r="X45"/>
  <c r="Y45"/>
  <c r="X34"/>
  <c r="Y34"/>
  <c r="N62"/>
  <c r="O62"/>
  <c r="P40"/>
  <c r="Q40"/>
  <c r="P23"/>
  <c r="Q23"/>
  <c r="W45"/>
  <c r="V45"/>
  <c r="W13"/>
  <c r="V13"/>
  <c r="W10"/>
  <c r="V10"/>
  <c r="T35"/>
  <c r="U35"/>
  <c r="D24"/>
  <c r="AA24" i="78"/>
  <c r="D16" i="81"/>
  <c r="AA16" i="78"/>
  <c r="R52" i="81"/>
  <c r="S52"/>
  <c r="L42"/>
  <c r="M42"/>
  <c r="D17"/>
  <c r="AA17" i="78"/>
  <c r="N69" i="81"/>
  <c r="O69"/>
  <c r="Y32"/>
  <c r="X32"/>
  <c r="U54"/>
  <c r="T54"/>
  <c r="S49"/>
  <c r="R49"/>
  <c r="D44"/>
  <c r="AA44" i="78"/>
  <c r="S23" i="81"/>
  <c r="R23"/>
  <c r="AA66" i="78"/>
  <c r="D66" i="81"/>
  <c r="S55"/>
  <c r="R55"/>
  <c r="U44"/>
  <c r="T44"/>
  <c r="D22"/>
  <c r="AA22" i="78"/>
  <c r="AA49"/>
  <c r="E49" i="81"/>
  <c r="P43"/>
  <c r="Q43"/>
  <c r="X36"/>
  <c r="Y36"/>
  <c r="N25"/>
  <c r="O25"/>
  <c r="Q14"/>
  <c r="P14"/>
  <c r="O68"/>
  <c r="N68"/>
  <c r="Q49"/>
  <c r="P49"/>
  <c r="Y39"/>
  <c r="X39"/>
  <c r="P34"/>
  <c r="Q34"/>
  <c r="Q25"/>
  <c r="P25"/>
  <c r="N20"/>
  <c r="O20"/>
  <c r="P9"/>
  <c r="Q9"/>
  <c r="V47"/>
  <c r="W47"/>
  <c r="V15"/>
  <c r="W15"/>
  <c r="W44"/>
  <c r="V44"/>
  <c r="V12"/>
  <c r="W12"/>
  <c r="D60"/>
  <c r="AA60" i="78"/>
  <c r="D26" i="81"/>
  <c r="AA26" i="78"/>
  <c r="R59" i="81"/>
  <c r="S59"/>
  <c r="D31"/>
  <c r="AA31" i="78"/>
  <c r="D14" i="81"/>
  <c r="AA14" i="78"/>
  <c r="D53" i="81"/>
  <c r="AA53" i="78"/>
  <c r="U30" i="81"/>
  <c r="T30"/>
  <c r="D19"/>
  <c r="AA19" i="78"/>
  <c r="AA8"/>
  <c r="T70"/>
  <c r="D8" i="81"/>
  <c r="Q44"/>
  <c r="P44"/>
  <c r="Q55"/>
  <c r="P55"/>
  <c r="Y44"/>
  <c r="X44"/>
  <c r="Q28"/>
  <c r="P28"/>
  <c r="Y16"/>
  <c r="X16"/>
  <c r="V17"/>
  <c r="W17"/>
  <c r="V46"/>
  <c r="W46"/>
  <c r="W14"/>
  <c r="V14"/>
  <c r="AA12" i="78"/>
  <c r="D12" i="81"/>
  <c r="AA38" i="78"/>
  <c r="D38" i="81"/>
  <c r="D13"/>
  <c r="AA13" i="78"/>
  <c r="O65" i="81"/>
  <c r="N65"/>
  <c r="X59"/>
  <c r="Y59"/>
  <c r="X51"/>
  <c r="Y51"/>
  <c r="U20"/>
  <c r="T20"/>
  <c r="D10"/>
  <c r="AA10" i="78"/>
  <c r="R62" i="81"/>
  <c r="S62"/>
  <c r="T51"/>
  <c r="U51"/>
  <c r="S46"/>
  <c r="R46"/>
  <c r="L23"/>
  <c r="M23"/>
  <c r="S12"/>
  <c r="R12"/>
  <c r="F64"/>
  <c r="AA64" i="78"/>
  <c r="X53" i="81"/>
  <c r="Y53"/>
  <c r="N32"/>
  <c r="O32"/>
  <c r="N23"/>
  <c r="O23"/>
  <c r="Y37"/>
  <c r="X37"/>
  <c r="Y29"/>
  <c r="X29"/>
  <c r="X12"/>
  <c r="Y12"/>
  <c r="W37"/>
  <c r="V37"/>
  <c r="W66"/>
  <c r="V66"/>
  <c r="S39"/>
  <c r="R39"/>
  <c r="R31"/>
  <c r="S31"/>
  <c r="O61"/>
  <c r="N61"/>
  <c r="K63" i="78"/>
  <c r="K70" s="1"/>
  <c r="F70"/>
  <c r="K67"/>
  <c r="H70"/>
  <c r="X95" i="81"/>
  <c r="Y95"/>
  <c r="I107"/>
  <c r="AA101" i="78"/>
  <c r="Y115" i="81"/>
  <c r="X115"/>
  <c r="X110"/>
  <c r="Y110"/>
  <c r="G108"/>
  <c r="AA102" i="78"/>
  <c r="E103" i="81"/>
  <c r="AA97" i="78"/>
  <c r="D90" i="81"/>
  <c r="AA84" i="78"/>
  <c r="E87" i="81"/>
  <c r="AA81" i="78"/>
  <c r="AA124"/>
  <c r="V162"/>
  <c r="T187"/>
  <c r="AA170"/>
  <c r="D120" i="81"/>
  <c r="AA114" i="78"/>
  <c r="X114" i="81"/>
  <c r="Y114"/>
  <c r="R106"/>
  <c r="S106"/>
  <c r="E98"/>
  <c r="AA92" i="78"/>
  <c r="F92" i="81"/>
  <c r="AA86" i="78"/>
  <c r="E88" i="81"/>
  <c r="AA82" i="78"/>
  <c r="J85" i="81"/>
  <c r="Z115" i="78"/>
  <c r="U86" i="81"/>
  <c r="T86"/>
  <c r="I114"/>
  <c r="AA108" i="78"/>
  <c r="V92" i="81"/>
  <c r="W92"/>
  <c r="J118"/>
  <c r="AA112" i="78"/>
  <c r="E115" i="81"/>
  <c r="AA109" i="78"/>
  <c r="G111" i="81"/>
  <c r="AA105" i="78"/>
  <c r="O105" i="81"/>
  <c r="N105"/>
  <c r="Y100"/>
  <c r="X100"/>
  <c r="Y97"/>
  <c r="X97"/>
  <c r="D94"/>
  <c r="AA88" i="78"/>
  <c r="U90" i="81"/>
  <c r="T90"/>
  <c r="G84"/>
  <c r="W115" i="78"/>
  <c r="D85" i="81"/>
  <c r="AA79" i="78"/>
  <c r="P85" i="81"/>
  <c r="Q85"/>
  <c r="F84"/>
  <c r="V115" i="78"/>
  <c r="L106" i="81"/>
  <c r="Z106" s="1"/>
  <c r="M106"/>
  <c r="AA106" s="1"/>
  <c r="L63"/>
  <c r="M63"/>
  <c r="K63"/>
  <c r="Y9"/>
  <c r="X9"/>
  <c r="N40"/>
  <c r="O40"/>
  <c r="M15"/>
  <c r="L15"/>
  <c r="X68"/>
  <c r="Y68"/>
  <c r="M62"/>
  <c r="K62"/>
  <c r="L62"/>
  <c r="O42"/>
  <c r="N42"/>
  <c r="AA181" i="78"/>
  <c r="Z162"/>
  <c r="AA135"/>
  <c r="AA125"/>
  <c r="AA186"/>
  <c r="AA183"/>
  <c r="AA131"/>
  <c r="AA155"/>
  <c r="AA153"/>
  <c r="AA150"/>
  <c r="AA152"/>
  <c r="AA149"/>
  <c r="AA160"/>
  <c r="W187"/>
  <c r="AA172"/>
  <c r="AA147"/>
  <c r="AA111"/>
  <c r="AA110"/>
  <c r="AA99"/>
  <c r="D96" i="81"/>
  <c r="AA90" i="78"/>
  <c r="U120" i="81"/>
  <c r="T120"/>
  <c r="X113"/>
  <c r="Y113"/>
  <c r="G109"/>
  <c r="AA103" i="78"/>
  <c r="X105" i="81"/>
  <c r="Y105"/>
  <c r="E100"/>
  <c r="AA94" i="78"/>
  <c r="D93" i="81"/>
  <c r="AA87" i="78"/>
  <c r="X88" i="81"/>
  <c r="Y88"/>
  <c r="U115" i="78"/>
  <c r="E85" i="81"/>
  <c r="AA127" i="78"/>
  <c r="T162"/>
  <c r="W97" i="81"/>
  <c r="V97"/>
  <c r="Y117"/>
  <c r="X117"/>
  <c r="E110"/>
  <c r="AA104" i="78"/>
  <c r="G102" i="81"/>
  <c r="AA96" i="78"/>
  <c r="R96" i="81"/>
  <c r="S96"/>
  <c r="F89"/>
  <c r="AA83" i="78"/>
  <c r="X87" i="81"/>
  <c r="Y87"/>
  <c r="AA123" i="78"/>
  <c r="AA162" s="1"/>
  <c r="U162"/>
  <c r="AA80"/>
  <c r="D86" i="81"/>
  <c r="D84"/>
  <c r="T115" i="78"/>
  <c r="AA78"/>
  <c r="W103" i="81"/>
  <c r="V103"/>
  <c r="I84"/>
  <c r="Y115" i="78"/>
  <c r="R116" i="81"/>
  <c r="S116"/>
  <c r="E113"/>
  <c r="AA107" i="78"/>
  <c r="Y107" i="81"/>
  <c r="X107"/>
  <c r="Y103"/>
  <c r="X103"/>
  <c r="G99"/>
  <c r="AA93" i="78"/>
  <c r="F95" i="81"/>
  <c r="AA89" i="78"/>
  <c r="T93" i="81"/>
  <c r="U93"/>
  <c r="N86"/>
  <c r="O86"/>
  <c r="U85"/>
  <c r="T85"/>
  <c r="P86"/>
  <c r="Q86"/>
  <c r="H84"/>
  <c r="X115" i="78"/>
  <c r="P117" i="81"/>
  <c r="Z117" s="1"/>
  <c r="Q117"/>
  <c r="AA117" s="1"/>
  <c r="K117"/>
  <c r="N116"/>
  <c r="O116"/>
  <c r="L105"/>
  <c r="M105"/>
  <c r="AA105" s="1"/>
  <c r="K105"/>
  <c r="L55"/>
  <c r="M55"/>
  <c r="U17"/>
  <c r="T17"/>
  <c r="T67"/>
  <c r="U67"/>
  <c r="K67"/>
  <c r="N33"/>
  <c r="O33"/>
  <c r="AA115" i="78"/>
  <c r="V187"/>
  <c r="U187"/>
  <c r="AA184"/>
  <c r="W162"/>
  <c r="AA129"/>
  <c r="X162"/>
  <c r="Y187"/>
  <c r="AA148"/>
  <c r="AA171"/>
  <c r="AA173"/>
  <c r="AA176"/>
  <c r="AA179"/>
  <c r="AA175"/>
  <c r="AA100"/>
  <c r="K115"/>
  <c r="Y70" i="81"/>
  <c r="O97"/>
  <c r="E121"/>
  <c r="N97"/>
  <c r="K97"/>
  <c r="Z48"/>
  <c r="AA58" l="1"/>
  <c r="Z40"/>
  <c r="AA30"/>
  <c r="Z68"/>
  <c r="AA97"/>
  <c r="AA40"/>
  <c r="Z69"/>
  <c r="AA42"/>
  <c r="Z30"/>
  <c r="AA48"/>
  <c r="AA33"/>
  <c r="Z67"/>
  <c r="Z55"/>
  <c r="AA187" i="78"/>
  <c r="Z105" i="81"/>
  <c r="Z15"/>
  <c r="Z63"/>
  <c r="AA116"/>
  <c r="AA69"/>
  <c r="Z42"/>
  <c r="AA68"/>
  <c r="Z33"/>
  <c r="AA67"/>
  <c r="AA55"/>
  <c r="Z62"/>
  <c r="AA62"/>
  <c r="AA15"/>
  <c r="AA63"/>
  <c r="AA18"/>
  <c r="AA23"/>
  <c r="Z23"/>
  <c r="L38"/>
  <c r="Z38" s="1"/>
  <c r="M38"/>
  <c r="AA38" s="1"/>
  <c r="K38"/>
  <c r="L12"/>
  <c r="Z12" s="1"/>
  <c r="M12"/>
  <c r="AA12" s="1"/>
  <c r="K12"/>
  <c r="K8"/>
  <c r="L8"/>
  <c r="D70"/>
  <c r="M8"/>
  <c r="M19"/>
  <c r="AA19" s="1"/>
  <c r="L19"/>
  <c r="Z19" s="1"/>
  <c r="K19"/>
  <c r="L53"/>
  <c r="Z53" s="1"/>
  <c r="M53"/>
  <c r="AA53" s="1"/>
  <c r="K53"/>
  <c r="L14"/>
  <c r="Z14" s="1"/>
  <c r="M14"/>
  <c r="AA14" s="1"/>
  <c r="K14"/>
  <c r="M31"/>
  <c r="AA31" s="1"/>
  <c r="L31"/>
  <c r="Z31" s="1"/>
  <c r="K31"/>
  <c r="K26"/>
  <c r="L26"/>
  <c r="Z26" s="1"/>
  <c r="M26"/>
  <c r="AA26" s="1"/>
  <c r="L60"/>
  <c r="Z60" s="1"/>
  <c r="M60"/>
  <c r="AA60" s="1"/>
  <c r="K60"/>
  <c r="M22"/>
  <c r="AA22" s="1"/>
  <c r="L22"/>
  <c r="Z22" s="1"/>
  <c r="K22"/>
  <c r="L44"/>
  <c r="Z44" s="1"/>
  <c r="M44"/>
  <c r="AA44" s="1"/>
  <c r="K44"/>
  <c r="K17"/>
  <c r="L17"/>
  <c r="Z17" s="1"/>
  <c r="M17"/>
  <c r="AA17" s="1"/>
  <c r="M16"/>
  <c r="AA16" s="1"/>
  <c r="L16"/>
  <c r="Z16" s="1"/>
  <c r="K16"/>
  <c r="M24"/>
  <c r="AA24" s="1"/>
  <c r="L24"/>
  <c r="Z24" s="1"/>
  <c r="K24"/>
  <c r="M32"/>
  <c r="AA32" s="1"/>
  <c r="L32"/>
  <c r="Z32" s="1"/>
  <c r="K32"/>
  <c r="L21"/>
  <c r="Z21" s="1"/>
  <c r="M21"/>
  <c r="AA21" s="1"/>
  <c r="K21"/>
  <c r="M51"/>
  <c r="AA51" s="1"/>
  <c r="L51"/>
  <c r="Z51" s="1"/>
  <c r="K51"/>
  <c r="L20"/>
  <c r="Z20" s="1"/>
  <c r="M20"/>
  <c r="AA20" s="1"/>
  <c r="K20"/>
  <c r="M37"/>
  <c r="AA37" s="1"/>
  <c r="L37"/>
  <c r="Z37" s="1"/>
  <c r="K37"/>
  <c r="M61"/>
  <c r="AA61" s="1"/>
  <c r="L61"/>
  <c r="Z61" s="1"/>
  <c r="K61"/>
  <c r="L25"/>
  <c r="Z25" s="1"/>
  <c r="M25"/>
  <c r="AA25" s="1"/>
  <c r="K25"/>
  <c r="M57"/>
  <c r="AA57" s="1"/>
  <c r="L57"/>
  <c r="Z57" s="1"/>
  <c r="K57"/>
  <c r="L29"/>
  <c r="Z29" s="1"/>
  <c r="K29"/>
  <c r="M29"/>
  <c r="AA29" s="1"/>
  <c r="M36"/>
  <c r="AA36" s="1"/>
  <c r="L36"/>
  <c r="Z36" s="1"/>
  <c r="K36"/>
  <c r="Q8"/>
  <c r="P8"/>
  <c r="F70"/>
  <c r="M54"/>
  <c r="AA54" s="1"/>
  <c r="L54"/>
  <c r="Z54" s="1"/>
  <c r="K54"/>
  <c r="M50"/>
  <c r="AA50" s="1"/>
  <c r="L50"/>
  <c r="Z50" s="1"/>
  <c r="K50"/>
  <c r="L35"/>
  <c r="Z35" s="1"/>
  <c r="M35"/>
  <c r="AA35" s="1"/>
  <c r="K35"/>
  <c r="M52"/>
  <c r="AA52" s="1"/>
  <c r="L52"/>
  <c r="Z52" s="1"/>
  <c r="K52"/>
  <c r="L34"/>
  <c r="Z34" s="1"/>
  <c r="K34"/>
  <c r="M34"/>
  <c r="AA34" s="1"/>
  <c r="L47"/>
  <c r="Z47" s="1"/>
  <c r="M47"/>
  <c r="AA47" s="1"/>
  <c r="K47"/>
  <c r="M41"/>
  <c r="AA41" s="1"/>
  <c r="L41"/>
  <c r="Z41" s="1"/>
  <c r="K41"/>
  <c r="S8"/>
  <c r="S70" s="1"/>
  <c r="R8"/>
  <c r="R70" s="1"/>
  <c r="G70"/>
  <c r="L59"/>
  <c r="Z59" s="1"/>
  <c r="M59"/>
  <c r="AA59" s="1"/>
  <c r="K59"/>
  <c r="L11"/>
  <c r="Z11" s="1"/>
  <c r="M11"/>
  <c r="AA11" s="1"/>
  <c r="K11"/>
  <c r="M45"/>
  <c r="AA45" s="1"/>
  <c r="L45"/>
  <c r="Z45" s="1"/>
  <c r="K45"/>
  <c r="L56"/>
  <c r="Z56" s="1"/>
  <c r="M56"/>
  <c r="AA56" s="1"/>
  <c r="K56"/>
  <c r="K27"/>
  <c r="L27"/>
  <c r="Z27" s="1"/>
  <c r="M27"/>
  <c r="AA27" s="1"/>
  <c r="AA70" i="78"/>
  <c r="Z72" s="1"/>
  <c r="Q64" i="81"/>
  <c r="AA64" s="1"/>
  <c r="K64"/>
  <c r="P64"/>
  <c r="Z64" s="1"/>
  <c r="L10"/>
  <c r="Z10" s="1"/>
  <c r="M10"/>
  <c r="AA10" s="1"/>
  <c r="K10"/>
  <c r="L13"/>
  <c r="Z13" s="1"/>
  <c r="K13"/>
  <c r="M13"/>
  <c r="AA13" s="1"/>
  <c r="O49"/>
  <c r="AA49" s="1"/>
  <c r="N49"/>
  <c r="E70"/>
  <c r="K49"/>
  <c r="L66"/>
  <c r="Z66" s="1"/>
  <c r="M66"/>
  <c r="AA66" s="1"/>
  <c r="K66"/>
  <c r="W9"/>
  <c r="V9"/>
  <c r="I70"/>
  <c r="K9"/>
  <c r="L28"/>
  <c r="Z28" s="1"/>
  <c r="M28"/>
  <c r="AA28" s="1"/>
  <c r="K28"/>
  <c r="M43"/>
  <c r="AA43" s="1"/>
  <c r="L43"/>
  <c r="Z43" s="1"/>
  <c r="K43"/>
  <c r="L65"/>
  <c r="Z65" s="1"/>
  <c r="M65"/>
  <c r="AA65" s="1"/>
  <c r="K65"/>
  <c r="M46"/>
  <c r="AA46" s="1"/>
  <c r="K46"/>
  <c r="L46"/>
  <c r="Z46" s="1"/>
  <c r="M39"/>
  <c r="AA39" s="1"/>
  <c r="L39"/>
  <c r="Z39" s="1"/>
  <c r="K39"/>
  <c r="U70"/>
  <c r="X70"/>
  <c r="Z18"/>
  <c r="U84"/>
  <c r="U121" s="1"/>
  <c r="T84"/>
  <c r="T121" s="1"/>
  <c r="H121"/>
  <c r="Q95"/>
  <c r="AA95" s="1"/>
  <c r="P95"/>
  <c r="Z95" s="1"/>
  <c r="K95"/>
  <c r="S99"/>
  <c r="AA99" s="1"/>
  <c r="R99"/>
  <c r="Z99" s="1"/>
  <c r="K99"/>
  <c r="O113"/>
  <c r="AA113" s="1"/>
  <c r="N113"/>
  <c r="Z113" s="1"/>
  <c r="K113"/>
  <c r="W84"/>
  <c r="V84"/>
  <c r="I121"/>
  <c r="L86"/>
  <c r="Z86" s="1"/>
  <c r="K86"/>
  <c r="M86"/>
  <c r="AA86" s="1"/>
  <c r="N85"/>
  <c r="O85"/>
  <c r="P84"/>
  <c r="Q84"/>
  <c r="F121"/>
  <c r="M85"/>
  <c r="L85"/>
  <c r="K85"/>
  <c r="R84"/>
  <c r="S84"/>
  <c r="G121"/>
  <c r="L94"/>
  <c r="Z94" s="1"/>
  <c r="M94"/>
  <c r="AA94" s="1"/>
  <c r="K94"/>
  <c r="R111"/>
  <c r="Z111" s="1"/>
  <c r="S111"/>
  <c r="AA111" s="1"/>
  <c r="K111"/>
  <c r="O115"/>
  <c r="AA115" s="1"/>
  <c r="N115"/>
  <c r="Z115" s="1"/>
  <c r="K115"/>
  <c r="X118"/>
  <c r="Z118" s="1"/>
  <c r="Y118"/>
  <c r="AA118" s="1"/>
  <c r="K118"/>
  <c r="W114"/>
  <c r="AA114" s="1"/>
  <c r="V114"/>
  <c r="Z114" s="1"/>
  <c r="K114"/>
  <c r="Y85"/>
  <c r="Y121" s="1"/>
  <c r="X85"/>
  <c r="J121"/>
  <c r="N88"/>
  <c r="Z88" s="1"/>
  <c r="O88"/>
  <c r="AA88" s="1"/>
  <c r="K88"/>
  <c r="P92"/>
  <c r="Z92" s="1"/>
  <c r="K92"/>
  <c r="Q92"/>
  <c r="AA92" s="1"/>
  <c r="O98"/>
  <c r="AA98" s="1"/>
  <c r="N98"/>
  <c r="Z98" s="1"/>
  <c r="K98"/>
  <c r="M120"/>
  <c r="AA120" s="1"/>
  <c r="K120"/>
  <c r="L120"/>
  <c r="Z120" s="1"/>
  <c r="K87"/>
  <c r="N87"/>
  <c r="Z87" s="1"/>
  <c r="O87"/>
  <c r="AA87" s="1"/>
  <c r="L90"/>
  <c r="Z90" s="1"/>
  <c r="M90"/>
  <c r="AA90" s="1"/>
  <c r="K90"/>
  <c r="N103"/>
  <c r="Z103" s="1"/>
  <c r="O103"/>
  <c r="AA103" s="1"/>
  <c r="K103"/>
  <c r="S108"/>
  <c r="AA108" s="1"/>
  <c r="R108"/>
  <c r="Z108" s="1"/>
  <c r="K108"/>
  <c r="W107"/>
  <c r="AA107" s="1"/>
  <c r="K107"/>
  <c r="V107"/>
  <c r="Z107" s="1"/>
  <c r="M84"/>
  <c r="K84"/>
  <c r="L84"/>
  <c r="D121"/>
  <c r="P89"/>
  <c r="Z89" s="1"/>
  <c r="Q89"/>
  <c r="AA89" s="1"/>
  <c r="K89"/>
  <c r="S102"/>
  <c r="AA102" s="1"/>
  <c r="R102"/>
  <c r="Z102" s="1"/>
  <c r="K102"/>
  <c r="O110"/>
  <c r="AA110" s="1"/>
  <c r="N110"/>
  <c r="Z110" s="1"/>
  <c r="K110"/>
  <c r="L93"/>
  <c r="Z93" s="1"/>
  <c r="M93"/>
  <c r="AA93" s="1"/>
  <c r="K93"/>
  <c r="O100"/>
  <c r="AA100" s="1"/>
  <c r="N100"/>
  <c r="Z100" s="1"/>
  <c r="K100"/>
  <c r="S109"/>
  <c r="AA109" s="1"/>
  <c r="R109"/>
  <c r="Z109" s="1"/>
  <c r="K109"/>
  <c r="K96"/>
  <c r="M96"/>
  <c r="AA96" s="1"/>
  <c r="L96"/>
  <c r="Z96" s="1"/>
  <c r="T70"/>
  <c r="Z116"/>
  <c r="O121"/>
  <c r="N121"/>
  <c r="Z97"/>
  <c r="V72" i="78" l="1"/>
  <c r="T72"/>
  <c r="Y72"/>
  <c r="V70" i="81"/>
  <c r="Z9"/>
  <c r="AA8"/>
  <c r="M70"/>
  <c r="Z8"/>
  <c r="L70"/>
  <c r="Q70"/>
  <c r="O70"/>
  <c r="W70"/>
  <c r="AA9"/>
  <c r="N70"/>
  <c r="Z49"/>
  <c r="P70"/>
  <c r="K70"/>
  <c r="K121"/>
  <c r="R121"/>
  <c r="Z85"/>
  <c r="Z121" s="1"/>
  <c r="P121"/>
  <c r="W121"/>
  <c r="Z84"/>
  <c r="L121"/>
  <c r="AA84"/>
  <c r="M121"/>
  <c r="X121"/>
  <c r="S121"/>
  <c r="AA85"/>
  <c r="Q121"/>
  <c r="V121"/>
  <c r="Z70" l="1"/>
  <c r="AA70"/>
  <c r="J73"/>
  <c r="K74"/>
  <c r="K123"/>
  <c r="K72"/>
  <c r="K73" s="1"/>
  <c r="AA121"/>
</calcChain>
</file>

<file path=xl/sharedStrings.xml><?xml version="1.0" encoding="utf-8"?>
<sst xmlns="http://schemas.openxmlformats.org/spreadsheetml/2006/main" count="25306" uniqueCount="7987">
  <si>
    <t>Armii Krajowej 47</t>
  </si>
  <si>
    <t>Armii Krajowej 49</t>
  </si>
  <si>
    <t>Armii Krajowej 4549</t>
  </si>
  <si>
    <t>Czołgistów 37</t>
  </si>
  <si>
    <t>I Armii Wojska Polskiego 32</t>
  </si>
  <si>
    <t>Armii Krajowej 35</t>
  </si>
  <si>
    <t>Armii Krajowej 33</t>
  </si>
  <si>
    <t>Armii Krajowej 31</t>
  </si>
  <si>
    <t>Bieszki</t>
  </si>
  <si>
    <t>Armii Krajowej 29</t>
  </si>
  <si>
    <t>Armii Krajowej 25</t>
  </si>
  <si>
    <t>Bieszki 12</t>
  </si>
  <si>
    <t>Bieszki 14</t>
  </si>
  <si>
    <t>Bieszki 15</t>
  </si>
  <si>
    <t>Bieszki 16</t>
  </si>
  <si>
    <t>Bieszki 17</t>
  </si>
  <si>
    <t>Bieszki 9</t>
  </si>
  <si>
    <t>Bieszki 10</t>
  </si>
  <si>
    <t>Bieszki 11</t>
  </si>
  <si>
    <t>Bieszki 13</t>
  </si>
  <si>
    <t>Bieszki 5</t>
  </si>
  <si>
    <t>Bieszki 6</t>
  </si>
  <si>
    <t>Bieszki 7</t>
  </si>
  <si>
    <t>Bieszki 8</t>
  </si>
  <si>
    <t>Bieszki 1</t>
  </si>
  <si>
    <t>Bieszki 2</t>
  </si>
  <si>
    <t>Bieszki 3</t>
  </si>
  <si>
    <t>Bieszki 4</t>
  </si>
  <si>
    <t>pow.1346G Okrzei</t>
  </si>
  <si>
    <t>pow.1343G Emili Plater</t>
  </si>
  <si>
    <t>Mireckiego 8</t>
  </si>
  <si>
    <t>Mireckiego 7</t>
  </si>
  <si>
    <t>Mireckiego 5</t>
  </si>
  <si>
    <t>Mireckiego 4</t>
  </si>
  <si>
    <t>Mireckiego 3</t>
  </si>
  <si>
    <t>Emili Plater 13</t>
  </si>
  <si>
    <t>Emili Plater 12</t>
  </si>
  <si>
    <t>Mireckiego 2</t>
  </si>
  <si>
    <t>Mireckiego 1</t>
  </si>
  <si>
    <t>Legionów Polskich 5d</t>
  </si>
  <si>
    <t>Legionów Polskich 5-6</t>
  </si>
  <si>
    <t>Legionów Polskich 5</t>
  </si>
  <si>
    <t>Legionów Polskich 6</t>
  </si>
  <si>
    <t>Legionów Polskich</t>
  </si>
  <si>
    <t>pow.1348G Legionów Polskich</t>
  </si>
  <si>
    <t>Zawiszy Czarnego 9</t>
  </si>
  <si>
    <t>Zawiszy Czarnego 8A</t>
  </si>
  <si>
    <t>Zawiszy Czarnego 8</t>
  </si>
  <si>
    <t>Zawiszy Czarnego 7</t>
  </si>
  <si>
    <t>Zawiszy Czarnego 6</t>
  </si>
  <si>
    <t>Zawiszy Czarnego 5</t>
  </si>
  <si>
    <t>Zawiszy Czarnego 4</t>
  </si>
  <si>
    <t>Zawiszy Czarnego 3</t>
  </si>
  <si>
    <t>Zawiszy Czarnego 2</t>
  </si>
  <si>
    <t>Zawiszy Czarnego 1</t>
  </si>
  <si>
    <t>Legionów Polskich 7</t>
  </si>
  <si>
    <t>Legionów Polskich 8</t>
  </si>
  <si>
    <t>Legionów Polskich 9</t>
  </si>
  <si>
    <t>Zawiszy Czarnego 2,4,5,6,7,8</t>
  </si>
  <si>
    <t>Zawiszy Czarnego 10</t>
  </si>
  <si>
    <t>Zawiszy Czarnego 11</t>
  </si>
  <si>
    <t>Zawiszy Czarnego 12</t>
  </si>
  <si>
    <t>Zawiszy Czarnego</t>
  </si>
  <si>
    <t>Zawiszy Czarnego 12A</t>
  </si>
  <si>
    <t>Zawiszy Czarnego 13</t>
  </si>
  <si>
    <t>Zawiszy Czarnego 14</t>
  </si>
  <si>
    <t>Zawiszy Czarnego 15</t>
  </si>
  <si>
    <t>Zawiszy Czarnego 16</t>
  </si>
  <si>
    <t>Zawiszy Czarnego 17</t>
  </si>
  <si>
    <t>Zawiszy Czarnego 18</t>
  </si>
  <si>
    <t>Legionów Polskich 10</t>
  </si>
  <si>
    <t>Legionów Polskich 11</t>
  </si>
  <si>
    <t>Legionów Polskich 12</t>
  </si>
  <si>
    <t>Emili Plater</t>
  </si>
  <si>
    <t>Legionów Polskich 14-15-1-6</t>
  </si>
  <si>
    <t>Piotra Wysockiego</t>
  </si>
  <si>
    <t>Piotra Wysockiego 5</t>
  </si>
  <si>
    <t>Piotra Wysockiego 6</t>
  </si>
  <si>
    <t>Legionów Polskich 15</t>
  </si>
  <si>
    <t>Legionów Polskich 14</t>
  </si>
  <si>
    <t>Piotra Wysockiego 4</t>
  </si>
  <si>
    <t>Piotra Wysockiego 3</t>
  </si>
  <si>
    <t>Piotra Wysockiego 2</t>
  </si>
  <si>
    <t>Piotra Wysockiego 1</t>
  </si>
  <si>
    <t>Emili Plater 5a</t>
  </si>
  <si>
    <t>Emili Plater 5b</t>
  </si>
  <si>
    <t>Emili Plater 5</t>
  </si>
  <si>
    <t>Kilińskiego</t>
  </si>
  <si>
    <t>Kilińskiego 4</t>
  </si>
  <si>
    <t>Kilińskiego 3</t>
  </si>
  <si>
    <t>Kilińskiego 3A</t>
  </si>
  <si>
    <t>Kilińskiego 2</t>
  </si>
  <si>
    <t>Legionów Polskich 16</t>
  </si>
  <si>
    <t>Drzymały 2</t>
  </si>
  <si>
    <t>Drzymały 1</t>
  </si>
  <si>
    <t>Traugutta 1</t>
  </si>
  <si>
    <t>Traugutta 3</t>
  </si>
  <si>
    <t>Traugutta</t>
  </si>
  <si>
    <t>Legionów Polskich 18</t>
  </si>
  <si>
    <t>Emili Plater 14</t>
  </si>
  <si>
    <t>Emili Plater 15</t>
  </si>
  <si>
    <t>Emili Plater 16</t>
  </si>
  <si>
    <t>Emili Plater 14-16</t>
  </si>
  <si>
    <t>Emili Plater 17c</t>
  </si>
  <si>
    <t>Emili Plater 17b</t>
  </si>
  <si>
    <t>Emili Plater 17a</t>
  </si>
  <si>
    <t>Emili Plater 10</t>
  </si>
  <si>
    <t>Emili Plater 7</t>
  </si>
  <si>
    <t>Emili Plater 2</t>
  </si>
  <si>
    <t>Emili Plater 1</t>
  </si>
  <si>
    <t>Emili Plater 3</t>
  </si>
  <si>
    <t>Emili Plater 4</t>
  </si>
  <si>
    <t>Emili Plater 6</t>
  </si>
  <si>
    <t>Emili Plater 8A</t>
  </si>
  <si>
    <t>Emili Plater 8b</t>
  </si>
  <si>
    <t>Emili Plater 9</t>
  </si>
  <si>
    <t>Emili Plater 11</t>
  </si>
  <si>
    <t>Emili Plater 1,2,4,6</t>
  </si>
  <si>
    <t>Emili Plater 8</t>
  </si>
  <si>
    <t>pow.1343G Traugutta</t>
  </si>
  <si>
    <t>Traugutta 2</t>
  </si>
  <si>
    <t>I Armii Wojska Polskiego 25</t>
  </si>
  <si>
    <t>I Armii Wojska Polskiego 25a</t>
  </si>
  <si>
    <t>I Armii Wojska Polskiego 26</t>
  </si>
  <si>
    <t>I Armii Wojska Polskiego 26-27</t>
  </si>
  <si>
    <t>I Armii Wojska Polskiego 23</t>
  </si>
  <si>
    <t>pow.1329G I Armii Wojska Polskiego</t>
  </si>
  <si>
    <t>I Armii Wojska Polskiego 48</t>
  </si>
  <si>
    <t>I Armii Wojska Polskiego 47</t>
  </si>
  <si>
    <t>Okrzei 8</t>
  </si>
  <si>
    <t>Okrzei 7</t>
  </si>
  <si>
    <t>Okrzei 6</t>
  </si>
  <si>
    <t>Okrzei 4</t>
  </si>
  <si>
    <t>Okrzei 5</t>
  </si>
  <si>
    <t>Okrzei</t>
  </si>
  <si>
    <t>Okrzei 3</t>
  </si>
  <si>
    <t>Okrzei 3of</t>
  </si>
  <si>
    <t>Okrzei 2</t>
  </si>
  <si>
    <t>Okrzei 1</t>
  </si>
  <si>
    <t>I Armii Wojska Polskiego 46</t>
  </si>
  <si>
    <t>I Armii Wojska Polskiego 45</t>
  </si>
  <si>
    <t>Okrzei 9</t>
  </si>
  <si>
    <t>Okrzei 10</t>
  </si>
  <si>
    <t>Legionów Polskich 35</t>
  </si>
  <si>
    <t>Legionów Polskich 34</t>
  </si>
  <si>
    <t>Okrzei 15-16</t>
  </si>
  <si>
    <t>Okrzei 17</t>
  </si>
  <si>
    <t>Okrzei 18</t>
  </si>
  <si>
    <t>Okrzei 19</t>
  </si>
  <si>
    <t>I Armii Wojska Polskiego 43</t>
  </si>
  <si>
    <t>I Armii Wojska Polskiego 42</t>
  </si>
  <si>
    <t>Juliusza Słowackiego 24-25, Legionów Polskich 33</t>
  </si>
  <si>
    <t>I Armii Wojska Polskiego 40</t>
  </si>
  <si>
    <t>Juliusza Słowackiego</t>
  </si>
  <si>
    <t>Juliusza Słowackiego 21-22</t>
  </si>
  <si>
    <t>Juliusza Słowackiego 21</t>
  </si>
  <si>
    <t>Juliusza Słowackiego 22</t>
  </si>
  <si>
    <t>Juliusza Słowackiego 23</t>
  </si>
  <si>
    <t>Juliusza Słowackiego 21-23</t>
  </si>
  <si>
    <t>Juliusza Słowackiego 20</t>
  </si>
  <si>
    <t>Juliusza Słowackiego 24-25</t>
  </si>
  <si>
    <t>Juliusza Słowackiego 10</t>
  </si>
  <si>
    <t>Legionów Polskich 32</t>
  </si>
  <si>
    <t>Juliusza Słowackiego 12</t>
  </si>
  <si>
    <t>Juliusza Słowackiego 13</t>
  </si>
  <si>
    <t>Juliusza Słowackiego 13A</t>
  </si>
  <si>
    <t>Juliusza Słowackiego 13C</t>
  </si>
  <si>
    <t>Juliusza Słowackiego 14</t>
  </si>
  <si>
    <t>Juliusza Słowackiego 15</t>
  </si>
  <si>
    <t>Juliusza Słowackiego 16</t>
  </si>
  <si>
    <t>Juliusza Słowackiego 17</t>
  </si>
  <si>
    <t>Juliusza Słowackiego 18</t>
  </si>
  <si>
    <t>Liczba obiektów</t>
  </si>
  <si>
    <t>[obiekt]</t>
  </si>
  <si>
    <t>Gdańsk-Szadółki</t>
  </si>
  <si>
    <t>Całkowity koszt netto usunięcia azbestu z terenu Miasta Lęborka</t>
  </si>
  <si>
    <t>powiatowa nr1345G Poznańska</t>
  </si>
  <si>
    <t>Mariana Buczka 2</t>
  </si>
  <si>
    <t>Poznańska 13A</t>
  </si>
  <si>
    <t>Poznańska 13</t>
  </si>
  <si>
    <t>Poznańska 10</t>
  </si>
  <si>
    <t>Malczewskiego 19</t>
  </si>
  <si>
    <t>Malczewskiego 20/21</t>
  </si>
  <si>
    <t>Malczewskiego 22</t>
  </si>
  <si>
    <t>Malczewskiego 23</t>
  </si>
  <si>
    <t>Malczewskiego 24</t>
  </si>
  <si>
    <t>Malczewskiego 25-26</t>
  </si>
  <si>
    <t>Malczewskiego 30</t>
  </si>
  <si>
    <t>Malczewskiego 31-32</t>
  </si>
  <si>
    <t>Malczewskiego 33</t>
  </si>
  <si>
    <t>Malczewskiego</t>
  </si>
  <si>
    <t>Malczewskiego 36</t>
  </si>
  <si>
    <t>Poznańska 9M</t>
  </si>
  <si>
    <t>Poznańska 91</t>
  </si>
  <si>
    <t>Poznańska 9N</t>
  </si>
  <si>
    <t>Witkacego 27</t>
  </si>
  <si>
    <t>Poznańska 7A</t>
  </si>
  <si>
    <t>Malczewskiego 43</t>
  </si>
  <si>
    <t>Malczewskiego 37-38</t>
  </si>
  <si>
    <t>Malczewskiego 39</t>
  </si>
  <si>
    <t>Malczewskiego 41</t>
  </si>
  <si>
    <t>Jacka Malczewskiego</t>
  </si>
  <si>
    <t>Malczewskiego 44</t>
  </si>
  <si>
    <t>Poznańska 3</t>
  </si>
  <si>
    <t>Kossaka 80</t>
  </si>
  <si>
    <t>Kossaka 81</t>
  </si>
  <si>
    <t>Kossaka 82</t>
  </si>
  <si>
    <t>Witkacego 84</t>
  </si>
  <si>
    <t>Kossaka 83B</t>
  </si>
  <si>
    <t>Kossaka 83A</t>
  </si>
  <si>
    <t>Kossaka 83</t>
  </si>
  <si>
    <t>Kossaka 84A</t>
  </si>
  <si>
    <t>Kossaka 85</t>
  </si>
  <si>
    <t>Kossaka 84</t>
  </si>
  <si>
    <t>Zofii Witkowskiej 1</t>
  </si>
  <si>
    <t>Zofii Witkowskiej 1A</t>
  </si>
  <si>
    <t>Kossaka 87</t>
  </si>
  <si>
    <t>Lębork 87a, Kossaka 87a</t>
  </si>
  <si>
    <t>Kossaka 88a</t>
  </si>
  <si>
    <t>Kossaka 88</t>
  </si>
  <si>
    <t>Kossaka 89</t>
  </si>
  <si>
    <t>Kossaka 90</t>
  </si>
  <si>
    <t>Kossaka 91</t>
  </si>
  <si>
    <t>Kossaka 90A</t>
  </si>
  <si>
    <t>Kossaka 95</t>
  </si>
  <si>
    <t>Kossaka 99</t>
  </si>
  <si>
    <t>Kossaka 100</t>
  </si>
  <si>
    <t>Kossaka 102</t>
  </si>
  <si>
    <t>Kossaka 101</t>
  </si>
  <si>
    <t>pow.1344G Stryjewskiego</t>
  </si>
  <si>
    <t>Stryjewskiego 48</t>
  </si>
  <si>
    <t>Mostnika 14</t>
  </si>
  <si>
    <t>Mostnika</t>
  </si>
  <si>
    <t>Stryjewskiego 43</t>
  </si>
  <si>
    <t>Rodła 2,2A-C</t>
  </si>
  <si>
    <t>Mostnika 12</t>
  </si>
  <si>
    <t>Mostnika 13</t>
  </si>
  <si>
    <t>Rodła 1E</t>
  </si>
  <si>
    <t>Stryjewskiego 42-42a</t>
  </si>
  <si>
    <t>Rodła 1C</t>
  </si>
  <si>
    <t>Rodła 1</t>
  </si>
  <si>
    <t>Stryjewskiego 43B-C</t>
  </si>
  <si>
    <t>Rodła 1D</t>
  </si>
  <si>
    <t>Rodła 1A-C</t>
  </si>
  <si>
    <t>Rodła</t>
  </si>
  <si>
    <t>Stryjewskiego 47D</t>
  </si>
  <si>
    <t>Mostnika 9</t>
  </si>
  <si>
    <t>Stryjewskiego 45</t>
  </si>
  <si>
    <t>Stryjewskiego 46</t>
  </si>
  <si>
    <t>Mostnika 8</t>
  </si>
  <si>
    <t>Mostnika 7</t>
  </si>
  <si>
    <t>Mostnika 6</t>
  </si>
  <si>
    <t>Stryjewskiego 49</t>
  </si>
  <si>
    <t>Stryjewskiego 50</t>
  </si>
  <si>
    <t>Bohaterów Westerplatte 3</t>
  </si>
  <si>
    <t>Bohaterów Westerplatte 5</t>
  </si>
  <si>
    <t>Bohaterów Westerplatte 11</t>
  </si>
  <si>
    <t>Mostnika 2</t>
  </si>
  <si>
    <t>Mostnika 3</t>
  </si>
  <si>
    <t>Mostnika 1</t>
  </si>
  <si>
    <t>pow.1344G Mostnika</t>
  </si>
  <si>
    <t>Kazimierza Wielkiego</t>
  </si>
  <si>
    <t>Mostnika 15</t>
  </si>
  <si>
    <t>Mostnika 16</t>
  </si>
  <si>
    <t>Mostnika 17</t>
  </si>
  <si>
    <t>Mostnika 18</t>
  </si>
  <si>
    <t>Kazimierza Wielkiego 29</t>
  </si>
  <si>
    <t>Kazimierza Wielkiego 28</t>
  </si>
  <si>
    <t>Kazimierza Wielkiego 27</t>
  </si>
  <si>
    <t>Kazimierza Wielkiego 26</t>
  </si>
  <si>
    <t>Kazimierza Wielkiego 24</t>
  </si>
  <si>
    <t>Kazimierza Wielkiego 23</t>
  </si>
  <si>
    <t>Kazimierza Wielkiego 22</t>
  </si>
  <si>
    <t>Kazimierza Wielkiego 21</t>
  </si>
  <si>
    <t>Kazimierza Wielkiego 20</t>
  </si>
  <si>
    <t>Kazimierza Wielkiego 19</t>
  </si>
  <si>
    <t>Kazimierza Wielkiego 18</t>
  </si>
  <si>
    <t>Kazimierza Wielkiego 17</t>
  </si>
  <si>
    <t>Kazimierza Wielkiego 16</t>
  </si>
  <si>
    <t>Kazimierza Wielkiego 15</t>
  </si>
  <si>
    <t>Kazimierza Wielkiego 14</t>
  </si>
  <si>
    <t>Kazimierza Wielkiego 13</t>
  </si>
  <si>
    <t>Kazimierza Wielkiego 12</t>
  </si>
  <si>
    <t>Kazimierza Wielkiego 11</t>
  </si>
  <si>
    <t>Kazimierza Wielkiego 10</t>
  </si>
  <si>
    <t>Kazimierza Wielkiego 9</t>
  </si>
  <si>
    <t>Kazimierza Wielkiego 8</t>
  </si>
  <si>
    <t>Kazimierza Wielkiego 7</t>
  </si>
  <si>
    <t>Kazimierza Wielkiego 6</t>
  </si>
  <si>
    <t>Kazimierza Wielkiego 5</t>
  </si>
  <si>
    <t>Kazimierza Wielkiego 4</t>
  </si>
  <si>
    <t>Kazimierza Wielkiego 3</t>
  </si>
  <si>
    <t>Kazimierza Wielkiego 2</t>
  </si>
  <si>
    <t>Kazimierza Wielkiego 1</t>
  </si>
  <si>
    <t>Mostnika 19</t>
  </si>
  <si>
    <t>Mostnika 21</t>
  </si>
  <si>
    <t>Mostnika 22</t>
  </si>
  <si>
    <t>Mostnika 23</t>
  </si>
  <si>
    <t>Mostnika 23A</t>
  </si>
  <si>
    <t>Mostnika 24</t>
  </si>
  <si>
    <t>Mostnika 25</t>
  </si>
  <si>
    <t>Bohaterów Westerplatte 14</t>
  </si>
  <si>
    <t>Bohaterów Westerplatte</t>
  </si>
  <si>
    <t>Bohaterów Westerplatte 15</t>
  </si>
  <si>
    <t>Bohaterów Westerplatte 17</t>
  </si>
  <si>
    <t>Stryjewskiego 13</t>
  </si>
  <si>
    <t>Stryjewskiego 12</t>
  </si>
  <si>
    <t>Stryjewskiego 11</t>
  </si>
  <si>
    <t>Stryjewskiego 10</t>
  </si>
  <si>
    <t>Stryjewskiego 9</t>
  </si>
  <si>
    <t>Stryjewskiego 8</t>
  </si>
  <si>
    <t>Stryjewskiego 7</t>
  </si>
  <si>
    <t>Stryjewskiego 6</t>
  </si>
  <si>
    <t>Stryjewskiego 5</t>
  </si>
  <si>
    <t>Malczewskiego 12</t>
  </si>
  <si>
    <t>Stryjewskiego 3</t>
  </si>
  <si>
    <t>Malczewskiego 11</t>
  </si>
  <si>
    <t>Stryjewskiego 2</t>
  </si>
  <si>
    <t>Malczewskiego 10</t>
  </si>
  <si>
    <t>Krótka</t>
  </si>
  <si>
    <t>Stryjewskiego 50A</t>
  </si>
  <si>
    <t>Bohaterów Westerplatte 22A-22B</t>
  </si>
  <si>
    <t>Bohaterów Westerplatte 50a</t>
  </si>
  <si>
    <t>Stryjewskiego 51</t>
  </si>
  <si>
    <t>Stryjewskiego 52</t>
  </si>
  <si>
    <t>Franciszka Kellera 14</t>
  </si>
  <si>
    <t>Franciszka Kellera 14a</t>
  </si>
  <si>
    <t>Franciszka Kellera 15</t>
  </si>
  <si>
    <t>Franciszka Kellera</t>
  </si>
  <si>
    <t>Stryjewskiego 54</t>
  </si>
  <si>
    <t>Stryjewskiego 55</t>
  </si>
  <si>
    <t>Stryjewskiego 56-57</t>
  </si>
  <si>
    <t>Stryjewskiego 58</t>
  </si>
  <si>
    <t>Stryjewskiego 59</t>
  </si>
  <si>
    <t>Stryjewskiego 60</t>
  </si>
  <si>
    <t>Stryjewskiego 61</t>
  </si>
  <si>
    <t>Stryjewskiego 63</t>
  </si>
  <si>
    <t>Stryjewskiego 64</t>
  </si>
  <si>
    <t>Stryjewskiego 65</t>
  </si>
  <si>
    <t>Władysława Łokietka 18</t>
  </si>
  <si>
    <t>Władysława Łokietka 16-17</t>
  </si>
  <si>
    <t>Władysława Łokietka 14C</t>
  </si>
  <si>
    <t>Władysława Łokietka</t>
  </si>
  <si>
    <t>Władysława Łokietka 14</t>
  </si>
  <si>
    <t>Władysława Łokietka 14A-B, 15</t>
  </si>
  <si>
    <t>Władysława Łokietka 13</t>
  </si>
  <si>
    <t>Władysława Łokietka 12</t>
  </si>
  <si>
    <t>Władysława Łokietka 10</t>
  </si>
  <si>
    <t>2/5</t>
  </si>
  <si>
    <t>"2/19</t>
  </si>
  <si>
    <t>2/33</t>
  </si>
  <si>
    <t>2/38</t>
  </si>
  <si>
    <t>2/41</t>
  </si>
  <si>
    <t>2/42</t>
  </si>
  <si>
    <t>2/43</t>
  </si>
  <si>
    <t>2/44</t>
  </si>
  <si>
    <t>2/45</t>
  </si>
  <si>
    <t>2/46</t>
  </si>
  <si>
    <t>2/47</t>
  </si>
  <si>
    <t>2/48</t>
  </si>
  <si>
    <t>2/51</t>
  </si>
  <si>
    <t>2/52</t>
  </si>
  <si>
    <t>2/53</t>
  </si>
  <si>
    <t>2/54</t>
  </si>
  <si>
    <t>2/55</t>
  </si>
  <si>
    <t>2/56</t>
  </si>
  <si>
    <t>2/57</t>
  </si>
  <si>
    <t>2/58</t>
  </si>
  <si>
    <t>2/59</t>
  </si>
  <si>
    <t>2/60</t>
  </si>
  <si>
    <t>2/61</t>
  </si>
  <si>
    <t>2/62</t>
  </si>
  <si>
    <t>2/63</t>
  </si>
  <si>
    <t>2/65</t>
  </si>
  <si>
    <t>2/66</t>
  </si>
  <si>
    <t>2/67</t>
  </si>
  <si>
    <t>2/68</t>
  </si>
  <si>
    <t>2/69</t>
  </si>
  <si>
    <t>2/70</t>
  </si>
  <si>
    <t>2/71</t>
  </si>
  <si>
    <t>2/72</t>
  </si>
  <si>
    <t>18/4</t>
  </si>
  <si>
    <t>42/1</t>
  </si>
  <si>
    <t>42/2</t>
  </si>
  <si>
    <t>64/1</t>
  </si>
  <si>
    <t>64/2</t>
  </si>
  <si>
    <t>84/3</t>
  </si>
  <si>
    <t>84/4</t>
  </si>
  <si>
    <t>92/2</t>
  </si>
  <si>
    <t>117/1</t>
  </si>
  <si>
    <t>119/2</t>
  </si>
  <si>
    <t>119/3</t>
  </si>
  <si>
    <t>123/1</t>
  </si>
  <si>
    <t>123/2</t>
  </si>
  <si>
    <t>TEREN ZAMKNIĘTY-ROW PRZY TORACH</t>
  </si>
  <si>
    <t>157/3</t>
  </si>
  <si>
    <t>165/2</t>
  </si>
  <si>
    <t>przy ul.Hibnera</t>
  </si>
  <si>
    <t>176/1</t>
  </si>
  <si>
    <t>176/2</t>
  </si>
  <si>
    <t>178/2</t>
  </si>
  <si>
    <t>180/3</t>
  </si>
  <si>
    <t>180/4</t>
  </si>
  <si>
    <t>183/1</t>
  </si>
  <si>
    <t>198/1</t>
  </si>
  <si>
    <t>199/3</t>
  </si>
  <si>
    <t>199/4</t>
  </si>
  <si>
    <t>221/2</t>
  </si>
  <si>
    <t>221/3</t>
  </si>
  <si>
    <t>221/6</t>
  </si>
  <si>
    <t>221/7</t>
  </si>
  <si>
    <t>226/3</t>
  </si>
  <si>
    <t>226/4</t>
  </si>
  <si>
    <t>226/5</t>
  </si>
  <si>
    <t>231/1</t>
  </si>
  <si>
    <t>231/2</t>
  </si>
  <si>
    <t>233/2</t>
  </si>
  <si>
    <t>233/3</t>
  </si>
  <si>
    <t>233/4</t>
  </si>
  <si>
    <t>241/1</t>
  </si>
  <si>
    <t>241/2</t>
  </si>
  <si>
    <t>241/3</t>
  </si>
  <si>
    <t>241/4</t>
  </si>
  <si>
    <t>241/5</t>
  </si>
  <si>
    <t>241/6</t>
  </si>
  <si>
    <t>241/7</t>
  </si>
  <si>
    <t>248/2</t>
  </si>
  <si>
    <t>291/2</t>
  </si>
  <si>
    <t>291/4</t>
  </si>
  <si>
    <t>291/6</t>
  </si>
  <si>
    <t>291/7</t>
  </si>
  <si>
    <t>291/8</t>
  </si>
  <si>
    <t>300/1</t>
  </si>
  <si>
    <t>301/6</t>
  </si>
  <si>
    <t>301/7</t>
  </si>
  <si>
    <t>301/8</t>
  </si>
  <si>
    <t>301/9</t>
  </si>
  <si>
    <t>301/10</t>
  </si>
  <si>
    <t>301/11</t>
  </si>
  <si>
    <t>301/13</t>
  </si>
  <si>
    <t>301/14</t>
  </si>
  <si>
    <t>301/15</t>
  </si>
  <si>
    <t>301/16</t>
  </si>
  <si>
    <t>302/5</t>
  </si>
  <si>
    <t>302/7</t>
  </si>
  <si>
    <t>302/10</t>
  </si>
  <si>
    <t>302/11</t>
  </si>
  <si>
    <t>302/14</t>
  </si>
  <si>
    <t>302/15</t>
  </si>
  <si>
    <t>302/16</t>
  </si>
  <si>
    <t>302/18</t>
  </si>
  <si>
    <t>302/19</t>
  </si>
  <si>
    <t>302/21</t>
  </si>
  <si>
    <t>302/22</t>
  </si>
  <si>
    <t>302/26</t>
  </si>
  <si>
    <t>302/27</t>
  </si>
  <si>
    <t>302/28</t>
  </si>
  <si>
    <t>302/29</t>
  </si>
  <si>
    <t>302/30</t>
  </si>
  <si>
    <t>302/31</t>
  </si>
  <si>
    <t>302/32</t>
  </si>
  <si>
    <t>302/34</t>
  </si>
  <si>
    <t>302/35</t>
  </si>
  <si>
    <t>302/37</t>
  </si>
  <si>
    <t>302/39</t>
  </si>
  <si>
    <t>302/40</t>
  </si>
  <si>
    <t>302/44</t>
  </si>
  <si>
    <t>302/45</t>
  </si>
  <si>
    <t>302/46</t>
  </si>
  <si>
    <t>302/47</t>
  </si>
  <si>
    <t>302/48</t>
  </si>
  <si>
    <t>302/49</t>
  </si>
  <si>
    <t>302/52</t>
  </si>
  <si>
    <t>302/54</t>
  </si>
  <si>
    <t>302/58</t>
  </si>
  <si>
    <t>302/59</t>
  </si>
  <si>
    <t>302/60</t>
  </si>
  <si>
    <t>302/61</t>
  </si>
  <si>
    <t>302/63</t>
  </si>
  <si>
    <t>302/64</t>
  </si>
  <si>
    <t>302/65</t>
  </si>
  <si>
    <t>302/68</t>
  </si>
  <si>
    <t>302/69</t>
  </si>
  <si>
    <t>302/70</t>
  </si>
  <si>
    <t>302/71</t>
  </si>
  <si>
    <t>302/72</t>
  </si>
  <si>
    <t>302/73</t>
  </si>
  <si>
    <t>302/74</t>
  </si>
  <si>
    <t>302/75</t>
  </si>
  <si>
    <t>302/76</t>
  </si>
  <si>
    <t>302/79</t>
  </si>
  <si>
    <t>302/81</t>
  </si>
  <si>
    <t>302/82</t>
  </si>
  <si>
    <t>302/83</t>
  </si>
  <si>
    <t>302/84</t>
  </si>
  <si>
    <t>302/85</t>
  </si>
  <si>
    <t>302/87</t>
  </si>
  <si>
    <t>302/88</t>
  </si>
  <si>
    <t>302/97</t>
  </si>
  <si>
    <t>302/98</t>
  </si>
  <si>
    <t>302/99</t>
  </si>
  <si>
    <t>302/100</t>
  </si>
  <si>
    <t>302/101</t>
  </si>
  <si>
    <t>302/102</t>
  </si>
  <si>
    <t>302/103</t>
  </si>
  <si>
    <t>302/104</t>
  </si>
  <si>
    <t>307/4</t>
  </si>
  <si>
    <t>312/1</t>
  </si>
  <si>
    <t>312/2</t>
  </si>
  <si>
    <t>317/2</t>
  </si>
  <si>
    <t>317/3</t>
  </si>
  <si>
    <t>318/1</t>
  </si>
  <si>
    <t>318/2</t>
  </si>
  <si>
    <t>319/3</t>
  </si>
  <si>
    <t>319/4</t>
  </si>
  <si>
    <t>323/1</t>
  </si>
  <si>
    <t>323/2</t>
  </si>
  <si>
    <t>323/3</t>
  </si>
  <si>
    <t>324/1</t>
  </si>
  <si>
    <t>324/2</t>
  </si>
  <si>
    <t>339/3</t>
  </si>
  <si>
    <t>1/6</t>
  </si>
  <si>
    <t>1/7</t>
  </si>
  <si>
    <t>1/8</t>
  </si>
  <si>
    <t>1/9</t>
  </si>
  <si>
    <t>1/10</t>
  </si>
  <si>
    <t>1/11</t>
  </si>
  <si>
    <t>1/12</t>
  </si>
  <si>
    <t>1/13</t>
  </si>
  <si>
    <t>1/14</t>
  </si>
  <si>
    <t>5/4</t>
  </si>
  <si>
    <t>5/5</t>
  </si>
  <si>
    <t>6/3</t>
  </si>
  <si>
    <t>6/5</t>
  </si>
  <si>
    <t>6/7</t>
  </si>
  <si>
    <t>6/8</t>
  </si>
  <si>
    <t>7/5</t>
  </si>
  <si>
    <t>7/6</t>
  </si>
  <si>
    <t>7/7</t>
  </si>
  <si>
    <t>10/5</t>
  </si>
  <si>
    <t>10/6</t>
  </si>
  <si>
    <t>11/8</t>
  </si>
  <si>
    <t>11/9</t>
  </si>
  <si>
    <t>11/11</t>
  </si>
  <si>
    <t>11/15</t>
  </si>
  <si>
    <t>11/16</t>
  </si>
  <si>
    <t>11/18</t>
  </si>
  <si>
    <t>11/19</t>
  </si>
  <si>
    <t>11/20</t>
  </si>
  <si>
    <t>11/21</t>
  </si>
  <si>
    <t>11/22</t>
  </si>
  <si>
    <t>11/23</t>
  </si>
  <si>
    <t>11/24</t>
  </si>
  <si>
    <t>11/25</t>
  </si>
  <si>
    <t>14/7</t>
  </si>
  <si>
    <t>19/6</t>
  </si>
  <si>
    <t>28/7</t>
  </si>
  <si>
    <t>28/9</t>
  </si>
  <si>
    <t>28/10</t>
  </si>
  <si>
    <t>28/11</t>
  </si>
  <si>
    <t>28/12</t>
  </si>
  <si>
    <t>29/8</t>
  </si>
  <si>
    <t>29/9</t>
  </si>
  <si>
    <t>29/10</t>
  </si>
  <si>
    <t>29/11</t>
  </si>
  <si>
    <t>29/12</t>
  </si>
  <si>
    <t>29/13</t>
  </si>
  <si>
    <t>29/14</t>
  </si>
  <si>
    <t>29/15</t>
  </si>
  <si>
    <t>29/16</t>
  </si>
  <si>
    <t>29/17</t>
  </si>
  <si>
    <t>29/18</t>
  </si>
  <si>
    <t>29/19</t>
  </si>
  <si>
    <t>29/20</t>
  </si>
  <si>
    <t>29/21</t>
  </si>
  <si>
    <t>29/22</t>
  </si>
  <si>
    <t>29/23</t>
  </si>
  <si>
    <t>29/24</t>
  </si>
  <si>
    <t>29/25</t>
  </si>
  <si>
    <t>29/26</t>
  </si>
  <si>
    <t>29/28</t>
  </si>
  <si>
    <t>29/29</t>
  </si>
  <si>
    <t>29/30</t>
  </si>
  <si>
    <t>29/31</t>
  </si>
  <si>
    <t>29/32</t>
  </si>
  <si>
    <t>29/33</t>
  </si>
  <si>
    <t>29/34</t>
  </si>
  <si>
    <t>29/35</t>
  </si>
  <si>
    <t>29/36</t>
  </si>
  <si>
    <t>29/37</t>
  </si>
  <si>
    <t>29/38</t>
  </si>
  <si>
    <t>29/39</t>
  </si>
  <si>
    <t>29/40</t>
  </si>
  <si>
    <t>29/41</t>
  </si>
  <si>
    <t>31/4</t>
  </si>
  <si>
    <t>31/5</t>
  </si>
  <si>
    <t>31/6</t>
  </si>
  <si>
    <t>349/3</t>
  </si>
  <si>
    <t>349/6</t>
  </si>
  <si>
    <t>349/7</t>
  </si>
  <si>
    <t>349/8</t>
  </si>
  <si>
    <t>350/3</t>
  </si>
  <si>
    <t>350/4</t>
  </si>
  <si>
    <t>350/5</t>
  </si>
  <si>
    <t>350/7</t>
  </si>
  <si>
    <t>350/8</t>
  </si>
  <si>
    <t>NAD ŁEBĄ</t>
  </si>
  <si>
    <t>350/9</t>
  </si>
  <si>
    <t>Lębork 35A</t>
  </si>
  <si>
    <t>350/10</t>
  </si>
  <si>
    <t>350/11</t>
  </si>
  <si>
    <t>354/1</t>
  </si>
  <si>
    <t>354/2</t>
  </si>
  <si>
    <t>355/1</t>
  </si>
  <si>
    <t>355/2</t>
  </si>
  <si>
    <t>357/1</t>
  </si>
  <si>
    <t>357/2</t>
  </si>
  <si>
    <t>358/1</t>
  </si>
  <si>
    <t>358/2</t>
  </si>
  <si>
    <t>359/2</t>
  </si>
  <si>
    <t>359/3</t>
  </si>
  <si>
    <t>359/4</t>
  </si>
  <si>
    <t>360/1</t>
  </si>
  <si>
    <t>360/2</t>
  </si>
  <si>
    <t>360/3</t>
  </si>
  <si>
    <t>360/4</t>
  </si>
  <si>
    <t>365/2</t>
  </si>
  <si>
    <t>365/4</t>
  </si>
  <si>
    <t>365/5</t>
  </si>
  <si>
    <t>365/6</t>
  </si>
  <si>
    <t>366/2</t>
  </si>
  <si>
    <t>366/4</t>
  </si>
  <si>
    <t>366/5</t>
  </si>
  <si>
    <t>366/6</t>
  </si>
  <si>
    <t>369/1</t>
  </si>
  <si>
    <t>369/2</t>
  </si>
  <si>
    <t>370/1</t>
  </si>
  <si>
    <t>370/2</t>
  </si>
  <si>
    <t>370/3</t>
  </si>
  <si>
    <t>372/1</t>
  </si>
  <si>
    <t>372/3</t>
  </si>
  <si>
    <t>372/4</t>
  </si>
  <si>
    <t>372/5</t>
  </si>
  <si>
    <t>372/6</t>
  </si>
  <si>
    <t>372/7</t>
  </si>
  <si>
    <t>373/1</t>
  </si>
  <si>
    <t>373/2</t>
  </si>
  <si>
    <t>374/2</t>
  </si>
  <si>
    <t>374/3</t>
  </si>
  <si>
    <t>374/4</t>
  </si>
  <si>
    <t>374/5</t>
  </si>
  <si>
    <t>375/1</t>
  </si>
  <si>
    <t>376/1</t>
  </si>
  <si>
    <t>376/4</t>
  </si>
  <si>
    <t>376/5</t>
  </si>
  <si>
    <t>376/7</t>
  </si>
  <si>
    <t>376/8</t>
  </si>
  <si>
    <t>376/9</t>
  </si>
  <si>
    <t>376/10</t>
  </si>
  <si>
    <t>376/11</t>
  </si>
  <si>
    <t>380/1</t>
  </si>
  <si>
    <t>380/2</t>
  </si>
  <si>
    <t>382/2</t>
  </si>
  <si>
    <t>382/4</t>
  </si>
  <si>
    <t>382/5</t>
  </si>
  <si>
    <t>382/6</t>
  </si>
  <si>
    <t>382/7</t>
  </si>
  <si>
    <t>382/8</t>
  </si>
  <si>
    <t>382/9</t>
  </si>
  <si>
    <t>382/10</t>
  </si>
  <si>
    <t>382/11</t>
  </si>
  <si>
    <t>382/12</t>
  </si>
  <si>
    <t>384/2</t>
  </si>
  <si>
    <t>384/3</t>
  </si>
  <si>
    <t>384/5</t>
  </si>
  <si>
    <t>384/6</t>
  </si>
  <si>
    <t>389/1</t>
  </si>
  <si>
    <t>389/2</t>
  </si>
  <si>
    <t>390/1</t>
  </si>
  <si>
    <t>390/2</t>
  </si>
  <si>
    <t>393/1</t>
  </si>
  <si>
    <t>393/2</t>
  </si>
  <si>
    <t>395/1</t>
  </si>
  <si>
    <t>395/2</t>
  </si>
  <si>
    <t>pl. Pokoju</t>
  </si>
  <si>
    <t>398/1</t>
  </si>
  <si>
    <t>398/2</t>
  </si>
  <si>
    <t>402/1</t>
  </si>
  <si>
    <t>402/2</t>
  </si>
  <si>
    <t>403/1</t>
  </si>
  <si>
    <t>403/3</t>
  </si>
  <si>
    <t>403/4</t>
  </si>
  <si>
    <t>403/6</t>
  </si>
  <si>
    <t>403/7</t>
  </si>
  <si>
    <t>403/8</t>
  </si>
  <si>
    <t>404/1</t>
  </si>
  <si>
    <t>404/2</t>
  </si>
  <si>
    <t>405/2</t>
  </si>
  <si>
    <t>405/3</t>
  </si>
  <si>
    <t>407/1</t>
  </si>
  <si>
    <t>407/2</t>
  </si>
  <si>
    <t>407/4</t>
  </si>
  <si>
    <t>407/5</t>
  </si>
  <si>
    <t>407/6</t>
  </si>
  <si>
    <t>409/1</t>
  </si>
  <si>
    <t>409/2</t>
  </si>
  <si>
    <t>409/3</t>
  </si>
  <si>
    <t>413/1</t>
  </si>
  <si>
    <t>414/3</t>
  </si>
  <si>
    <t>414/6</t>
  </si>
  <si>
    <t>414/7</t>
  </si>
  <si>
    <t>414/9</t>
  </si>
  <si>
    <t>414/10</t>
  </si>
  <si>
    <t>414/11</t>
  </si>
  <si>
    <t>414/12</t>
  </si>
  <si>
    <t>414/13</t>
  </si>
  <si>
    <t>417/2</t>
  </si>
  <si>
    <t>417/3</t>
  </si>
  <si>
    <t>417/5</t>
  </si>
  <si>
    <t>417/6</t>
  </si>
  <si>
    <t>417/7</t>
  </si>
  <si>
    <t>417/9</t>
  </si>
  <si>
    <t>417/12</t>
  </si>
  <si>
    <t>417/13</t>
  </si>
  <si>
    <t>417/14</t>
  </si>
  <si>
    <t>422/2</t>
  </si>
  <si>
    <t>422/5</t>
  </si>
  <si>
    <t>422/6</t>
  </si>
  <si>
    <t>422/8</t>
  </si>
  <si>
    <t>422/9</t>
  </si>
  <si>
    <t>14/3</t>
  </si>
  <si>
    <t>14/4/L</t>
  </si>
  <si>
    <t>14/4</t>
  </si>
  <si>
    <t>15/3</t>
  </si>
  <si>
    <t>20/4</t>
  </si>
  <si>
    <t>20/5</t>
  </si>
  <si>
    <t>20/6</t>
  </si>
  <si>
    <t>25/1</t>
  </si>
  <si>
    <t>25/2</t>
  </si>
  <si>
    <t>29/4</t>
  </si>
  <si>
    <t>29/5</t>
  </si>
  <si>
    <t>29/6</t>
  </si>
  <si>
    <t>29/7</t>
  </si>
  <si>
    <t>45/4</t>
  </si>
  <si>
    <t>45/5</t>
  </si>
  <si>
    <t>48/2</t>
  </si>
  <si>
    <t>51/1</t>
  </si>
  <si>
    <t>74/1</t>
  </si>
  <si>
    <t>74/2</t>
  </si>
  <si>
    <t>75/1</t>
  </si>
  <si>
    <t>75/2</t>
  </si>
  <si>
    <t>76/3</t>
  </si>
  <si>
    <t>76/4</t>
  </si>
  <si>
    <t>76/5</t>
  </si>
  <si>
    <t>76/6</t>
  </si>
  <si>
    <t>76/7</t>
  </si>
  <si>
    <t>77/2</t>
  </si>
  <si>
    <t>77/8</t>
  </si>
  <si>
    <t>77/9</t>
  </si>
  <si>
    <t>77/10</t>
  </si>
  <si>
    <t>77/11</t>
  </si>
  <si>
    <t>77/12</t>
  </si>
  <si>
    <t>77/13</t>
  </si>
  <si>
    <t>77/14</t>
  </si>
  <si>
    <t>77/15</t>
  </si>
  <si>
    <t>77/16</t>
  </si>
  <si>
    <t>77/17</t>
  </si>
  <si>
    <t>77/18</t>
  </si>
  <si>
    <t>79/3</t>
  </si>
  <si>
    <t>79/6</t>
  </si>
  <si>
    <t>83/6</t>
  </si>
  <si>
    <t>83/7</t>
  </si>
  <si>
    <t>86/1</t>
  </si>
  <si>
    <t>86/3</t>
  </si>
  <si>
    <t>87/10</t>
  </si>
  <si>
    <t>87/11</t>
  </si>
  <si>
    <t>87/12</t>
  </si>
  <si>
    <t>87/14</t>
  </si>
  <si>
    <t>87/15</t>
  </si>
  <si>
    <t>87/16</t>
  </si>
  <si>
    <t>87/17</t>
  </si>
  <si>
    <t>88/4</t>
  </si>
  <si>
    <t>88/5</t>
  </si>
  <si>
    <t>88/6</t>
  </si>
  <si>
    <t>88/7</t>
  </si>
  <si>
    <t>92/1</t>
  </si>
  <si>
    <t>92/4</t>
  </si>
  <si>
    <t>92/5</t>
  </si>
  <si>
    <t>92/6</t>
  </si>
  <si>
    <t>94/4</t>
  </si>
  <si>
    <t>9415</t>
  </si>
  <si>
    <t>94/8</t>
  </si>
  <si>
    <t>94/10</t>
  </si>
  <si>
    <t>94/11</t>
  </si>
  <si>
    <t>103/3</t>
  </si>
  <si>
    <t>107/4</t>
  </si>
  <si>
    <t>107/5</t>
  </si>
  <si>
    <t>107/6</t>
  </si>
  <si>
    <t>116/3</t>
  </si>
  <si>
    <t>116/4</t>
  </si>
  <si>
    <t>116/6</t>
  </si>
  <si>
    <t>116/7</t>
  </si>
  <si>
    <t>117/2</t>
  </si>
  <si>
    <t>117/3</t>
  </si>
  <si>
    <t>119/7</t>
  </si>
  <si>
    <t>119/8</t>
  </si>
  <si>
    <t>119/9</t>
  </si>
  <si>
    <t>119/10</t>
  </si>
  <si>
    <t>119/12</t>
  </si>
  <si>
    <t>119/13</t>
  </si>
  <si>
    <t>127/3</t>
  </si>
  <si>
    <t>127/4</t>
  </si>
  <si>
    <t>127/6</t>
  </si>
  <si>
    <t>127/7</t>
  </si>
  <si>
    <t>127/8</t>
  </si>
  <si>
    <t>127/9</t>
  </si>
  <si>
    <t>127/10</t>
  </si>
  <si>
    <t>127/11</t>
  </si>
  <si>
    <t>137/4</t>
  </si>
  <si>
    <t>141/3</t>
  </si>
  <si>
    <t>141/4</t>
  </si>
  <si>
    <t>141/5</t>
  </si>
  <si>
    <t>141/6</t>
  </si>
  <si>
    <t>141/7</t>
  </si>
  <si>
    <t>141/8</t>
  </si>
  <si>
    <t>141/9</t>
  </si>
  <si>
    <t>142/1</t>
  </si>
  <si>
    <t>142/2</t>
  </si>
  <si>
    <t>146/2</t>
  </si>
  <si>
    <t>147/1</t>
  </si>
  <si>
    <t>149/1</t>
  </si>
  <si>
    <t>149/2</t>
  </si>
  <si>
    <t>PRZY POLNEJ</t>
  </si>
  <si>
    <t>153/1</t>
  </si>
  <si>
    <t>156/2</t>
  </si>
  <si>
    <t>3/1</t>
  </si>
  <si>
    <t>3/2</t>
  </si>
  <si>
    <t>3/3</t>
  </si>
  <si>
    <t>3/4</t>
  </si>
  <si>
    <t>3/5</t>
  </si>
  <si>
    <t>4/5</t>
  </si>
  <si>
    <t>4/6</t>
  </si>
  <si>
    <t>5/3</t>
  </si>
  <si>
    <t>9/3</t>
  </si>
  <si>
    <t>9/6</t>
  </si>
  <si>
    <t>9/7</t>
  </si>
  <si>
    <t>9/8</t>
  </si>
  <si>
    <t>9/10</t>
  </si>
  <si>
    <t>9/11</t>
  </si>
  <si>
    <t>9/13</t>
  </si>
  <si>
    <t>9/15</t>
  </si>
  <si>
    <t>9/17</t>
  </si>
  <si>
    <t>9/18</t>
  </si>
  <si>
    <t>9/19</t>
  </si>
  <si>
    <t>9/20</t>
  </si>
  <si>
    <t>9/21</t>
  </si>
  <si>
    <t>9/22</t>
  </si>
  <si>
    <t>9/23</t>
  </si>
  <si>
    <t>9/24</t>
  </si>
  <si>
    <t>9/25</t>
  </si>
  <si>
    <t>9/26</t>
  </si>
  <si>
    <t>9/27</t>
  </si>
  <si>
    <t>9/28</t>
  </si>
  <si>
    <t>9/29</t>
  </si>
  <si>
    <t>9/30</t>
  </si>
  <si>
    <t>9/31</t>
  </si>
  <si>
    <t>9/32</t>
  </si>
  <si>
    <t>9/33</t>
  </si>
  <si>
    <t>9/34</t>
  </si>
  <si>
    <t>9/35</t>
  </si>
  <si>
    <t>10/3</t>
  </si>
  <si>
    <t>10/4</t>
  </si>
  <si>
    <t>12/6</t>
  </si>
  <si>
    <t>12/7</t>
  </si>
  <si>
    <t>12/8</t>
  </si>
  <si>
    <t>12/9</t>
  </si>
  <si>
    <t>12/10</t>
  </si>
  <si>
    <t>12/11</t>
  </si>
  <si>
    <t>12/12</t>
  </si>
  <si>
    <t>12/13</t>
  </si>
  <si>
    <t>12/14</t>
  </si>
  <si>
    <t>12/15</t>
  </si>
  <si>
    <t>12/16</t>
  </si>
  <si>
    <t>12/17</t>
  </si>
  <si>
    <t>12/18</t>
  </si>
  <si>
    <t>12/19</t>
  </si>
  <si>
    <t>12/20</t>
  </si>
  <si>
    <t>12/21</t>
  </si>
  <si>
    <t>12/23</t>
  </si>
  <si>
    <t>12/24</t>
  </si>
  <si>
    <t>12/25</t>
  </si>
  <si>
    <t>12/26</t>
  </si>
  <si>
    <t>12/27</t>
  </si>
  <si>
    <t>12/28</t>
  </si>
  <si>
    <t>12/29</t>
  </si>
  <si>
    <t>12/30</t>
  </si>
  <si>
    <t>12/31</t>
  </si>
  <si>
    <t>63/5</t>
  </si>
  <si>
    <t>63/6</t>
  </si>
  <si>
    <t>63/7</t>
  </si>
  <si>
    <t>63/8</t>
  </si>
  <si>
    <t>63/9</t>
  </si>
  <si>
    <t>63/10</t>
  </si>
  <si>
    <t>63/11</t>
  </si>
  <si>
    <t>63/12</t>
  </si>
  <si>
    <t>63/13</t>
  </si>
  <si>
    <t>63/14</t>
  </si>
  <si>
    <t>63/15</t>
  </si>
  <si>
    <t>63/16</t>
  </si>
  <si>
    <t>63/17</t>
  </si>
  <si>
    <t>63/18</t>
  </si>
  <si>
    <t>63/19</t>
  </si>
  <si>
    <t>63/20</t>
  </si>
  <si>
    <t>63/21</t>
  </si>
  <si>
    <t>63/22</t>
  </si>
  <si>
    <t>63/23</t>
  </si>
  <si>
    <t>63/24</t>
  </si>
  <si>
    <t>63/25</t>
  </si>
  <si>
    <t>63/26</t>
  </si>
  <si>
    <t>63/27</t>
  </si>
  <si>
    <t>63/28</t>
  </si>
  <si>
    <t>63/29</t>
  </si>
  <si>
    <t>63/30</t>
  </si>
  <si>
    <t>63/31</t>
  </si>
  <si>
    <t>63/32</t>
  </si>
  <si>
    <t>63/33</t>
  </si>
  <si>
    <t>63/34</t>
  </si>
  <si>
    <t>63/35</t>
  </si>
  <si>
    <t>63/36</t>
  </si>
  <si>
    <t>63/37</t>
  </si>
  <si>
    <t>63/38</t>
  </si>
  <si>
    <t>63/39</t>
  </si>
  <si>
    <t>63/40</t>
  </si>
  <si>
    <t>63/41</t>
  </si>
  <si>
    <t>63/42</t>
  </si>
  <si>
    <t>63/43</t>
  </si>
  <si>
    <t>63/44</t>
  </si>
  <si>
    <t>63/45</t>
  </si>
  <si>
    <t>63/46</t>
  </si>
  <si>
    <t>63/47</t>
  </si>
  <si>
    <t>63/48</t>
  </si>
  <si>
    <t>63/49</t>
  </si>
  <si>
    <t>63/50</t>
  </si>
  <si>
    <t>63/51</t>
  </si>
  <si>
    <t>63/52</t>
  </si>
  <si>
    <t>63/53</t>
  </si>
  <si>
    <t>63/54</t>
  </si>
  <si>
    <t>63/55</t>
  </si>
  <si>
    <t>63/56</t>
  </si>
  <si>
    <t>63/57</t>
  </si>
  <si>
    <t>63/58</t>
  </si>
  <si>
    <t>63/59</t>
  </si>
  <si>
    <t>63/60</t>
  </si>
  <si>
    <t>63/61</t>
  </si>
  <si>
    <t>63/62</t>
  </si>
  <si>
    <t>63/63</t>
  </si>
  <si>
    <t>63/64</t>
  </si>
  <si>
    <t>63/65</t>
  </si>
  <si>
    <t>63/66</t>
  </si>
  <si>
    <t>69/4</t>
  </si>
  <si>
    <t>69/5</t>
  </si>
  <si>
    <t>69/6</t>
  </si>
  <si>
    <t>69/7</t>
  </si>
  <si>
    <t>93/1</t>
  </si>
  <si>
    <t>93/2</t>
  </si>
  <si>
    <t>122/3</t>
  </si>
  <si>
    <t>133/2</t>
  </si>
  <si>
    <t>Brzozowa 31</t>
  </si>
  <si>
    <t>Harcerzy 1F</t>
  </si>
  <si>
    <t>Harcerzy 1</t>
  </si>
  <si>
    <t>CIĄG PIESZY Jodłowa</t>
  </si>
  <si>
    <t>Wierzbowa</t>
  </si>
  <si>
    <t>Klonowa 2</t>
  </si>
  <si>
    <t>Klonowa 4</t>
  </si>
  <si>
    <t>Klonowa 6</t>
  </si>
  <si>
    <t>Klonowa 8</t>
  </si>
  <si>
    <t>Klonowa 10</t>
  </si>
  <si>
    <t>Klonowa 12</t>
  </si>
  <si>
    <t>Kasztanowa</t>
  </si>
  <si>
    <t>Klonowa 14</t>
  </si>
  <si>
    <t>Klonowa 16</t>
  </si>
  <si>
    <t>Klonowa 18</t>
  </si>
  <si>
    <t>Klonowa 20</t>
  </si>
  <si>
    <t>Klonowa 22</t>
  </si>
  <si>
    <t>Klonowa 24</t>
  </si>
  <si>
    <t>Klonowa 26</t>
  </si>
  <si>
    <t>Klonowa 28</t>
  </si>
  <si>
    <t>Klonowa 30</t>
  </si>
  <si>
    <t>Klonowa 32</t>
  </si>
  <si>
    <t>Czołgistów 13</t>
  </si>
  <si>
    <t>Czołgistów 14</t>
  </si>
  <si>
    <t>Czołgistów 15A</t>
  </si>
  <si>
    <t>Czołgistów 15D</t>
  </si>
  <si>
    <t>powiatowa 1346G Mireckiego</t>
  </si>
  <si>
    <t>Jesionowa 30</t>
  </si>
  <si>
    <t>Jesionowa 28</t>
  </si>
  <si>
    <t>Jesionowa 26</t>
  </si>
  <si>
    <t>Jesionowa 24</t>
  </si>
  <si>
    <t>Jesionowa 22</t>
  </si>
  <si>
    <t>Jesionowa 20</t>
  </si>
  <si>
    <t>Jesionowa 18</t>
  </si>
  <si>
    <t>Jesionowa 16</t>
  </si>
  <si>
    <t>Jesionowa 14</t>
  </si>
  <si>
    <t>Jesionowa 12</t>
  </si>
  <si>
    <t>Jesionowa 10</t>
  </si>
  <si>
    <t>Jesionowa 4</t>
  </si>
  <si>
    <t>Jesionowa 2</t>
  </si>
  <si>
    <t>Komuny Paryskiej 7</t>
  </si>
  <si>
    <t>Akacjowa 3</t>
  </si>
  <si>
    <t>Akacjowa 5</t>
  </si>
  <si>
    <t>Topolowa 2</t>
  </si>
  <si>
    <t>Brzozowa 34</t>
  </si>
  <si>
    <t>Topolowa 2A</t>
  </si>
  <si>
    <t>powiatowa 1342G Komuny Paryskiej</t>
  </si>
  <si>
    <t>Komuny Paryskiej 33</t>
  </si>
  <si>
    <t>Komuny Paryskiej 31</t>
  </si>
  <si>
    <t>Komuny Paryskiej 29</t>
  </si>
  <si>
    <t>Komuny Paryskiej 27</t>
  </si>
  <si>
    <t>Komuny Paryskiej 25</t>
  </si>
  <si>
    <t>Komuny Paryskiej 23</t>
  </si>
  <si>
    <t>Komuny Paryskiej 21</t>
  </si>
  <si>
    <t>Komuny Paryskiej 19</t>
  </si>
  <si>
    <t>Klonowa</t>
  </si>
  <si>
    <t>Klonowa 1</t>
  </si>
  <si>
    <t>Klonowa 3</t>
  </si>
  <si>
    <t>Klonowa 7</t>
  </si>
  <si>
    <t>Klonowa 9</t>
  </si>
  <si>
    <t>Klonowa 11</t>
  </si>
  <si>
    <t>Klonowa 13</t>
  </si>
  <si>
    <t>Dębowa 2</t>
  </si>
  <si>
    <t>Dębowa 4</t>
  </si>
  <si>
    <t>Dębowa 6</t>
  </si>
  <si>
    <t>Dębowa 8</t>
  </si>
  <si>
    <t>Dębowa 10</t>
  </si>
  <si>
    <t>Dębowa 12</t>
  </si>
  <si>
    <t>Dębowa</t>
  </si>
  <si>
    <t>Dębowa 1</t>
  </si>
  <si>
    <t>Dębowa 3</t>
  </si>
  <si>
    <t>Dębowa 5</t>
  </si>
  <si>
    <t>Dębowa 7</t>
  </si>
  <si>
    <t>Dębowa 9</t>
  </si>
  <si>
    <t>Dębowa 11</t>
  </si>
  <si>
    <t>Harcerzy 1b</t>
  </si>
  <si>
    <t>Harcerzy 1C</t>
  </si>
  <si>
    <t>Harcerzy 1D</t>
  </si>
  <si>
    <t>Harcerzy 1E</t>
  </si>
  <si>
    <t>Harcerzy 3</t>
  </si>
  <si>
    <t>Harcerzy 3A</t>
  </si>
  <si>
    <t>Kasztanowa 12</t>
  </si>
  <si>
    <t>Modrzewiowa</t>
  </si>
  <si>
    <t>Jodłowa 16</t>
  </si>
  <si>
    <t>Komuny Paryskiej 17</t>
  </si>
  <si>
    <t>Komuny Paryskiej 15</t>
  </si>
  <si>
    <t>Komuny Paryskiej 13</t>
  </si>
  <si>
    <t>Komuny Paryskiej 11</t>
  </si>
  <si>
    <t>Jodłowa 12</t>
  </si>
  <si>
    <t>Wierzbowa 1</t>
  </si>
  <si>
    <t>Jodłowa 8</t>
  </si>
  <si>
    <t>Wierzbowa 2</t>
  </si>
  <si>
    <t>Jodłowa 9</t>
  </si>
  <si>
    <t>Wierzbowa 3</t>
  </si>
  <si>
    <t>Modrzewiowa 7</t>
  </si>
  <si>
    <t>Harcerzy 1A</t>
  </si>
  <si>
    <t>powiatowa 1347G Harcerzy</t>
  </si>
  <si>
    <t>Modrzewiowa 15</t>
  </si>
  <si>
    <t>Kasztanowa 1</t>
  </si>
  <si>
    <t>Kasztanowa 2</t>
  </si>
  <si>
    <t>Kasztanowa 3</t>
  </si>
  <si>
    <t>Kasztanowa 4</t>
  </si>
  <si>
    <t>Kasztanowa 5</t>
  </si>
  <si>
    <t>Kasztanowa 6</t>
  </si>
  <si>
    <t>Kasztanowa 7</t>
  </si>
  <si>
    <t>Kasztanowa 8</t>
  </si>
  <si>
    <t>Klonowa 19</t>
  </si>
  <si>
    <t>Klonowa 25</t>
  </si>
  <si>
    <t>Jodłowa 1</t>
  </si>
  <si>
    <t>Jodłowa 2</t>
  </si>
  <si>
    <t>Jodłowa 3</t>
  </si>
  <si>
    <t>Jodłowa 4</t>
  </si>
  <si>
    <t>Jodłowa 5</t>
  </si>
  <si>
    <t>Jodłowa 6</t>
  </si>
  <si>
    <t>Jodłowa 7</t>
  </si>
  <si>
    <t>Jodłowa 10</t>
  </si>
  <si>
    <t>Jodłowa 11</t>
  </si>
  <si>
    <t>Komuny Paryskiej 9</t>
  </si>
  <si>
    <t>Akacjowa 2</t>
  </si>
  <si>
    <t>Akacjowa 4</t>
  </si>
  <si>
    <t>Akacjowa 6</t>
  </si>
  <si>
    <t>Akacjowa 8</t>
  </si>
  <si>
    <t>Harcerzy 3B</t>
  </si>
  <si>
    <t>Harcerzy 5</t>
  </si>
  <si>
    <t>Harcerzy 7</t>
  </si>
  <si>
    <t>Brzozowa 2</t>
  </si>
  <si>
    <t>Brzozowa 4</t>
  </si>
  <si>
    <t>Brzozowa 6</t>
  </si>
  <si>
    <t>Brzozowa 8</t>
  </si>
  <si>
    <t>Brzozowa 10</t>
  </si>
  <si>
    <t>Brzozowa 12</t>
  </si>
  <si>
    <t>powiatowa 1346G Topolowa</t>
  </si>
  <si>
    <t>Jesionowa</t>
  </si>
  <si>
    <t>Jesionowa 1</t>
  </si>
  <si>
    <t>Jesionowa 3</t>
  </si>
  <si>
    <t>Jesionowa 5</t>
  </si>
  <si>
    <t>Cisowa 5</t>
  </si>
  <si>
    <t>Jesionowa 7</t>
  </si>
  <si>
    <t>Jesionowa 9</t>
  </si>
  <si>
    <t>Jesionowa 11</t>
  </si>
  <si>
    <t>Jesionowa 13</t>
  </si>
  <si>
    <t>Cisowa 17</t>
  </si>
  <si>
    <t>Jesionowa 19</t>
  </si>
  <si>
    <t>Jesionowa 23</t>
  </si>
  <si>
    <t>Jesionowa 27</t>
  </si>
  <si>
    <t>Cisowa</t>
  </si>
  <si>
    <t>Komuny Paryskiej 13a</t>
  </si>
  <si>
    <t>Modrzewiowa 2</t>
  </si>
  <si>
    <t>Modrzewiowa 4</t>
  </si>
  <si>
    <t>Modrzewiowa 6</t>
  </si>
  <si>
    <t>Modrzewiowa 8</t>
  </si>
  <si>
    <t>Modrzewiowa 1</t>
  </si>
  <si>
    <t>Modrzewiowa 3</t>
  </si>
  <si>
    <t>Akacjowa 7</t>
  </si>
  <si>
    <t>Akacjowa 9</t>
  </si>
  <si>
    <t>Akacjowa 12</t>
  </si>
  <si>
    <t>Akacjowa 14</t>
  </si>
  <si>
    <t>Akacjowa 16</t>
  </si>
  <si>
    <t>Akacjowa 18</t>
  </si>
  <si>
    <t>Akacjowa 22</t>
  </si>
  <si>
    <t>Akacjowa 11</t>
  </si>
  <si>
    <t>Akacjowa 13</t>
  </si>
  <si>
    <t>Akacjowa 17</t>
  </si>
  <si>
    <t>Akacjowa 23</t>
  </si>
  <si>
    <t>Akacjowa 26</t>
  </si>
  <si>
    <t>Akacjowa 30</t>
  </si>
  <si>
    <t>Akacjowa 36</t>
  </si>
  <si>
    <t>Akacjowa 29</t>
  </si>
  <si>
    <t>Akacjowa 33</t>
  </si>
  <si>
    <t>Klonowa 38</t>
  </si>
  <si>
    <t>D9/4916</t>
  </si>
  <si>
    <t>D10/4917</t>
  </si>
  <si>
    <t>D12/4920</t>
  </si>
  <si>
    <t>D13/4921</t>
  </si>
  <si>
    <t>D14/4922</t>
  </si>
  <si>
    <t>D15/4924</t>
  </si>
  <si>
    <t>D16/4925</t>
  </si>
  <si>
    <t>D17/4926</t>
  </si>
  <si>
    <t>D18/4927</t>
  </si>
  <si>
    <t>D19/4928</t>
  </si>
  <si>
    <t>D24/4918</t>
  </si>
  <si>
    <t>D25/4923</t>
  </si>
  <si>
    <t>C65/5006-09</t>
  </si>
  <si>
    <t>Arctowskiego 1</t>
  </si>
  <si>
    <t>Labuda Bogumiła</t>
  </si>
  <si>
    <t>Kunkel Joanna</t>
  </si>
  <si>
    <t>C11/7120022-023</t>
  </si>
  <si>
    <t>C12/7120071</t>
  </si>
  <si>
    <t>C14/7120026-027</t>
  </si>
  <si>
    <t>C15/7120028</t>
  </si>
  <si>
    <t>C16/7120029-030</t>
  </si>
  <si>
    <t>C1/7120001-02</t>
  </si>
  <si>
    <t>C2/7120003-04</t>
  </si>
  <si>
    <t>Chopina 7</t>
  </si>
  <si>
    <t>Nickiewicz Daniel, Beata i Walkusz Lidia, Stanisław</t>
  </si>
  <si>
    <t>C67/5014</t>
  </si>
  <si>
    <t>C20/7120036-037</t>
  </si>
  <si>
    <t>C19/7120036 i 7120038</t>
  </si>
  <si>
    <t>Domeyki 26</t>
  </si>
  <si>
    <t>Woss Anna</t>
  </si>
  <si>
    <t>Domeyki 28</t>
  </si>
  <si>
    <t>Balcerowski Tadeusz</t>
  </si>
  <si>
    <t>Domeyki 30</t>
  </si>
  <si>
    <t>Dymbowski Piotr</t>
  </si>
  <si>
    <t>Domeyki 40</t>
  </si>
  <si>
    <t>Grzywna Krystyna</t>
  </si>
  <si>
    <t>B7/1379-80</t>
  </si>
  <si>
    <t>B8/1381-82</t>
  </si>
  <si>
    <t>B9/1383-84</t>
  </si>
  <si>
    <t>B11/1388-89</t>
  </si>
  <si>
    <t>Gdańska 36</t>
  </si>
  <si>
    <t>Wiśniewski Kazimierz</t>
  </si>
  <si>
    <t>C62/4995-97</t>
  </si>
  <si>
    <t>Gliniana 4</t>
  </si>
  <si>
    <t>Czynszak Krystyna</t>
  </si>
  <si>
    <t>Gliniana 13</t>
  </si>
  <si>
    <t>Pawelczyk Jan</t>
  </si>
  <si>
    <t>Gliniana 15</t>
  </si>
  <si>
    <t>Płońska Bogusława</t>
  </si>
  <si>
    <t>B3/1371-1372</t>
  </si>
  <si>
    <t>B12/1391-92</t>
  </si>
  <si>
    <t>B13/1393-94</t>
  </si>
  <si>
    <t>Harcerzy 11A</t>
  </si>
  <si>
    <t>Generała Sikorskiego 4</t>
  </si>
  <si>
    <t>Generała Sikorskiego 3</t>
  </si>
  <si>
    <t>Generała Sikorskiego 2</t>
  </si>
  <si>
    <t>Generała Sikorskiego 1</t>
  </si>
  <si>
    <t>Targowa 50</t>
  </si>
  <si>
    <t>Targowa 49</t>
  </si>
  <si>
    <t>Targowa 48</t>
  </si>
  <si>
    <t>Targowa 47</t>
  </si>
  <si>
    <t>Chopina 1</t>
  </si>
  <si>
    <t>Chopina 2</t>
  </si>
  <si>
    <t>Chopina 3,3a</t>
  </si>
  <si>
    <t>Chopina 3</t>
  </si>
  <si>
    <t>Chopina 4</t>
  </si>
  <si>
    <t>Chopina 5</t>
  </si>
  <si>
    <t>Chopina 6</t>
  </si>
  <si>
    <t>Chopina 7A</t>
  </si>
  <si>
    <t>Chopina 7B</t>
  </si>
  <si>
    <t>Chopina 8B</t>
  </si>
  <si>
    <t>Chopina 8</t>
  </si>
  <si>
    <t>Chopina 8a</t>
  </si>
  <si>
    <t>Chopina 9</t>
  </si>
  <si>
    <t>Chopina 9A</t>
  </si>
  <si>
    <t>Chopina 9B</t>
  </si>
  <si>
    <t>Chopina 10</t>
  </si>
  <si>
    <t>Chopina 11</t>
  </si>
  <si>
    <t>Chopina 11A</t>
  </si>
  <si>
    <t>Chopina 12</t>
  </si>
  <si>
    <t>Chopina 13</t>
  </si>
  <si>
    <t>Targowa 46</t>
  </si>
  <si>
    <t>Targowa 45</t>
  </si>
  <si>
    <t>Targowa 44</t>
  </si>
  <si>
    <t>Moniuszki 1</t>
  </si>
  <si>
    <t>Moniuszki 2</t>
  </si>
  <si>
    <t>Moniuszki 3</t>
  </si>
  <si>
    <t>Moniuszki 4</t>
  </si>
  <si>
    <t>Moniuszki 5</t>
  </si>
  <si>
    <t>Moniuszki 6</t>
  </si>
  <si>
    <t>Moniuszki 7</t>
  </si>
  <si>
    <t>Moniuszki 8</t>
  </si>
  <si>
    <t>Moniuszki</t>
  </si>
  <si>
    <t>Moniuszki 9</t>
  </si>
  <si>
    <t>Moniuszki 10</t>
  </si>
  <si>
    <t>Moniuszki 11</t>
  </si>
  <si>
    <t>Moniuszki 12</t>
  </si>
  <si>
    <t>Moniuszki 13</t>
  </si>
  <si>
    <t>Moniuszki 14</t>
  </si>
  <si>
    <t>Moniuszki 15</t>
  </si>
  <si>
    <t>Moniuszki 16</t>
  </si>
  <si>
    <t>Targowa 43</t>
  </si>
  <si>
    <t>Targowa 42</t>
  </si>
  <si>
    <t>Wyspiańskiego 1</t>
  </si>
  <si>
    <t>Wyspiańskiego 2</t>
  </si>
  <si>
    <t>Wyspiańskiego 3</t>
  </si>
  <si>
    <t>Wyspiańskiego 4</t>
  </si>
  <si>
    <t>Wyspiańskiego 5</t>
  </si>
  <si>
    <t>Wyspiańskiego 6</t>
  </si>
  <si>
    <t>Wyspiańskiego 7</t>
  </si>
  <si>
    <t>Wyspiańskiego 8</t>
  </si>
  <si>
    <t>Wyspiańskiego 9</t>
  </si>
  <si>
    <t>Wyspiańskiego 10</t>
  </si>
  <si>
    <t>Staszica 41-42</t>
  </si>
  <si>
    <t>Wyspiańskiego</t>
  </si>
  <si>
    <t>Wyspiańskiego 14</t>
  </si>
  <si>
    <t>Wyspiańskiego 13</t>
  </si>
  <si>
    <t>Staszica 45</t>
  </si>
  <si>
    <t>Wyspiańskiego 12</t>
  </si>
  <si>
    <t>Staszica 44</t>
  </si>
  <si>
    <t>Wyspiańskiego 11</t>
  </si>
  <si>
    <t>Staszica 43</t>
  </si>
  <si>
    <t>powiatowa 1333G Staszica</t>
  </si>
  <si>
    <t>powiatowa 1333G Staszica 23</t>
  </si>
  <si>
    <t>Staszica 23</t>
  </si>
  <si>
    <t>Staszica 21</t>
  </si>
  <si>
    <t>Staszica 22</t>
  </si>
  <si>
    <t>Staszica 19</t>
  </si>
  <si>
    <t>Staszica 20</t>
  </si>
  <si>
    <t>Staszica 20A</t>
  </si>
  <si>
    <t>Staszica 20B</t>
  </si>
  <si>
    <t>Piotra Skargi 39</t>
  </si>
  <si>
    <t>Piotra Skargi 40</t>
  </si>
  <si>
    <t>Staszica 18</t>
  </si>
  <si>
    <t>Staszica 17</t>
  </si>
  <si>
    <t>Staszica 16</t>
  </si>
  <si>
    <t>Staszica 15</t>
  </si>
  <si>
    <t>Staszica 14</t>
  </si>
  <si>
    <t>Staszica 13</t>
  </si>
  <si>
    <t>Staszica 12</t>
  </si>
  <si>
    <t>Staszica 11</t>
  </si>
  <si>
    <t>Staszica 11A</t>
  </si>
  <si>
    <t>Staszica 10</t>
  </si>
  <si>
    <t>Staszica 9</t>
  </si>
  <si>
    <t>Staszica 8</t>
  </si>
  <si>
    <t>Staszica 8B</t>
  </si>
  <si>
    <t>Staszica 7</t>
  </si>
  <si>
    <t>Targowa 38</t>
  </si>
  <si>
    <t>Staszica 8A</t>
  </si>
  <si>
    <t>Targowa 37</t>
  </si>
  <si>
    <t>Piotra Skargi 51</t>
  </si>
  <si>
    <t>Piotra Skargi 50</t>
  </si>
  <si>
    <t>Piotra Skargi 49</t>
  </si>
  <si>
    <t>Piotra Skargi 48</t>
  </si>
  <si>
    <t>Piotra Skargi 47</t>
  </si>
  <si>
    <t>Piotra Skargi 46</t>
  </si>
  <si>
    <t>Piotra Skargi 45</t>
  </si>
  <si>
    <t>Piotra Skargi 44</t>
  </si>
  <si>
    <t>Piotra Skargi 43</t>
  </si>
  <si>
    <t>Piotra Skargi 42</t>
  </si>
  <si>
    <t>Piotra Skargi 41</t>
  </si>
  <si>
    <t>Piotra Skargi 16</t>
  </si>
  <si>
    <t>Piotra Skargi 15</t>
  </si>
  <si>
    <t>Piotra Skargi 14</t>
  </si>
  <si>
    <t>Piotra Skargi 13</t>
  </si>
  <si>
    <t>Piotra Skargi 12</t>
  </si>
  <si>
    <t>Piotra Skargi 11</t>
  </si>
  <si>
    <t>Piotra Skargi 10</t>
  </si>
  <si>
    <t>Piotra Skargi 9</t>
  </si>
  <si>
    <t>Piotra Skargi 8</t>
  </si>
  <si>
    <t>Piotra Skargi 7</t>
  </si>
  <si>
    <t>Piotra Skargi 6</t>
  </si>
  <si>
    <t>Piotra Skargi 5</t>
  </si>
  <si>
    <t>Piotra Skargi 4</t>
  </si>
  <si>
    <t>Piotra Skargi 3</t>
  </si>
  <si>
    <t>Piotra Skargi 2</t>
  </si>
  <si>
    <t>Piotra Skargi 1a</t>
  </si>
  <si>
    <t>Piotra Skargi 1</t>
  </si>
  <si>
    <t>pow.1335G Targowa</t>
  </si>
  <si>
    <t>Piotra Skargi 57</t>
  </si>
  <si>
    <t>Piotra Skargi 56</t>
  </si>
  <si>
    <t>Piotra Skargi 55</t>
  </si>
  <si>
    <t>Piotra Skargi 54</t>
  </si>
  <si>
    <t>Piotra Skargi 53</t>
  </si>
  <si>
    <t>Piotra Skargi 53A</t>
  </si>
  <si>
    <t>Zwycięstwa 13A</t>
  </si>
  <si>
    <t>Zwycięstwa 13B</t>
  </si>
  <si>
    <t>Zwycięstwa 13c</t>
  </si>
  <si>
    <t>Zwycięstwa 13D</t>
  </si>
  <si>
    <t>Targowa 52a</t>
  </si>
  <si>
    <t>Grunwaldzka 13</t>
  </si>
  <si>
    <t>Jedności Robotniczej 1</t>
  </si>
  <si>
    <t>Składowisko w Gdańsku Szadółkach</t>
  </si>
  <si>
    <t>I stopień</t>
  </si>
  <si>
    <t>II stopień</t>
  </si>
  <si>
    <t>III stopień</t>
  </si>
  <si>
    <t>Lokalizacja</t>
  </si>
  <si>
    <t>Numer działki</t>
  </si>
  <si>
    <t>398/20</t>
  </si>
  <si>
    <t>398/21</t>
  </si>
  <si>
    <t>398/22</t>
  </si>
  <si>
    <t>398/23</t>
  </si>
  <si>
    <t>398/24</t>
  </si>
  <si>
    <t>398/25</t>
  </si>
  <si>
    <t>398/26</t>
  </si>
  <si>
    <t>10 MARCA, WARSZAWSKA</t>
  </si>
  <si>
    <t>409/4</t>
  </si>
  <si>
    <t>409/8</t>
  </si>
  <si>
    <t>409/9</t>
  </si>
  <si>
    <t>409/10</t>
  </si>
  <si>
    <t>409/12</t>
  </si>
  <si>
    <t>409/13</t>
  </si>
  <si>
    <t>409/14</t>
  </si>
  <si>
    <t>409/16</t>
  </si>
  <si>
    <t>409/17</t>
  </si>
  <si>
    <t>409/18</t>
  </si>
  <si>
    <t>409/19</t>
  </si>
  <si>
    <t>409/20</t>
  </si>
  <si>
    <t>409/21</t>
  </si>
  <si>
    <t>409122</t>
  </si>
  <si>
    <t>409/23</t>
  </si>
  <si>
    <t>409/24</t>
  </si>
  <si>
    <t>409/25</t>
  </si>
  <si>
    <t>409/26</t>
  </si>
  <si>
    <t>409/27</t>
  </si>
  <si>
    <t>409/28</t>
  </si>
  <si>
    <t>409/29</t>
  </si>
  <si>
    <t>409/30</t>
  </si>
  <si>
    <t>409/31</t>
  </si>
  <si>
    <t>409/32</t>
  </si>
  <si>
    <t>409/33</t>
  </si>
  <si>
    <t>409/34</t>
  </si>
  <si>
    <t>409/35</t>
  </si>
  <si>
    <t>409/36</t>
  </si>
  <si>
    <t>409/37</t>
  </si>
  <si>
    <t>409/38</t>
  </si>
  <si>
    <t>410/1</t>
  </si>
  <si>
    <t>410/2</t>
  </si>
  <si>
    <t>413/3</t>
  </si>
  <si>
    <t>413/5</t>
  </si>
  <si>
    <t>413/6</t>
  </si>
  <si>
    <t>414/1</t>
  </si>
  <si>
    <t>422/1</t>
  </si>
  <si>
    <t>422/3</t>
  </si>
  <si>
    <t>422/7</t>
  </si>
  <si>
    <t>422/10</t>
  </si>
  <si>
    <t>422/11</t>
  </si>
  <si>
    <t>422/13</t>
  </si>
  <si>
    <t>422/14</t>
  </si>
  <si>
    <t>597/2</t>
  </si>
  <si>
    <t>597/3</t>
  </si>
  <si>
    <t>597/4</t>
  </si>
  <si>
    <t>652/1</t>
  </si>
  <si>
    <t>653/1</t>
  </si>
  <si>
    <t>669/1</t>
  </si>
  <si>
    <t>670/1</t>
  </si>
  <si>
    <t>68471</t>
  </si>
  <si>
    <t>685/1</t>
  </si>
  <si>
    <t>697/1</t>
  </si>
  <si>
    <t>698/1</t>
  </si>
  <si>
    <t>709/1</t>
  </si>
  <si>
    <t>710/1</t>
  </si>
  <si>
    <t>745/2</t>
  </si>
  <si>
    <t>745/3</t>
  </si>
  <si>
    <t>745/5</t>
  </si>
  <si>
    <t>745/6</t>
  </si>
  <si>
    <t>745/7</t>
  </si>
  <si>
    <t>747/1</t>
  </si>
  <si>
    <t>747/2</t>
  </si>
  <si>
    <t>753/1</t>
  </si>
  <si>
    <t>753/2</t>
  </si>
  <si>
    <t>761/1</t>
  </si>
  <si>
    <t>761/2</t>
  </si>
  <si>
    <t>761/3</t>
  </si>
  <si>
    <t>762/4</t>
  </si>
  <si>
    <t>769/1</t>
  </si>
  <si>
    <t>769/2</t>
  </si>
  <si>
    <t>769/3</t>
  </si>
  <si>
    <t>769/4</t>
  </si>
  <si>
    <t>769/5</t>
  </si>
  <si>
    <t>770/1</t>
  </si>
  <si>
    <t>770/2</t>
  </si>
  <si>
    <t>770/3</t>
  </si>
  <si>
    <t>770/4</t>
  </si>
  <si>
    <t>770/5</t>
  </si>
  <si>
    <t>770/6</t>
  </si>
  <si>
    <t>770/7</t>
  </si>
  <si>
    <t>770/8</t>
  </si>
  <si>
    <t>770/9</t>
  </si>
  <si>
    <t>770/10</t>
  </si>
  <si>
    <t>770/11</t>
  </si>
  <si>
    <t>770/12</t>
  </si>
  <si>
    <t>770/13</t>
  </si>
  <si>
    <t>771/1</t>
  </si>
  <si>
    <t>771/2</t>
  </si>
  <si>
    <t>771/3</t>
  </si>
  <si>
    <t>771/4</t>
  </si>
  <si>
    <t>771/5</t>
  </si>
  <si>
    <t>al. Niepodległości 4</t>
  </si>
  <si>
    <t>771/6</t>
  </si>
  <si>
    <t>771/7</t>
  </si>
  <si>
    <t>771/8</t>
  </si>
  <si>
    <t>771/9</t>
  </si>
  <si>
    <t>1/15</t>
  </si>
  <si>
    <t>1/17</t>
  </si>
  <si>
    <t>1/18</t>
  </si>
  <si>
    <t>1/19</t>
  </si>
  <si>
    <t>1/21</t>
  </si>
  <si>
    <t>1/22</t>
  </si>
  <si>
    <t>1/23</t>
  </si>
  <si>
    <t>1/24</t>
  </si>
  <si>
    <t>1/26</t>
  </si>
  <si>
    <t>1/28</t>
  </si>
  <si>
    <t>1/29</t>
  </si>
  <si>
    <t>1/30</t>
  </si>
  <si>
    <t>1/31</t>
  </si>
  <si>
    <t>1/32</t>
  </si>
  <si>
    <t>1/33</t>
  </si>
  <si>
    <t>1/34</t>
  </si>
  <si>
    <t>1/35</t>
  </si>
  <si>
    <t>1/36</t>
  </si>
  <si>
    <t>1/37</t>
  </si>
  <si>
    <t>1/38</t>
  </si>
  <si>
    <t>1/39</t>
  </si>
  <si>
    <t>1/40</t>
  </si>
  <si>
    <t>1/42</t>
  </si>
  <si>
    <t>1/44</t>
  </si>
  <si>
    <t>1/45</t>
  </si>
  <si>
    <t>8/6</t>
  </si>
  <si>
    <t>13/4</t>
  </si>
  <si>
    <t>27/1</t>
  </si>
  <si>
    <t>pow.1349G pl. Pokoju</t>
  </si>
  <si>
    <t>pl. Pokoju 3</t>
  </si>
  <si>
    <t>39/3</t>
  </si>
  <si>
    <t>pl. Pokoju 4</t>
  </si>
  <si>
    <t>41/1</t>
  </si>
  <si>
    <t>pl. Pokoju 5</t>
  </si>
  <si>
    <t>41/2</t>
  </si>
  <si>
    <t>pl. Pokoju 6</t>
  </si>
  <si>
    <t>44/6</t>
  </si>
  <si>
    <t>45/3</t>
  </si>
  <si>
    <t>pl. Spółdzielczy 6</t>
  </si>
  <si>
    <t>50/3</t>
  </si>
  <si>
    <t>50/5</t>
  </si>
  <si>
    <t>50/6</t>
  </si>
  <si>
    <t>pl. Spółdzielczy</t>
  </si>
  <si>
    <t>pl. Spółdzielczy 1</t>
  </si>
  <si>
    <t>pl. Spółdzielczy 14-15</t>
  </si>
  <si>
    <t>Kanał Młyński</t>
  </si>
  <si>
    <t>pl. Spółdzielczy 18</t>
  </si>
  <si>
    <t>58/3</t>
  </si>
  <si>
    <t>58/4</t>
  </si>
  <si>
    <t>pl. Spółdzielczy 13</t>
  </si>
  <si>
    <t>74/4</t>
  </si>
  <si>
    <t>74/10</t>
  </si>
  <si>
    <t>93/3</t>
  </si>
  <si>
    <t>93/4</t>
  </si>
  <si>
    <t>93/5</t>
  </si>
  <si>
    <t>31/10</t>
  </si>
  <si>
    <t>31/13</t>
  </si>
  <si>
    <t>31/15</t>
  </si>
  <si>
    <t>31/16</t>
  </si>
  <si>
    <t>31/17</t>
  </si>
  <si>
    <t>31/18</t>
  </si>
  <si>
    <t>31/19</t>
  </si>
  <si>
    <t>31/20</t>
  </si>
  <si>
    <t>31/21</t>
  </si>
  <si>
    <t>31/22</t>
  </si>
  <si>
    <t>31/23</t>
  </si>
  <si>
    <t>33/6</t>
  </si>
  <si>
    <t>33/7</t>
  </si>
  <si>
    <t>34/6</t>
  </si>
  <si>
    <t>34/8</t>
  </si>
  <si>
    <t>34/9</t>
  </si>
  <si>
    <t>34/10</t>
  </si>
  <si>
    <t>34/11</t>
  </si>
  <si>
    <t>34/12</t>
  </si>
  <si>
    <t>34/13</t>
  </si>
  <si>
    <t>34/16</t>
  </si>
  <si>
    <t>34/17</t>
  </si>
  <si>
    <t>34/20</t>
  </si>
  <si>
    <t>34/22</t>
  </si>
  <si>
    <t>34/23</t>
  </si>
  <si>
    <t>34/24</t>
  </si>
  <si>
    <t>34/25</t>
  </si>
  <si>
    <t>34/26</t>
  </si>
  <si>
    <t>34/27</t>
  </si>
  <si>
    <t>34/28</t>
  </si>
  <si>
    <t>34/29</t>
  </si>
  <si>
    <t>34/30</t>
  </si>
  <si>
    <t>34/31</t>
  </si>
  <si>
    <t>34/32</t>
  </si>
  <si>
    <t>34/33</t>
  </si>
  <si>
    <t>34/34</t>
  </si>
  <si>
    <t>34/35</t>
  </si>
  <si>
    <t>34/37</t>
  </si>
  <si>
    <t>34/39</t>
  </si>
  <si>
    <t>34/40</t>
  </si>
  <si>
    <t>34/41</t>
  </si>
  <si>
    <t>34/42</t>
  </si>
  <si>
    <t>34/44</t>
  </si>
  <si>
    <t>34/45</t>
  </si>
  <si>
    <t>34/46</t>
  </si>
  <si>
    <t>34/47</t>
  </si>
  <si>
    <t>34/48</t>
  </si>
  <si>
    <t>34/50</t>
  </si>
  <si>
    <t>34/51</t>
  </si>
  <si>
    <t>34/52</t>
  </si>
  <si>
    <t>34/53</t>
  </si>
  <si>
    <t>34/54</t>
  </si>
  <si>
    <t>34/55</t>
  </si>
  <si>
    <t>34/56</t>
  </si>
  <si>
    <t>34/57</t>
  </si>
  <si>
    <t>34/58</t>
  </si>
  <si>
    <t>34/59</t>
  </si>
  <si>
    <t>34/60</t>
  </si>
  <si>
    <t>34/61</t>
  </si>
  <si>
    <t>34/62</t>
  </si>
  <si>
    <t>34/63</t>
  </si>
  <si>
    <t>36/6</t>
  </si>
  <si>
    <t>36/8</t>
  </si>
  <si>
    <t>36/9</t>
  </si>
  <si>
    <t>36/12</t>
  </si>
  <si>
    <t>36/13</t>
  </si>
  <si>
    <t>36/14</t>
  </si>
  <si>
    <t>36/15</t>
  </si>
  <si>
    <t>36/16</t>
  </si>
  <si>
    <t>36/17</t>
  </si>
  <si>
    <t>36/18</t>
  </si>
  <si>
    <t>PRZY DRODZE POLNEJ</t>
  </si>
  <si>
    <t>39/1</t>
  </si>
  <si>
    <t>PRZY UL.PIONIERÓW</t>
  </si>
  <si>
    <t>39/2</t>
  </si>
  <si>
    <t>40/1</t>
  </si>
  <si>
    <t>40/2</t>
  </si>
  <si>
    <t>44/1</t>
  </si>
  <si>
    <t>44/2</t>
  </si>
  <si>
    <t>44/3</t>
  </si>
  <si>
    <t>44/4</t>
  </si>
  <si>
    <t>44/5</t>
  </si>
  <si>
    <t>PRZY BOCZNICY</t>
  </si>
  <si>
    <t>PRZY UL.BUCZKA</t>
  </si>
  <si>
    <t>52/1</t>
  </si>
  <si>
    <t>52/3</t>
  </si>
  <si>
    <t>52/5</t>
  </si>
  <si>
    <t>52/6</t>
  </si>
  <si>
    <t>52/7</t>
  </si>
  <si>
    <t>53/1</t>
  </si>
  <si>
    <t>53/2</t>
  </si>
  <si>
    <t>55/11</t>
  </si>
  <si>
    <t>55/12</t>
  </si>
  <si>
    <t>56/3</t>
  </si>
  <si>
    <t>56/4</t>
  </si>
  <si>
    <t>56/5</t>
  </si>
  <si>
    <t>56/6</t>
  </si>
  <si>
    <t>56/7</t>
  </si>
  <si>
    <t>56/8</t>
  </si>
  <si>
    <t>56/9</t>
  </si>
  <si>
    <t>56/10</t>
  </si>
  <si>
    <t>62/2</t>
  </si>
  <si>
    <t>63/1</t>
  </si>
  <si>
    <t>65/3</t>
  </si>
  <si>
    <t>65/4</t>
  </si>
  <si>
    <t>65/5</t>
  </si>
  <si>
    <t>65/6</t>
  </si>
  <si>
    <t>65/7</t>
  </si>
  <si>
    <t>67/1</t>
  </si>
  <si>
    <t>71/1</t>
  </si>
  <si>
    <t>71/2</t>
  </si>
  <si>
    <t>71/3</t>
  </si>
  <si>
    <t>71/5</t>
  </si>
  <si>
    <t>71/6</t>
  </si>
  <si>
    <t>71/7</t>
  </si>
  <si>
    <t>71/8</t>
  </si>
  <si>
    <t>71/9</t>
  </si>
  <si>
    <t>DROGA POLNA</t>
  </si>
  <si>
    <t>73/3</t>
  </si>
  <si>
    <t>73/4</t>
  </si>
  <si>
    <t>74/5</t>
  </si>
  <si>
    <t>74/6</t>
  </si>
  <si>
    <t>74/7</t>
  </si>
  <si>
    <t>74/8</t>
  </si>
  <si>
    <t>74/9</t>
  </si>
  <si>
    <t>77/1</t>
  </si>
  <si>
    <t>77/3</t>
  </si>
  <si>
    <t>77/4</t>
  </si>
  <si>
    <t>77/5</t>
  </si>
  <si>
    <t>77/6</t>
  </si>
  <si>
    <t>77/7</t>
  </si>
  <si>
    <t>82/3</t>
  </si>
  <si>
    <t>82/4</t>
  </si>
  <si>
    <t>82/5</t>
  </si>
  <si>
    <t>87/2</t>
  </si>
  <si>
    <t>87/3</t>
  </si>
  <si>
    <t>87/4</t>
  </si>
  <si>
    <t>87/5</t>
  </si>
  <si>
    <t>90/3</t>
  </si>
  <si>
    <t>90/4</t>
  </si>
  <si>
    <t>90/5</t>
  </si>
  <si>
    <t>94/1</t>
  </si>
  <si>
    <t>94/2</t>
  </si>
  <si>
    <t>95/1</t>
  </si>
  <si>
    <t>95/3</t>
  </si>
  <si>
    <t>95/4</t>
  </si>
  <si>
    <t>100/4</t>
  </si>
  <si>
    <t>100/7</t>
  </si>
  <si>
    <t>100/8</t>
  </si>
  <si>
    <t>100/9</t>
  </si>
  <si>
    <t>100/11</t>
  </si>
  <si>
    <t>100/12</t>
  </si>
  <si>
    <t>100/13</t>
  </si>
  <si>
    <t>1/2</t>
  </si>
  <si>
    <t>1/3</t>
  </si>
  <si>
    <t>1/4</t>
  </si>
  <si>
    <t>1/5</t>
  </si>
  <si>
    <t>2/2</t>
  </si>
  <si>
    <t>11/1</t>
  </si>
  <si>
    <t>12/3</t>
  </si>
  <si>
    <t>12/4</t>
  </si>
  <si>
    <t>14/5</t>
  </si>
  <si>
    <t>15/4</t>
  </si>
  <si>
    <t>16/4</t>
  </si>
  <si>
    <t>17/4</t>
  </si>
  <si>
    <t>43/1</t>
  </si>
  <si>
    <t>43/2</t>
  </si>
  <si>
    <t>43/3</t>
  </si>
  <si>
    <t>273/4</t>
  </si>
  <si>
    <t>273/5</t>
  </si>
  <si>
    <t>55/21</t>
  </si>
  <si>
    <t>55/23</t>
  </si>
  <si>
    <t>55/24</t>
  </si>
  <si>
    <t>55/26</t>
  </si>
  <si>
    <t>55/27</t>
  </si>
  <si>
    <t>55/28</t>
  </si>
  <si>
    <t>55/29</t>
  </si>
  <si>
    <t>55/30</t>
  </si>
  <si>
    <t>55/31</t>
  </si>
  <si>
    <t>55/32</t>
  </si>
  <si>
    <t>55/33</t>
  </si>
  <si>
    <t>55/34</t>
  </si>
  <si>
    <t>55/35</t>
  </si>
  <si>
    <t>55/36</t>
  </si>
  <si>
    <t>55/38</t>
  </si>
  <si>
    <t>55/39</t>
  </si>
  <si>
    <t>55/40</t>
  </si>
  <si>
    <t>55/41</t>
  </si>
  <si>
    <t>55/42</t>
  </si>
  <si>
    <t>55/43</t>
  </si>
  <si>
    <t>55/44</t>
  </si>
  <si>
    <t>55/45</t>
  </si>
  <si>
    <t>55/46</t>
  </si>
  <si>
    <t>56/1</t>
  </si>
  <si>
    <t>56/2</t>
  </si>
  <si>
    <t>58/7</t>
  </si>
  <si>
    <t>58/9</t>
  </si>
  <si>
    <t>58/10</t>
  </si>
  <si>
    <t>58/12</t>
  </si>
  <si>
    <t>58/13</t>
  </si>
  <si>
    <t>58/14</t>
  </si>
  <si>
    <t>59/1</t>
  </si>
  <si>
    <t>59/2</t>
  </si>
  <si>
    <t>60/2</t>
  </si>
  <si>
    <t>60/6</t>
  </si>
  <si>
    <t>60/8</t>
  </si>
  <si>
    <t>60/9</t>
  </si>
  <si>
    <t>60/10</t>
  </si>
  <si>
    <t>60/11</t>
  </si>
  <si>
    <t>60/13</t>
  </si>
  <si>
    <t>60/15</t>
  </si>
  <si>
    <t>60/16</t>
  </si>
  <si>
    <t>60/17</t>
  </si>
  <si>
    <t>62/1</t>
  </si>
  <si>
    <t>62/4</t>
  </si>
  <si>
    <t>62/5</t>
  </si>
  <si>
    <t>62/6</t>
  </si>
  <si>
    <t>62/7</t>
  </si>
  <si>
    <t>62/8</t>
  </si>
  <si>
    <t>62/9</t>
  </si>
  <si>
    <t>62/10</t>
  </si>
  <si>
    <t>62/11</t>
  </si>
  <si>
    <t>62/12</t>
  </si>
  <si>
    <t>62/13</t>
  </si>
  <si>
    <t>62/14</t>
  </si>
  <si>
    <t>62/15</t>
  </si>
  <si>
    <t>62/16</t>
  </si>
  <si>
    <t>62/17</t>
  </si>
  <si>
    <t>62/18</t>
  </si>
  <si>
    <t>63/2</t>
  </si>
  <si>
    <t>63/3</t>
  </si>
  <si>
    <t>63/4</t>
  </si>
  <si>
    <t>65/1</t>
  </si>
  <si>
    <t>65/2</t>
  </si>
  <si>
    <t>66/2</t>
  </si>
  <si>
    <t>66/3</t>
  </si>
  <si>
    <t>66/4</t>
  </si>
  <si>
    <t>66/5</t>
  </si>
  <si>
    <t>66/6</t>
  </si>
  <si>
    <t>66/7</t>
  </si>
  <si>
    <t>66/9</t>
  </si>
  <si>
    <t>66/10</t>
  </si>
  <si>
    <t>66/11</t>
  </si>
  <si>
    <t>66/12</t>
  </si>
  <si>
    <t>67/2</t>
  </si>
  <si>
    <t>67/3</t>
  </si>
  <si>
    <t>67/4</t>
  </si>
  <si>
    <t>68/2</t>
  </si>
  <si>
    <t>68/10</t>
  </si>
  <si>
    <t>68/11</t>
  </si>
  <si>
    <t>68/12</t>
  </si>
  <si>
    <t>68/14</t>
  </si>
  <si>
    <t>68/15</t>
  </si>
  <si>
    <t>68/17</t>
  </si>
  <si>
    <t>68/18</t>
  </si>
  <si>
    <t>68/19</t>
  </si>
  <si>
    <t>68/20</t>
  </si>
  <si>
    <t>68/21</t>
  </si>
  <si>
    <t>68/22</t>
  </si>
  <si>
    <t>68/23</t>
  </si>
  <si>
    <t>68/24</t>
  </si>
  <si>
    <t>69/1</t>
  </si>
  <si>
    <t>69/2</t>
  </si>
  <si>
    <t>TEREN ZAMKNIĘTY-nad rz.Okalicą</t>
  </si>
  <si>
    <t>78/1</t>
  </si>
  <si>
    <t>78/2</t>
  </si>
  <si>
    <t>80/1</t>
  </si>
  <si>
    <t>80/2</t>
  </si>
  <si>
    <t>81/1</t>
  </si>
  <si>
    <t>81/2</t>
  </si>
  <si>
    <t>82/1</t>
  </si>
  <si>
    <t>82/2</t>
  </si>
  <si>
    <t>83/1</t>
  </si>
  <si>
    <t>83/2</t>
  </si>
  <si>
    <t>89/2</t>
  </si>
  <si>
    <t>89/3</t>
  </si>
  <si>
    <t>89/4</t>
  </si>
  <si>
    <t>89/6</t>
  </si>
  <si>
    <t>89/8</t>
  </si>
  <si>
    <t>89/10</t>
  </si>
  <si>
    <t>89/11</t>
  </si>
  <si>
    <t>89/12</t>
  </si>
  <si>
    <t>96/1</t>
  </si>
  <si>
    <t>2/1</t>
  </si>
  <si>
    <t>2/3</t>
  </si>
  <si>
    <t>2/4</t>
  </si>
  <si>
    <t>2/6</t>
  </si>
  <si>
    <t>2/7</t>
  </si>
  <si>
    <t>2/8</t>
  </si>
  <si>
    <t>2/9</t>
  </si>
  <si>
    <t>2/10</t>
  </si>
  <si>
    <t>2/11</t>
  </si>
  <si>
    <t>2/12</t>
  </si>
  <si>
    <t>2/13</t>
  </si>
  <si>
    <t>2/14</t>
  </si>
  <si>
    <t>2/15</t>
  </si>
  <si>
    <t>2/16</t>
  </si>
  <si>
    <t>2/17</t>
  </si>
  <si>
    <t>2/18</t>
  </si>
  <si>
    <t>2/19</t>
  </si>
  <si>
    <t>2/20</t>
  </si>
  <si>
    <t>2/21</t>
  </si>
  <si>
    <t>2/22</t>
  </si>
  <si>
    <t>2/23</t>
  </si>
  <si>
    <t>2/24</t>
  </si>
  <si>
    <t>2/25</t>
  </si>
  <si>
    <t>2/26</t>
  </si>
  <si>
    <t>2/27</t>
  </si>
  <si>
    <t>2/28</t>
  </si>
  <si>
    <t>2/29</t>
  </si>
  <si>
    <t>2/30</t>
  </si>
  <si>
    <t>TEREN ZAMKNIĘTY</t>
  </si>
  <si>
    <t>7/4</t>
  </si>
  <si>
    <t>7/9</t>
  </si>
  <si>
    <t>7/11</t>
  </si>
  <si>
    <t>7/12</t>
  </si>
  <si>
    <t>7/13</t>
  </si>
  <si>
    <t>7/14</t>
  </si>
  <si>
    <t>7/15</t>
  </si>
  <si>
    <t>7/16</t>
  </si>
  <si>
    <t>7/18</t>
  </si>
  <si>
    <t>7/19</t>
  </si>
  <si>
    <t>7/20</t>
  </si>
  <si>
    <t>10/1</t>
  </si>
  <si>
    <t>10/2</t>
  </si>
  <si>
    <t>11/2</t>
  </si>
  <si>
    <t>11/3</t>
  </si>
  <si>
    <t>11/5</t>
  </si>
  <si>
    <t>11/6</t>
  </si>
  <si>
    <t>11/7</t>
  </si>
  <si>
    <t>13/3</t>
  </si>
  <si>
    <t>13/5</t>
  </si>
  <si>
    <t>13/7</t>
  </si>
  <si>
    <t>13/9</t>
  </si>
  <si>
    <t>13/12</t>
  </si>
  <si>
    <t>13/13</t>
  </si>
  <si>
    <t>13/15</t>
  </si>
  <si>
    <t>13/17</t>
  </si>
  <si>
    <t>13/18</t>
  </si>
  <si>
    <t>14/6/L</t>
  </si>
  <si>
    <t>14/7/L</t>
  </si>
  <si>
    <t>14/10/L</t>
  </si>
  <si>
    <t>14/11/L</t>
  </si>
  <si>
    <t>14/12/L</t>
  </si>
  <si>
    <t>15/1</t>
  </si>
  <si>
    <t>15/2</t>
  </si>
  <si>
    <t>15/L</t>
  </si>
  <si>
    <t>16/1</t>
  </si>
  <si>
    <t>16/2/L</t>
  </si>
  <si>
    <t>16/2</t>
  </si>
  <si>
    <t>16/3/L</t>
  </si>
  <si>
    <t>16/6/L</t>
  </si>
  <si>
    <t>17/1</t>
  </si>
  <si>
    <t>17/2/L</t>
  </si>
  <si>
    <t>17/2</t>
  </si>
  <si>
    <t>17/3/L</t>
  </si>
  <si>
    <t>17/4/L</t>
  </si>
  <si>
    <t>18/3</t>
  </si>
  <si>
    <t>18/L</t>
  </si>
  <si>
    <t>19/1</t>
  </si>
  <si>
    <t>20/2</t>
  </si>
  <si>
    <t>20/3</t>
  </si>
  <si>
    <t>21/3</t>
  </si>
  <si>
    <t>21/5</t>
  </si>
  <si>
    <t>21/6</t>
  </si>
  <si>
    <t>22/1</t>
  </si>
  <si>
    <t>22/2</t>
  </si>
  <si>
    <t>23/1</t>
  </si>
  <si>
    <t>24/2</t>
  </si>
  <si>
    <t>24/3</t>
  </si>
  <si>
    <t>24/4</t>
  </si>
  <si>
    <t>24/5</t>
  </si>
  <si>
    <t>24/6</t>
  </si>
  <si>
    <t>24/9</t>
  </si>
  <si>
    <t>24/10</t>
  </si>
  <si>
    <t>24/11</t>
  </si>
  <si>
    <t>28/1</t>
  </si>
  <si>
    <t>32/2</t>
  </si>
  <si>
    <t>33/3</t>
  </si>
  <si>
    <t>33/4</t>
  </si>
  <si>
    <t>33/5</t>
  </si>
  <si>
    <t>36/3</t>
  </si>
  <si>
    <t>36/4</t>
  </si>
  <si>
    <t>36/5</t>
  </si>
  <si>
    <t>55/1</t>
  </si>
  <si>
    <t>60/1</t>
  </si>
  <si>
    <t>61/1</t>
  </si>
  <si>
    <t>61/2</t>
  </si>
  <si>
    <t>61/3</t>
  </si>
  <si>
    <t>66/8</t>
  </si>
  <si>
    <t>66/13</t>
  </si>
  <si>
    <t>66/14</t>
  </si>
  <si>
    <t>68/L</t>
  </si>
  <si>
    <t>69/L</t>
  </si>
  <si>
    <t>70/1</t>
  </si>
  <si>
    <t>70/2</t>
  </si>
  <si>
    <t>70/L</t>
  </si>
  <si>
    <t>71/L</t>
  </si>
  <si>
    <t>72/L</t>
  </si>
  <si>
    <t>73/L</t>
  </si>
  <si>
    <t>74/L</t>
  </si>
  <si>
    <t>75/1/L</t>
  </si>
  <si>
    <t>78/3</t>
  </si>
  <si>
    <t>78/4</t>
  </si>
  <si>
    <t>79/1</t>
  </si>
  <si>
    <t>79/2</t>
  </si>
  <si>
    <t>83/3</t>
  </si>
  <si>
    <t>83/4</t>
  </si>
  <si>
    <t>83/5</t>
  </si>
  <si>
    <t>84/L</t>
  </si>
  <si>
    <t>97/1</t>
  </si>
  <si>
    <t>101/1</t>
  </si>
  <si>
    <t>101/2</t>
  </si>
  <si>
    <t>102/1</t>
  </si>
  <si>
    <t>103/2</t>
  </si>
  <si>
    <t>104/1</t>
  </si>
  <si>
    <t>104/2</t>
  </si>
  <si>
    <t>106/L</t>
  </si>
  <si>
    <t>107/1/L</t>
  </si>
  <si>
    <t>111/2</t>
  </si>
  <si>
    <t>111/3</t>
  </si>
  <si>
    <t>111/6</t>
  </si>
  <si>
    <t>111/8</t>
  </si>
  <si>
    <t>111/9</t>
  </si>
  <si>
    <t>111/10</t>
  </si>
  <si>
    <t>116/1</t>
  </si>
  <si>
    <t>116/2</t>
  </si>
  <si>
    <t>118/2</t>
  </si>
  <si>
    <t>Adres</t>
  </si>
  <si>
    <t>Nazwisko i imię</t>
  </si>
  <si>
    <t>Numer ewidencyjny działki</t>
  </si>
  <si>
    <t>Obiekt budowlany</t>
  </si>
  <si>
    <t>Wymiary płyt</t>
  </si>
  <si>
    <t>[szt]</t>
  </si>
  <si>
    <t>[m2]</t>
  </si>
  <si>
    <t>[cm]</t>
  </si>
  <si>
    <t>L.p.</t>
  </si>
  <si>
    <t>Płyty Karo</t>
  </si>
  <si>
    <t>płyty luzem</t>
  </si>
  <si>
    <t>Razem</t>
  </si>
  <si>
    <t>[Mg]</t>
  </si>
  <si>
    <t>Stopień pilności</t>
  </si>
  <si>
    <t>I (wymiana lub naprawa bezzwłocznie)</t>
  </si>
  <si>
    <t>II (ponowna ocena w czasie do 1 roku)</t>
  </si>
  <si>
    <t>III (ponowna ocena w terminie do 5 lat)</t>
  </si>
  <si>
    <r>
      <t>[m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]</t>
    </r>
  </si>
  <si>
    <t>Wyszczególnienie</t>
  </si>
  <si>
    <t>Suma punktów oceny stopnia pilności</t>
  </si>
  <si>
    <t>Stopień pilności (pomocnicza kolumna)</t>
  </si>
  <si>
    <t>Ilość wyrobów zawierających azbest</t>
  </si>
  <si>
    <t>Płyty luzem</t>
  </si>
  <si>
    <t>Ciężar 1 m2</t>
  </si>
  <si>
    <t>[-]</t>
  </si>
  <si>
    <t>Wymiary</t>
  </si>
  <si>
    <t>Ilość azbestu</t>
  </si>
  <si>
    <t>Liczba obiektów i miejsc występowania azbestu</t>
  </si>
  <si>
    <t>Wyniki inwentaryzacji azbestu i wyrobów zawierających azbest</t>
  </si>
  <si>
    <t>Cena netto</t>
  </si>
  <si>
    <t>Koszt jednostkowy</t>
  </si>
  <si>
    <t>zł/Mg</t>
  </si>
  <si>
    <t>Roboty dekarskie</t>
  </si>
  <si>
    <t>zł/m2</t>
  </si>
  <si>
    <t>zł/km</t>
  </si>
  <si>
    <t>zł/samochód</t>
  </si>
  <si>
    <t>x</t>
  </si>
  <si>
    <t>m2/Mg</t>
  </si>
  <si>
    <t>Załadunek i rozładunek 10 Mg (5 palet)</t>
  </si>
  <si>
    <t>Ilośc azbestu</t>
  </si>
  <si>
    <t>[zł]</t>
  </si>
  <si>
    <t>Szacunkowy koszt usunięcia [zł]</t>
  </si>
  <si>
    <t>Obręb geodezyjny</t>
  </si>
  <si>
    <t>Składowisko</t>
  </si>
  <si>
    <t>komórka</t>
  </si>
  <si>
    <t>budynek mieszkalny jednorodzinny</t>
  </si>
  <si>
    <t>budynek gospodarczy</t>
  </si>
  <si>
    <t>budynek mieszkalny wielorodzinny</t>
  </si>
  <si>
    <t>garaż</t>
  </si>
  <si>
    <t>Budynki mieszkalne jednorodzinne</t>
  </si>
  <si>
    <t>Budynki mieszkalne wielorodzinne</t>
  </si>
  <si>
    <t>Komórki</t>
  </si>
  <si>
    <t>Garaże</t>
  </si>
  <si>
    <t>Budynki gospodarcze</t>
  </si>
  <si>
    <t>budynki mieszkalne jednorodzinne</t>
  </si>
  <si>
    <t>budynki mieszkalne wielorodzinne</t>
  </si>
  <si>
    <t>budynki gospodarcze</t>
  </si>
  <si>
    <t>komórki</t>
  </si>
  <si>
    <t>garaże</t>
  </si>
  <si>
    <t>Koszt usunięcia wyrobów zawierających azbest - I stopień pilności</t>
  </si>
  <si>
    <t>Średnia</t>
  </si>
  <si>
    <t>Powierzchnia [m2]</t>
  </si>
  <si>
    <t>[kg/m2]</t>
  </si>
  <si>
    <t>kg/m2</t>
  </si>
  <si>
    <t>Bierkowo</t>
  </si>
  <si>
    <t>Składowisko w Bierkowie</t>
  </si>
  <si>
    <t>Unieszkodliwianie</t>
  </si>
  <si>
    <t>Jesionowa 6</t>
  </si>
  <si>
    <t>Jesionowa 8</t>
  </si>
  <si>
    <t>Jesionowa 17</t>
  </si>
  <si>
    <t>Jesionowa 15</t>
  </si>
  <si>
    <t>Klonowa 34</t>
  </si>
  <si>
    <t>Akacjowa 34</t>
  </si>
  <si>
    <t>Petelczyk Zbigniew</t>
  </si>
  <si>
    <t>Akacjowa 35</t>
  </si>
  <si>
    <t>Akacjowa 31</t>
  </si>
  <si>
    <t>Łącki Jerzy i Janina</t>
  </si>
  <si>
    <t>Akacjowa 28</t>
  </si>
  <si>
    <t>Kędra Jerzy</t>
  </si>
  <si>
    <t>Akacjowa 27</t>
  </si>
  <si>
    <t>Dzieciuch Jerzy</t>
  </si>
  <si>
    <t>Akacjowa 25</t>
  </si>
  <si>
    <t>Ramczyk Henryk</t>
  </si>
  <si>
    <t>Akacjowa 24</t>
  </si>
  <si>
    <t>Oborzyński Edward</t>
  </si>
  <si>
    <t>Akacjowa 20</t>
  </si>
  <si>
    <t>Akacjowa 19</t>
  </si>
  <si>
    <t>Akacjowa 15</t>
  </si>
  <si>
    <t>Biblin Aleksander</t>
  </si>
  <si>
    <t>Akacjowa 10</t>
  </si>
  <si>
    <t>Kos Anna, Kras Andrzej</t>
  </si>
  <si>
    <t>Akacjowa 1</t>
  </si>
  <si>
    <t>Szlenk Tadeusz</t>
  </si>
  <si>
    <t>Klonowa 5</t>
  </si>
  <si>
    <t>Modrzewiowa 5</t>
  </si>
  <si>
    <t>Klonowa 29</t>
  </si>
  <si>
    <t>Akacjowa 32</t>
  </si>
  <si>
    <t>Grajewska Barbara</t>
  </si>
  <si>
    <t>Akacjowa 21</t>
  </si>
  <si>
    <t>Szymlek Marian</t>
  </si>
  <si>
    <t>Klonowa 36</t>
  </si>
  <si>
    <t>Abrahama</t>
  </si>
  <si>
    <t>Akacjowa</t>
  </si>
  <si>
    <t>B1/1366-67</t>
  </si>
  <si>
    <t>Beniowskiego 1</t>
  </si>
  <si>
    <t>Majewski Roman</t>
  </si>
  <si>
    <t>Jankowska Anna</t>
  </si>
  <si>
    <t>B2/1368-70</t>
  </si>
  <si>
    <t>Nacek Andrzej i Krystyna</t>
  </si>
  <si>
    <t>B4/1373-75</t>
  </si>
  <si>
    <t>Beniowskiego 17</t>
  </si>
  <si>
    <t>Pioch Małgorzata</t>
  </si>
  <si>
    <t>B10/1385-87</t>
  </si>
  <si>
    <t>Klonowa 15</t>
  </si>
  <si>
    <t>Klonowa 17</t>
  </si>
  <si>
    <t>Klonowa 21</t>
  </si>
  <si>
    <t>Klonowa 23</t>
  </si>
  <si>
    <t>Klonowa 27</t>
  </si>
  <si>
    <t>Toruńska 1</t>
  </si>
  <si>
    <t>Słupska 18</t>
  </si>
  <si>
    <t>Słupska</t>
  </si>
  <si>
    <t>Kolonia 20</t>
  </si>
  <si>
    <t>Kolonia 18</t>
  </si>
  <si>
    <t>Kolonia 19</t>
  </si>
  <si>
    <t>Kolonia 14</t>
  </si>
  <si>
    <t>Kolonia 13</t>
  </si>
  <si>
    <t>Kolonia 24</t>
  </si>
  <si>
    <t>Kolonia 27</t>
  </si>
  <si>
    <t>Kolonia 6</t>
  </si>
  <si>
    <t>Kolonia 5</t>
  </si>
  <si>
    <t>Kaszubska</t>
  </si>
  <si>
    <t>Jesionowa 25</t>
  </si>
  <si>
    <t>Jesionowa 21</t>
  </si>
  <si>
    <t>D2/4905-06</t>
  </si>
  <si>
    <t>Obręb</t>
  </si>
  <si>
    <t>1</t>
  </si>
  <si>
    <t>397</t>
  </si>
  <si>
    <t>RZEKA LEBA</t>
  </si>
  <si>
    <t>2</t>
  </si>
  <si>
    <t>484</t>
  </si>
  <si>
    <t>3</t>
  </si>
  <si>
    <t>242</t>
  </si>
  <si>
    <t>4</t>
  </si>
  <si>
    <t>240</t>
  </si>
  <si>
    <t>5</t>
  </si>
  <si>
    <t>243</t>
  </si>
  <si>
    <t>6</t>
  </si>
  <si>
    <t>7</t>
  </si>
  <si>
    <t>234</t>
  </si>
  <si>
    <t>8</t>
  </si>
  <si>
    <t>9</t>
  </si>
  <si>
    <t>10</t>
  </si>
  <si>
    <t>196</t>
  </si>
  <si>
    <t>11</t>
  </si>
  <si>
    <t>216</t>
  </si>
  <si>
    <t>12</t>
  </si>
  <si>
    <t>56</t>
  </si>
  <si>
    <t>13</t>
  </si>
  <si>
    <t>47</t>
  </si>
  <si>
    <t>14</t>
  </si>
  <si>
    <t>15</t>
  </si>
  <si>
    <t>74</t>
  </si>
  <si>
    <t>16</t>
  </si>
  <si>
    <t>50</t>
  </si>
  <si>
    <t>17</t>
  </si>
  <si>
    <t>18</t>
  </si>
  <si>
    <t>212</t>
  </si>
  <si>
    <t>19</t>
  </si>
  <si>
    <t>19/2</t>
  </si>
  <si>
    <t>20</t>
  </si>
  <si>
    <t>19/3</t>
  </si>
  <si>
    <t>21</t>
  </si>
  <si>
    <t>19/4</t>
  </si>
  <si>
    <t>22</t>
  </si>
  <si>
    <t>19/5</t>
  </si>
  <si>
    <t>23</t>
  </si>
  <si>
    <t>24</t>
  </si>
  <si>
    <t>21/1</t>
  </si>
  <si>
    <t>62</t>
  </si>
  <si>
    <t>25</t>
  </si>
  <si>
    <t>21/2</t>
  </si>
  <si>
    <t>26</t>
  </si>
  <si>
    <t>27</t>
  </si>
  <si>
    <t>28</t>
  </si>
  <si>
    <t>222</t>
  </si>
  <si>
    <t>29</t>
  </si>
  <si>
    <t>239</t>
  </si>
  <si>
    <t>30</t>
  </si>
  <si>
    <t>118</t>
  </si>
  <si>
    <t>31</t>
  </si>
  <si>
    <t>27/2</t>
  </si>
  <si>
    <t>250</t>
  </si>
  <si>
    <t>32</t>
  </si>
  <si>
    <t>27/3</t>
  </si>
  <si>
    <t>Lębork</t>
  </si>
  <si>
    <t>33</t>
  </si>
  <si>
    <t>27/4</t>
  </si>
  <si>
    <t>149</t>
  </si>
  <si>
    <t>34</t>
  </si>
  <si>
    <t>27/5</t>
  </si>
  <si>
    <t>81</t>
  </si>
  <si>
    <t>35</t>
  </si>
  <si>
    <t>27/6</t>
  </si>
  <si>
    <t>36</t>
  </si>
  <si>
    <t>27/7</t>
  </si>
  <si>
    <t>123</t>
  </si>
  <si>
    <t>37</t>
  </si>
  <si>
    <t>27/8</t>
  </si>
  <si>
    <t>38</t>
  </si>
  <si>
    <t>27/9</t>
  </si>
  <si>
    <t>54</t>
  </si>
  <si>
    <t>39</t>
  </si>
  <si>
    <t>27/10</t>
  </si>
  <si>
    <t>95</t>
  </si>
  <si>
    <t>40</t>
  </si>
  <si>
    <t>27/11</t>
  </si>
  <si>
    <t>45</t>
  </si>
  <si>
    <t>41</t>
  </si>
  <si>
    <t>27/12</t>
  </si>
  <si>
    <t>106</t>
  </si>
  <si>
    <t>42</t>
  </si>
  <si>
    <t>27/13</t>
  </si>
  <si>
    <t>107</t>
  </si>
  <si>
    <t>43</t>
  </si>
  <si>
    <t>27/14</t>
  </si>
  <si>
    <t>249</t>
  </si>
  <si>
    <t>44</t>
  </si>
  <si>
    <t>27/15</t>
  </si>
  <si>
    <t>27/16</t>
  </si>
  <si>
    <t>261</t>
  </si>
  <si>
    <t>46</t>
  </si>
  <si>
    <t>27/17</t>
  </si>
  <si>
    <t>129</t>
  </si>
  <si>
    <t>27/18</t>
  </si>
  <si>
    <t>48</t>
  </si>
  <si>
    <t>27/19</t>
  </si>
  <si>
    <t>167</t>
  </si>
  <si>
    <t>49</t>
  </si>
  <si>
    <t>27/20</t>
  </si>
  <si>
    <t>116</t>
  </si>
  <si>
    <t>27/21</t>
  </si>
  <si>
    <t>51</t>
  </si>
  <si>
    <t>27/22</t>
  </si>
  <si>
    <t>52</t>
  </si>
  <si>
    <t>27/23</t>
  </si>
  <si>
    <t>53</t>
  </si>
  <si>
    <t>154</t>
  </si>
  <si>
    <t>55</t>
  </si>
  <si>
    <t>30/1</t>
  </si>
  <si>
    <t>30/3</t>
  </si>
  <si>
    <t>30/4</t>
  </si>
  <si>
    <t>272</t>
  </si>
  <si>
    <t>58</t>
  </si>
  <si>
    <t>31/1</t>
  </si>
  <si>
    <t>59</t>
  </si>
  <si>
    <t>31/2</t>
  </si>
  <si>
    <t>251</t>
  </si>
  <si>
    <t>60</t>
  </si>
  <si>
    <t>31/3</t>
  </si>
  <si>
    <t>61</t>
  </si>
  <si>
    <t>89</t>
  </si>
  <si>
    <t>63</t>
  </si>
  <si>
    <t>64</t>
  </si>
  <si>
    <t>65</t>
  </si>
  <si>
    <t>66</t>
  </si>
  <si>
    <t>57</t>
  </si>
  <si>
    <t>67</t>
  </si>
  <si>
    <t>68</t>
  </si>
  <si>
    <t>69</t>
  </si>
  <si>
    <t>357</t>
  </si>
  <si>
    <t>70</t>
  </si>
  <si>
    <t>71</t>
  </si>
  <si>
    <t>72</t>
  </si>
  <si>
    <t>159</t>
  </si>
  <si>
    <t>73</t>
  </si>
  <si>
    <t>75</t>
  </si>
  <si>
    <t>76</t>
  </si>
  <si>
    <t>77</t>
  </si>
  <si>
    <t>78</t>
  </si>
  <si>
    <t>49/1</t>
  </si>
  <si>
    <t>424</t>
  </si>
  <si>
    <t>79</t>
  </si>
  <si>
    <t>49/2</t>
  </si>
  <si>
    <t>80</t>
  </si>
  <si>
    <t>49/3</t>
  </si>
  <si>
    <t>82</t>
  </si>
  <si>
    <t>117</t>
  </si>
  <si>
    <t>83</t>
  </si>
  <si>
    <t>209</t>
  </si>
  <si>
    <t>84</t>
  </si>
  <si>
    <t>85</t>
  </si>
  <si>
    <t>54/1</t>
  </si>
  <si>
    <t>182</t>
  </si>
  <si>
    <t>86</t>
  </si>
  <si>
    <t>54/2</t>
  </si>
  <si>
    <t>506</t>
  </si>
  <si>
    <t>87</t>
  </si>
  <si>
    <t>54/3</t>
  </si>
  <si>
    <t>492</t>
  </si>
  <si>
    <t>88</t>
  </si>
  <si>
    <t>54/4</t>
  </si>
  <si>
    <t>54/5</t>
  </si>
  <si>
    <t>504</t>
  </si>
  <si>
    <t>90</t>
  </si>
  <si>
    <t>54/6</t>
  </si>
  <si>
    <t>307</t>
  </si>
  <si>
    <t>91</t>
  </si>
  <si>
    <t>54/7</t>
  </si>
  <si>
    <t>305</t>
  </si>
  <si>
    <t>92</t>
  </si>
  <si>
    <t>121</t>
  </si>
  <si>
    <t>93</t>
  </si>
  <si>
    <t>94</t>
  </si>
  <si>
    <t>57/1</t>
  </si>
  <si>
    <t>157</t>
  </si>
  <si>
    <t>57/2</t>
  </si>
  <si>
    <t>535</t>
  </si>
  <si>
    <t>96</t>
  </si>
  <si>
    <t>97</t>
  </si>
  <si>
    <t>98</t>
  </si>
  <si>
    <t>158</t>
  </si>
  <si>
    <t>99</t>
  </si>
  <si>
    <t>175</t>
  </si>
  <si>
    <t>100</t>
  </si>
  <si>
    <t>101</t>
  </si>
  <si>
    <t>102</t>
  </si>
  <si>
    <t>103</t>
  </si>
  <si>
    <t>105</t>
  </si>
  <si>
    <t>104</t>
  </si>
  <si>
    <t>125</t>
  </si>
  <si>
    <t>108</t>
  </si>
  <si>
    <t>128</t>
  </si>
  <si>
    <t>109</t>
  </si>
  <si>
    <t>110</t>
  </si>
  <si>
    <t>111</t>
  </si>
  <si>
    <t>112</t>
  </si>
  <si>
    <t>113</t>
  </si>
  <si>
    <t>114</t>
  </si>
  <si>
    <t>76/1</t>
  </si>
  <si>
    <t>487</t>
  </si>
  <si>
    <t>115</t>
  </si>
  <si>
    <t>76/2</t>
  </si>
  <si>
    <t>211</t>
  </si>
  <si>
    <t>166</t>
  </si>
  <si>
    <t>146</t>
  </si>
  <si>
    <t>119</t>
  </si>
  <si>
    <t>120</t>
  </si>
  <si>
    <t>140</t>
  </si>
  <si>
    <t>122</t>
  </si>
  <si>
    <t>203</t>
  </si>
  <si>
    <t>124</t>
  </si>
  <si>
    <t>138</t>
  </si>
  <si>
    <t>126</t>
  </si>
  <si>
    <t>188</t>
  </si>
  <si>
    <t>127</t>
  </si>
  <si>
    <t>162</t>
  </si>
  <si>
    <t>130</t>
  </si>
  <si>
    <t>131</t>
  </si>
  <si>
    <t>132</t>
  </si>
  <si>
    <t>133</t>
  </si>
  <si>
    <t>241</t>
  </si>
  <si>
    <t>134</t>
  </si>
  <si>
    <t>135</t>
  </si>
  <si>
    <t>96/2</t>
  </si>
  <si>
    <t>537</t>
  </si>
  <si>
    <t>136</t>
  </si>
  <si>
    <t>96/3</t>
  </si>
  <si>
    <t>538</t>
  </si>
  <si>
    <t>137</t>
  </si>
  <si>
    <t>96/4</t>
  </si>
  <si>
    <t>536</t>
  </si>
  <si>
    <t>96/5</t>
  </si>
  <si>
    <t>139</t>
  </si>
  <si>
    <t>96/6</t>
  </si>
  <si>
    <t>550</t>
  </si>
  <si>
    <t>96/7</t>
  </si>
  <si>
    <t>141</t>
  </si>
  <si>
    <t>96/8</t>
  </si>
  <si>
    <t>142</t>
  </si>
  <si>
    <t>97/2</t>
  </si>
  <si>
    <t>227</t>
  </si>
  <si>
    <t>143</t>
  </si>
  <si>
    <t>97/3</t>
  </si>
  <si>
    <t>555</t>
  </si>
  <si>
    <t>144</t>
  </si>
  <si>
    <t>97/4</t>
  </si>
  <si>
    <t>145</t>
  </si>
  <si>
    <t>98/2</t>
  </si>
  <si>
    <t>224</t>
  </si>
  <si>
    <t>98/3</t>
  </si>
  <si>
    <t>147</t>
  </si>
  <si>
    <t>98/4</t>
  </si>
  <si>
    <t>148</t>
  </si>
  <si>
    <t>98/5</t>
  </si>
  <si>
    <t>99/1</t>
  </si>
  <si>
    <t>232</t>
  </si>
  <si>
    <t>150</t>
  </si>
  <si>
    <t>100/1</t>
  </si>
  <si>
    <t>379</t>
  </si>
  <si>
    <t>151</t>
  </si>
  <si>
    <t>100/2</t>
  </si>
  <si>
    <t>152</t>
  </si>
  <si>
    <t>102/2</t>
  </si>
  <si>
    <t>485</t>
  </si>
  <si>
    <t>153</t>
  </si>
  <si>
    <t>102/3</t>
  </si>
  <si>
    <t>237</t>
  </si>
  <si>
    <t>103/1</t>
  </si>
  <si>
    <t>228</t>
  </si>
  <si>
    <t>155</t>
  </si>
  <si>
    <t>104/3</t>
  </si>
  <si>
    <t>378</t>
  </si>
  <si>
    <t>156</t>
  </si>
  <si>
    <t>104/5</t>
  </si>
  <si>
    <t>407</t>
  </si>
  <si>
    <t>104/6</t>
  </si>
  <si>
    <t>489</t>
  </si>
  <si>
    <t>104/7</t>
  </si>
  <si>
    <t>233</t>
  </si>
  <si>
    <t>160</t>
  </si>
  <si>
    <t>161</t>
  </si>
  <si>
    <t>108/1</t>
  </si>
  <si>
    <t>163</t>
  </si>
  <si>
    <t>108/3</t>
  </si>
  <si>
    <t>431</t>
  </si>
  <si>
    <t>164</t>
  </si>
  <si>
    <t>108/4</t>
  </si>
  <si>
    <t>165</t>
  </si>
  <si>
    <t>108/5</t>
  </si>
  <si>
    <t>432</t>
  </si>
  <si>
    <t>108/6</t>
  </si>
  <si>
    <t>433</t>
  </si>
  <si>
    <t>108/7</t>
  </si>
  <si>
    <t>465</t>
  </si>
  <si>
    <t>168</t>
  </si>
  <si>
    <t>108/8</t>
  </si>
  <si>
    <t>434</t>
  </si>
  <si>
    <t>169</t>
  </si>
  <si>
    <t>108/9</t>
  </si>
  <si>
    <t>435</t>
  </si>
  <si>
    <t>170</t>
  </si>
  <si>
    <t>108/10</t>
  </si>
  <si>
    <t>436</t>
  </si>
  <si>
    <t>171</t>
  </si>
  <si>
    <t>108/11</t>
  </si>
  <si>
    <t>437</t>
  </si>
  <si>
    <t>172</t>
  </si>
  <si>
    <t>108/12</t>
  </si>
  <si>
    <t>429</t>
  </si>
  <si>
    <t>173</t>
  </si>
  <si>
    <t>108/13</t>
  </si>
  <si>
    <t>438</t>
  </si>
  <si>
    <t>174</t>
  </si>
  <si>
    <t>108/14</t>
  </si>
  <si>
    <t>439</t>
  </si>
  <si>
    <t>108/15</t>
  </si>
  <si>
    <t>440</t>
  </si>
  <si>
    <t>176</t>
  </si>
  <si>
    <t>108/16</t>
  </si>
  <si>
    <t>468</t>
  </si>
  <si>
    <t>177</t>
  </si>
  <si>
    <t>108/17</t>
  </si>
  <si>
    <t>441</t>
  </si>
  <si>
    <t>178</t>
  </si>
  <si>
    <t>108/18</t>
  </si>
  <si>
    <t>442</t>
  </si>
  <si>
    <t>179</t>
  </si>
  <si>
    <t>108/19</t>
  </si>
  <si>
    <t>443</t>
  </si>
  <si>
    <t>180</t>
  </si>
  <si>
    <t>108/20</t>
  </si>
  <si>
    <t>444</t>
  </si>
  <si>
    <t>181</t>
  </si>
  <si>
    <t>108/21</t>
  </si>
  <si>
    <t>466</t>
  </si>
  <si>
    <t>108/22</t>
  </si>
  <si>
    <t>445</t>
  </si>
  <si>
    <t>183</t>
  </si>
  <si>
    <t>108/23</t>
  </si>
  <si>
    <t>446</t>
  </si>
  <si>
    <t>184</t>
  </si>
  <si>
    <t>108/24</t>
  </si>
  <si>
    <t>430</t>
  </si>
  <si>
    <t>185</t>
  </si>
  <si>
    <t>108/25</t>
  </si>
  <si>
    <t>186</t>
  </si>
  <si>
    <t>108/26</t>
  </si>
  <si>
    <t>490</t>
  </si>
  <si>
    <t>187</t>
  </si>
  <si>
    <t>109/1</t>
  </si>
  <si>
    <t>268</t>
  </si>
  <si>
    <t>109/2</t>
  </si>
  <si>
    <t>189</t>
  </si>
  <si>
    <t>202</t>
  </si>
  <si>
    <t>190</t>
  </si>
  <si>
    <t>191</t>
  </si>
  <si>
    <t>192</t>
  </si>
  <si>
    <t>193</t>
  </si>
  <si>
    <t>194</t>
  </si>
  <si>
    <t>195</t>
  </si>
  <si>
    <t>197</t>
  </si>
  <si>
    <t>198</t>
  </si>
  <si>
    <t>199</t>
  </si>
  <si>
    <t>200</t>
  </si>
  <si>
    <t>201</t>
  </si>
  <si>
    <t>122/1</t>
  </si>
  <si>
    <t>122/2</t>
  </si>
  <si>
    <t>511</t>
  </si>
  <si>
    <t>204</t>
  </si>
  <si>
    <t>205</t>
  </si>
  <si>
    <t>247</t>
  </si>
  <si>
    <t>206</t>
  </si>
  <si>
    <t>126/1</t>
  </si>
  <si>
    <t>383</t>
  </si>
  <si>
    <t>207</t>
  </si>
  <si>
    <t>126/2</t>
  </si>
  <si>
    <t>208</t>
  </si>
  <si>
    <t>127/1</t>
  </si>
  <si>
    <t>127/2</t>
  </si>
  <si>
    <t>291</t>
  </si>
  <si>
    <t>210</t>
  </si>
  <si>
    <t>213</t>
  </si>
  <si>
    <t>214</t>
  </si>
  <si>
    <t>215</t>
  </si>
  <si>
    <t>133/1</t>
  </si>
  <si>
    <t>238</t>
  </si>
  <si>
    <t>133/3</t>
  </si>
  <si>
    <t>293</t>
  </si>
  <si>
    <t>217</t>
  </si>
  <si>
    <t>133/4</t>
  </si>
  <si>
    <t>218</t>
  </si>
  <si>
    <t>240/2</t>
  </si>
  <si>
    <t>240/3</t>
  </si>
  <si>
    <t>240/4</t>
  </si>
  <si>
    <t>240/5</t>
  </si>
  <si>
    <t>240/6</t>
  </si>
  <si>
    <t>240/7</t>
  </si>
  <si>
    <t>240/8</t>
  </si>
  <si>
    <t>240/9</t>
  </si>
  <si>
    <t>240/10</t>
  </si>
  <si>
    <t>240/11</t>
  </si>
  <si>
    <t>240/12</t>
  </si>
  <si>
    <t>240/13</t>
  </si>
  <si>
    <t>240/14</t>
  </si>
  <si>
    <t>240/15</t>
  </si>
  <si>
    <t>240/16</t>
  </si>
  <si>
    <t>240/17</t>
  </si>
  <si>
    <t>240/18</t>
  </si>
  <si>
    <t>240/19</t>
  </si>
  <si>
    <t>240/20</t>
  </si>
  <si>
    <t>240/21</t>
  </si>
  <si>
    <t>240/22</t>
  </si>
  <si>
    <t>240/23</t>
  </si>
  <si>
    <t>240/24</t>
  </si>
  <si>
    <t>240/25</t>
  </si>
  <si>
    <t>240/26</t>
  </si>
  <si>
    <t>240/27</t>
  </si>
  <si>
    <t>240/28</t>
  </si>
  <si>
    <t>240/30</t>
  </si>
  <si>
    <t>240/31</t>
  </si>
  <si>
    <t>240/34</t>
  </si>
  <si>
    <t>240/35</t>
  </si>
  <si>
    <t>240/36</t>
  </si>
  <si>
    <t>240/37</t>
  </si>
  <si>
    <t>240/38</t>
  </si>
  <si>
    <t>240/39</t>
  </si>
  <si>
    <t>240/40</t>
  </si>
  <si>
    <t>240/41</t>
  </si>
  <si>
    <t>240/42</t>
  </si>
  <si>
    <t>240/43</t>
  </si>
  <si>
    <t>240/44</t>
  </si>
  <si>
    <t>240/45</t>
  </si>
  <si>
    <t>240/46</t>
  </si>
  <si>
    <t>240/50</t>
  </si>
  <si>
    <t>240/53</t>
  </si>
  <si>
    <t>240/54</t>
  </si>
  <si>
    <t>240/55</t>
  </si>
  <si>
    <t>240/56</t>
  </si>
  <si>
    <t>240/57</t>
  </si>
  <si>
    <t>240/58</t>
  </si>
  <si>
    <t>240/59</t>
  </si>
  <si>
    <t>240/60</t>
  </si>
  <si>
    <t>240/61</t>
  </si>
  <si>
    <t>240/62</t>
  </si>
  <si>
    <t>240/63</t>
  </si>
  <si>
    <t>240/64</t>
  </si>
  <si>
    <t>240/65</t>
  </si>
  <si>
    <t>240/66</t>
  </si>
  <si>
    <t>240/67</t>
  </si>
  <si>
    <t>240/68</t>
  </si>
  <si>
    <t>240/69</t>
  </si>
  <si>
    <t>240/70</t>
  </si>
  <si>
    <t>240/71</t>
  </si>
  <si>
    <t>240/72</t>
  </si>
  <si>
    <t>240/73</t>
  </si>
  <si>
    <t>240/74</t>
  </si>
  <si>
    <t>240/75</t>
  </si>
  <si>
    <t>240/76</t>
  </si>
  <si>
    <t>240/77</t>
  </si>
  <si>
    <t>240/78</t>
  </si>
  <si>
    <t>240/79</t>
  </si>
  <si>
    <t>240/80</t>
  </si>
  <si>
    <t>240/81</t>
  </si>
  <si>
    <t>240/82</t>
  </si>
  <si>
    <t>240/83</t>
  </si>
  <si>
    <t>240/84</t>
  </si>
  <si>
    <t>240/85</t>
  </si>
  <si>
    <t>240/86</t>
  </si>
  <si>
    <t>240/87</t>
  </si>
  <si>
    <t>240/88</t>
  </si>
  <si>
    <t>240/89</t>
  </si>
  <si>
    <t>240/90</t>
  </si>
  <si>
    <t>240/91</t>
  </si>
  <si>
    <t>240/92</t>
  </si>
  <si>
    <t>240/93</t>
  </si>
  <si>
    <t>240/94</t>
  </si>
  <si>
    <t>240/95</t>
  </si>
  <si>
    <t>240/96</t>
  </si>
  <si>
    <t>240/97</t>
  </si>
  <si>
    <t>240/98</t>
  </si>
  <si>
    <t>240/99</t>
  </si>
  <si>
    <t>240/100</t>
  </si>
  <si>
    <t>240/101</t>
  </si>
  <si>
    <t>240/102</t>
  </si>
  <si>
    <t>240/103</t>
  </si>
  <si>
    <t>240/104</t>
  </si>
  <si>
    <t>240/105</t>
  </si>
  <si>
    <t>240/106</t>
  </si>
  <si>
    <t>240/107</t>
  </si>
  <si>
    <t>240/108</t>
  </si>
  <si>
    <t>240/109</t>
  </si>
  <si>
    <t>240/110</t>
  </si>
  <si>
    <t>240/111</t>
  </si>
  <si>
    <t>240/112</t>
  </si>
  <si>
    <t>240/113</t>
  </si>
  <si>
    <t>297/1</t>
  </si>
  <si>
    <t>297/2</t>
  </si>
  <si>
    <t>297/10</t>
  </si>
  <si>
    <t>297/11</t>
  </si>
  <si>
    <t>297/12</t>
  </si>
  <si>
    <t>297/13</t>
  </si>
  <si>
    <t>297/14</t>
  </si>
  <si>
    <t>297/15</t>
  </si>
  <si>
    <t>297/16</t>
  </si>
  <si>
    <t>297/17</t>
  </si>
  <si>
    <t>297/18</t>
  </si>
  <si>
    <t>297/19</t>
  </si>
  <si>
    <t>297/20</t>
  </si>
  <si>
    <t>297/21</t>
  </si>
  <si>
    <t>TEREN ZAMKNIĘTY -pow.1339G</t>
  </si>
  <si>
    <t>299/4</t>
  </si>
  <si>
    <t>299/5</t>
  </si>
  <si>
    <t>299/6</t>
  </si>
  <si>
    <t>300/2</t>
  </si>
  <si>
    <t>300/3</t>
  </si>
  <si>
    <t>300/4</t>
  </si>
  <si>
    <t>300/5</t>
  </si>
  <si>
    <t>300/6</t>
  </si>
  <si>
    <t>300/7</t>
  </si>
  <si>
    <t>300/8</t>
  </si>
  <si>
    <t>300/9</t>
  </si>
  <si>
    <t>300/10</t>
  </si>
  <si>
    <t>300/11</t>
  </si>
  <si>
    <t>300/12</t>
  </si>
  <si>
    <t>300/13</t>
  </si>
  <si>
    <t>300/14</t>
  </si>
  <si>
    <t>300/15</t>
  </si>
  <si>
    <t>301/1</t>
  </si>
  <si>
    <t>301/2</t>
  </si>
  <si>
    <t>301/3</t>
  </si>
  <si>
    <t>301/4</t>
  </si>
  <si>
    <t>301/5</t>
  </si>
  <si>
    <t>303/1</t>
  </si>
  <si>
    <t>303/3</t>
  </si>
  <si>
    <t>4/1</t>
  </si>
  <si>
    <t>5/1</t>
  </si>
  <si>
    <t>5/2</t>
  </si>
  <si>
    <t>13/4/L</t>
  </si>
  <si>
    <t>13/6</t>
  </si>
  <si>
    <t>13/8/L</t>
  </si>
  <si>
    <t>13/9/L</t>
  </si>
  <si>
    <t>13/10/L</t>
  </si>
  <si>
    <t>19/8</t>
  </si>
  <si>
    <t>19/10</t>
  </si>
  <si>
    <t>19/11</t>
  </si>
  <si>
    <t>19/13</t>
  </si>
  <si>
    <t>19/15</t>
  </si>
  <si>
    <t>19/16</t>
  </si>
  <si>
    <t>19/17</t>
  </si>
  <si>
    <t>19/18</t>
  </si>
  <si>
    <t>19/19</t>
  </si>
  <si>
    <t>19/20</t>
  </si>
  <si>
    <t>19/21</t>
  </si>
  <si>
    <t>19/22</t>
  </si>
  <si>
    <t>19/23</t>
  </si>
  <si>
    <t>19/24</t>
  </si>
  <si>
    <t>19/25</t>
  </si>
  <si>
    <t>19/26</t>
  </si>
  <si>
    <t>19/27</t>
  </si>
  <si>
    <t>26/3</t>
  </si>
  <si>
    <t>26/4</t>
  </si>
  <si>
    <t>29/1</t>
  </si>
  <si>
    <t>29/2</t>
  </si>
  <si>
    <t>38/3</t>
  </si>
  <si>
    <t>38/4</t>
  </si>
  <si>
    <t>38/6</t>
  </si>
  <si>
    <t>38/7</t>
  </si>
  <si>
    <t>38/8</t>
  </si>
  <si>
    <t>50/1</t>
  </si>
  <si>
    <t>58/1</t>
  </si>
  <si>
    <t>58/2</t>
  </si>
  <si>
    <t>67/1/L</t>
  </si>
  <si>
    <t>67/2/L</t>
  </si>
  <si>
    <t>DR. POLNA</t>
  </si>
  <si>
    <t>90/1</t>
  </si>
  <si>
    <t>90/2</t>
  </si>
  <si>
    <t>91/1</t>
  </si>
  <si>
    <t>91/2</t>
  </si>
  <si>
    <t>107/1</t>
  </si>
  <si>
    <t>107/2</t>
  </si>
  <si>
    <t>NAD RZ.OKALICA</t>
  </si>
  <si>
    <t>Rzeka Okalica</t>
  </si>
  <si>
    <t>Drętowo</t>
  </si>
  <si>
    <t>123/3</t>
  </si>
  <si>
    <t>123/4</t>
  </si>
  <si>
    <t>123/5</t>
  </si>
  <si>
    <t>123/6</t>
  </si>
  <si>
    <t>128/3</t>
  </si>
  <si>
    <t>129/1</t>
  </si>
  <si>
    <t>CMENTARZ</t>
  </si>
  <si>
    <t>129/2</t>
  </si>
  <si>
    <t>129/3</t>
  </si>
  <si>
    <t>129/4</t>
  </si>
  <si>
    <t>129/5</t>
  </si>
  <si>
    <t>129/6</t>
  </si>
  <si>
    <t>129/7</t>
  </si>
  <si>
    <t>129/8</t>
  </si>
  <si>
    <t>129/9</t>
  </si>
  <si>
    <t>129/10</t>
  </si>
  <si>
    <t>129/11</t>
  </si>
  <si>
    <t>129/12</t>
  </si>
  <si>
    <t>kanał</t>
  </si>
  <si>
    <t>KW 14918</t>
  </si>
  <si>
    <t>PRZY RZ.KISEWA</t>
  </si>
  <si>
    <t>RZEKA KISEWA</t>
  </si>
  <si>
    <t>PRZY RZ. KISEWA</t>
  </si>
  <si>
    <t>7/3</t>
  </si>
  <si>
    <t>8/3</t>
  </si>
  <si>
    <t>472</t>
  </si>
  <si>
    <t>292/2</t>
  </si>
  <si>
    <t>473</t>
  </si>
  <si>
    <t>474</t>
  </si>
  <si>
    <t>294/4</t>
  </si>
  <si>
    <t>475</t>
  </si>
  <si>
    <t>294/5</t>
  </si>
  <si>
    <t>476</t>
  </si>
  <si>
    <t>294/6</t>
  </si>
  <si>
    <t>477</t>
  </si>
  <si>
    <t>294/7</t>
  </si>
  <si>
    <t>478</t>
  </si>
  <si>
    <t>294/8</t>
  </si>
  <si>
    <t>479</t>
  </si>
  <si>
    <t>295/1</t>
  </si>
  <si>
    <t>480</t>
  </si>
  <si>
    <t>295/3</t>
  </si>
  <si>
    <t>481</t>
  </si>
  <si>
    <t>295/4</t>
  </si>
  <si>
    <t>482</t>
  </si>
  <si>
    <t>295/5</t>
  </si>
  <si>
    <t>483</t>
  </si>
  <si>
    <t>295/6</t>
  </si>
  <si>
    <t>295/7</t>
  </si>
  <si>
    <t>297/3</t>
  </si>
  <si>
    <t>297/4</t>
  </si>
  <si>
    <t>297/5</t>
  </si>
  <si>
    <t>297/6</t>
  </si>
  <si>
    <t>297/7</t>
  </si>
  <si>
    <t>297/8</t>
  </si>
  <si>
    <t>297/9</t>
  </si>
  <si>
    <t>298/1</t>
  </si>
  <si>
    <t>494</t>
  </si>
  <si>
    <t>298/2</t>
  </si>
  <si>
    <t>495</t>
  </si>
  <si>
    <t>299/1</t>
  </si>
  <si>
    <t>496</t>
  </si>
  <si>
    <t>299/2</t>
  </si>
  <si>
    <t>525</t>
  </si>
  <si>
    <t>498</t>
  </si>
  <si>
    <t>499</t>
  </si>
  <si>
    <t>500</t>
  </si>
  <si>
    <t>501</t>
  </si>
  <si>
    <t>502</t>
  </si>
  <si>
    <t>503</t>
  </si>
  <si>
    <t>505</t>
  </si>
  <si>
    <t>ui. Przyzamcze 13</t>
  </si>
  <si>
    <t>124/3</t>
  </si>
  <si>
    <t>124/4</t>
  </si>
  <si>
    <t>131/1</t>
  </si>
  <si>
    <t>131/2</t>
  </si>
  <si>
    <t>132/1</t>
  </si>
  <si>
    <t>132/2</t>
  </si>
  <si>
    <t>134/1</t>
  </si>
  <si>
    <t>138/2</t>
  </si>
  <si>
    <t>146/3</t>
  </si>
  <si>
    <t>146/4</t>
  </si>
  <si>
    <t>PARK</t>
  </si>
  <si>
    <t>PRZY RZ. ŁEBIE</t>
  </si>
  <si>
    <t>PRZY RZ.LEBIE</t>
  </si>
  <si>
    <t>PRZY PUŁASKIEGO</t>
  </si>
  <si>
    <t>160/3</t>
  </si>
  <si>
    <t>160/5</t>
  </si>
  <si>
    <t>160/6</t>
  </si>
  <si>
    <t>160/7</t>
  </si>
  <si>
    <t>162/4</t>
  </si>
  <si>
    <t>162/5</t>
  </si>
  <si>
    <t>162/6</t>
  </si>
  <si>
    <t>163/1</t>
  </si>
  <si>
    <t>163/2</t>
  </si>
  <si>
    <t>Kanał Lubowidzki</t>
  </si>
  <si>
    <t>181/2</t>
  </si>
  <si>
    <t>DROGA</t>
  </si>
  <si>
    <t>209/1</t>
  </si>
  <si>
    <t>209/2</t>
  </si>
  <si>
    <t>211/7</t>
  </si>
  <si>
    <t>211/8</t>
  </si>
  <si>
    <t>211/9</t>
  </si>
  <si>
    <t>211/10</t>
  </si>
  <si>
    <t>211/11</t>
  </si>
  <si>
    <t>211/12</t>
  </si>
  <si>
    <t>211/13</t>
  </si>
  <si>
    <t>211/14</t>
  </si>
  <si>
    <t>211/15</t>
  </si>
  <si>
    <t>211/16</t>
  </si>
  <si>
    <t>211/17</t>
  </si>
  <si>
    <t>211/18</t>
  </si>
  <si>
    <t>211/19</t>
  </si>
  <si>
    <t>211/20</t>
  </si>
  <si>
    <t>211/21</t>
  </si>
  <si>
    <t>211/22</t>
  </si>
  <si>
    <t>211/23</t>
  </si>
  <si>
    <t>211/24</t>
  </si>
  <si>
    <t>211/25</t>
  </si>
  <si>
    <t>211/26</t>
  </si>
  <si>
    <t>211/27</t>
  </si>
  <si>
    <t>211/28</t>
  </si>
  <si>
    <t>211/29</t>
  </si>
  <si>
    <t>220/3</t>
  </si>
  <si>
    <t>220/4</t>
  </si>
  <si>
    <t>222/4</t>
  </si>
  <si>
    <t>224/1</t>
  </si>
  <si>
    <t>224/2</t>
  </si>
  <si>
    <t>225/3</t>
  </si>
  <si>
    <t>225/4</t>
  </si>
  <si>
    <t>228/1</t>
  </si>
  <si>
    <t>228/2</t>
  </si>
  <si>
    <t>230/2</t>
  </si>
  <si>
    <t>231/3</t>
  </si>
  <si>
    <t>232/1</t>
  </si>
  <si>
    <t>232/2</t>
  </si>
  <si>
    <t>233/1</t>
  </si>
  <si>
    <t>239/1</t>
  </si>
  <si>
    <t>239/2</t>
  </si>
  <si>
    <t>255/3</t>
  </si>
  <si>
    <t>255/4</t>
  </si>
  <si>
    <t>255/5</t>
  </si>
  <si>
    <t>255/6</t>
  </si>
  <si>
    <t>PRZY UL.SKOCZYLASA</t>
  </si>
  <si>
    <t>267/1</t>
  </si>
  <si>
    <t>267/2</t>
  </si>
  <si>
    <t>267/3</t>
  </si>
  <si>
    <t>267/5</t>
  </si>
  <si>
    <t>268/2</t>
  </si>
  <si>
    <t>280/5</t>
  </si>
  <si>
    <t>280/7</t>
  </si>
  <si>
    <t>280/8</t>
  </si>
  <si>
    <t>280/9</t>
  </si>
  <si>
    <t>280/10</t>
  </si>
  <si>
    <t>NAD RZ.LEBĄ</t>
  </si>
  <si>
    <t>nad rz.Łebą</t>
  </si>
  <si>
    <t>PRZY RZ.ŁEBIE</t>
  </si>
  <si>
    <t>DROGA NADLEBĄ</t>
  </si>
  <si>
    <t>PRZY RZ.OKALICA</t>
  </si>
  <si>
    <t>PRZY OKALICY</t>
  </si>
  <si>
    <t>RÓW PRZY ŁEBIE</t>
  </si>
  <si>
    <t>MIĘDZYWALE PRZY ŁEBIE</t>
  </si>
  <si>
    <t>WAŁ PRZY ŁEBIE</t>
  </si>
  <si>
    <t>DROGA NAD STRUGĄ RYBNICKĄ</t>
  </si>
  <si>
    <t>DROGA PRZY ŁEBIE</t>
  </si>
  <si>
    <t>PRZY STRUDZE RYBNICKIEJ</t>
  </si>
  <si>
    <t>NAD STRUGĄ RYBNICKĄ</t>
  </si>
  <si>
    <t>DROGA PRZY STASZICA</t>
  </si>
  <si>
    <t>PRZY STASZICA</t>
  </si>
  <si>
    <t>32/3</t>
  </si>
  <si>
    <t>32/4</t>
  </si>
  <si>
    <t>Władysława Łokietka 9</t>
  </si>
  <si>
    <t>Władysława Łokietka 8</t>
  </si>
  <si>
    <t>Władysława Łokietka 5</t>
  </si>
  <si>
    <t>Władysława Łokietka 3</t>
  </si>
  <si>
    <t>Władysława Łokietka 2-3</t>
  </si>
  <si>
    <t>Bolesława Prusa 1</t>
  </si>
  <si>
    <t>Bolesława Prusa</t>
  </si>
  <si>
    <t>Władysława Łokietka 1</t>
  </si>
  <si>
    <t>Bohaterów Westerplatte 19</t>
  </si>
  <si>
    <t>Władysława Łokietka 24</t>
  </si>
  <si>
    <t>Armii Krajowej 18</t>
  </si>
  <si>
    <t>Armii Krajowej 15</t>
  </si>
  <si>
    <t>Konopnickiej</t>
  </si>
  <si>
    <t>powiatowa 1353G Konopnickiej</t>
  </si>
  <si>
    <t>Konopnickiej 5</t>
  </si>
  <si>
    <t>Konopnickiej 6</t>
  </si>
  <si>
    <t>Korczaka 8</t>
  </si>
  <si>
    <t>Korczaka</t>
  </si>
  <si>
    <t>Korczaka 6</t>
  </si>
  <si>
    <t>Korczaka 3</t>
  </si>
  <si>
    <t>Elizy Orzeszkowej 9</t>
  </si>
  <si>
    <t>Armii Krajowej 14, Curie-Skłodowskiej 4</t>
  </si>
  <si>
    <t>Curie-Skłodowskiej</t>
  </si>
  <si>
    <t>Mikołaja Reja 18</t>
  </si>
  <si>
    <t>Mikołaja Reja 19</t>
  </si>
  <si>
    <t>Curie-Skłodowskiej 29</t>
  </si>
  <si>
    <t>Mikołaja Reja</t>
  </si>
  <si>
    <t>Armii Krajowej 12</t>
  </si>
  <si>
    <t>Mikołaja Reja 17</t>
  </si>
  <si>
    <t>Mikołaja Reja 15</t>
  </si>
  <si>
    <t>Mikołaja Reja 14</t>
  </si>
  <si>
    <t>Mikołaja Reja 12</t>
  </si>
  <si>
    <t>Elizy Orzeszkowej</t>
  </si>
  <si>
    <t>Mikołaja Reja 10</t>
  </si>
  <si>
    <t>Armii Krajowej 6</t>
  </si>
  <si>
    <t>Elizy Orzeszkowej 11</t>
  </si>
  <si>
    <t>Elizy Orzeszkowej 12</t>
  </si>
  <si>
    <t>Armii Krajowej 4</t>
  </si>
  <si>
    <t>Elizy Orzeszkowej 8</t>
  </si>
  <si>
    <t>Kardynała Wyszyńskiego 7</t>
  </si>
  <si>
    <t>Pawła Findera 4</t>
  </si>
  <si>
    <t>Kardynała Wyszyńskiego 8</t>
  </si>
  <si>
    <t>Kardynała Wyszyńskiego</t>
  </si>
  <si>
    <t>Pawła Findera</t>
  </si>
  <si>
    <t>Elizy Orzeszkowej 3,3A</t>
  </si>
  <si>
    <t>Elizy Orzeszkowej 2</t>
  </si>
  <si>
    <t>Kardynała Wyszyńskiego 1</t>
  </si>
  <si>
    <t>Basztowa 4-5, Kardynała Wyszyńskiego 5</t>
  </si>
  <si>
    <t>Basztowa</t>
  </si>
  <si>
    <t>Kossaka 103</t>
  </si>
  <si>
    <t>Kardynała Wyszyńskiego 4</t>
  </si>
  <si>
    <t>Basztowa 8</t>
  </si>
  <si>
    <t>Kardynała Wyszyńskiego 3</t>
  </si>
  <si>
    <t>Armii Krajowej 1</t>
  </si>
  <si>
    <t>Franciszkańska 3</t>
  </si>
  <si>
    <t>Franciszkańska</t>
  </si>
  <si>
    <t>Młynarska</t>
  </si>
  <si>
    <t>Derdowskiego</t>
  </si>
  <si>
    <t>Derdowskiego 6</t>
  </si>
  <si>
    <t>Kossaka 105</t>
  </si>
  <si>
    <t>Kossaka 106</t>
  </si>
  <si>
    <t>Kossaka 108</t>
  </si>
  <si>
    <t>Kossaka 110</t>
  </si>
  <si>
    <t>Kossaka 111</t>
  </si>
  <si>
    <t>Gdańska</t>
  </si>
  <si>
    <t>Gdańska 113</t>
  </si>
  <si>
    <t>Derdowskiego 1</t>
  </si>
  <si>
    <t>Młynarska 21</t>
  </si>
  <si>
    <t>Młynarska 20</t>
  </si>
  <si>
    <t>Młynarska 19</t>
  </si>
  <si>
    <t>Gdańska 117</t>
  </si>
  <si>
    <t>Gdańska 118</t>
  </si>
  <si>
    <t>Gdańska 116</t>
  </si>
  <si>
    <t>Derdowskiego 15</t>
  </si>
  <si>
    <t>Franciszka Kellera 25</t>
  </si>
  <si>
    <t>Mariana Buczka 5-6</t>
  </si>
  <si>
    <t>Orlińskiego 4a</t>
  </si>
  <si>
    <t>Orlińskiego 1</t>
  </si>
  <si>
    <t>Orlińskiego 3-3A</t>
  </si>
  <si>
    <t>Orlińskiego 2,2a</t>
  </si>
  <si>
    <t>Gdańska 114</t>
  </si>
  <si>
    <t>Derdowskiego 3</t>
  </si>
  <si>
    <t>Poznańska 9C</t>
  </si>
  <si>
    <t>Poznańska 9D</t>
  </si>
  <si>
    <t>Poznańska 9E</t>
  </si>
  <si>
    <t>Poznańska 9F</t>
  </si>
  <si>
    <t>Poznańska 9g</t>
  </si>
  <si>
    <t>Poznańska 9h</t>
  </si>
  <si>
    <t>Stryjewskiego 47A</t>
  </si>
  <si>
    <t>Bohaterów Westerplatte 9</t>
  </si>
  <si>
    <t>Franciszkańska 4</t>
  </si>
  <si>
    <t>woj. 214 Kossaka</t>
  </si>
  <si>
    <t>Kossaka 58</t>
  </si>
  <si>
    <t>Kossaka 56</t>
  </si>
  <si>
    <t>Kossaka 55</t>
  </si>
  <si>
    <t>Kossaka 56A</t>
  </si>
  <si>
    <t>Kossaka 54</t>
  </si>
  <si>
    <t>Kossaka 53</t>
  </si>
  <si>
    <t>Kossaka 52</t>
  </si>
  <si>
    <t>Gdańska 98</t>
  </si>
  <si>
    <t>Kossaka 50</t>
  </si>
  <si>
    <t>Kossaka 46</t>
  </si>
  <si>
    <t>Kossaka 39</t>
  </si>
  <si>
    <t>Kossaka 38</t>
  </si>
  <si>
    <t>Kossaka 38A</t>
  </si>
  <si>
    <t>Łączna</t>
  </si>
  <si>
    <t>Łączna 1</t>
  </si>
  <si>
    <t>Kossaka 32</t>
  </si>
  <si>
    <t>Kossaka 30</t>
  </si>
  <si>
    <t>Kossaka 31</t>
  </si>
  <si>
    <t>Kossaka 29a</t>
  </si>
  <si>
    <t>Kossaka 29</t>
  </si>
  <si>
    <t>Kossaka 27</t>
  </si>
  <si>
    <t>Kossaka 26</t>
  </si>
  <si>
    <t>Kossaka 23</t>
  </si>
  <si>
    <t>Kossaka 21D</t>
  </si>
  <si>
    <t>Kossaka 21A</t>
  </si>
  <si>
    <t>Kossaka 21B</t>
  </si>
  <si>
    <t>Kossaka 19</t>
  </si>
  <si>
    <t>Kossaka 18</t>
  </si>
  <si>
    <t>Kossaka 17</t>
  </si>
  <si>
    <t>Kossaka 16</t>
  </si>
  <si>
    <t>Kossaka 15</t>
  </si>
  <si>
    <t>Kossaka 14</t>
  </si>
  <si>
    <t>Kossaka 13</t>
  </si>
  <si>
    <t>Kossaka 10</t>
  </si>
  <si>
    <t>Wita Stwosza</t>
  </si>
  <si>
    <t>Kossaka 9A,9B</t>
  </si>
  <si>
    <t>Wita Stwosza 1</t>
  </si>
  <si>
    <t>Kossaka 5</t>
  </si>
  <si>
    <t>Jana Styki</t>
  </si>
  <si>
    <t>Kossaka 4</t>
  </si>
  <si>
    <t>Kossaka 3</t>
  </si>
  <si>
    <t>Gdańska 110A</t>
  </si>
  <si>
    <t>Styki</t>
  </si>
  <si>
    <t>Wita Stwosza 13</t>
  </si>
  <si>
    <t>Styki 2</t>
  </si>
  <si>
    <t>Gdańska 109of</t>
  </si>
  <si>
    <t>Gdańska 109</t>
  </si>
  <si>
    <t>Gdańska 108</t>
  </si>
  <si>
    <t>Gdańska 107</t>
  </si>
  <si>
    <t>Gdańska 106</t>
  </si>
  <si>
    <t>Wita Stwosza 12</t>
  </si>
  <si>
    <t>Wita Stwosza 9</t>
  </si>
  <si>
    <t>Gdańska 105-104</t>
  </si>
  <si>
    <t>Gdańska 102of</t>
  </si>
  <si>
    <t>Gdańska 103</t>
  </si>
  <si>
    <t>Gdańska 103-102</t>
  </si>
  <si>
    <t>Władysława Syrokomli 1</t>
  </si>
  <si>
    <t>Władysława Syrokomli 2A</t>
  </si>
  <si>
    <t>Władysława Syrokomli</t>
  </si>
  <si>
    <t>Władysława Syrokomli 1E</t>
  </si>
  <si>
    <t>Władysława Syrokomli 1B</t>
  </si>
  <si>
    <t>Władysława Syrokomli 1A</t>
  </si>
  <si>
    <t>Wita Stwosza 6</t>
  </si>
  <si>
    <t>Wita Stwosza 5</t>
  </si>
  <si>
    <t>Kossaka 41</t>
  </si>
  <si>
    <t>Władysława Syrokomli 4</t>
  </si>
  <si>
    <t>Władysława Syrokomli 9</t>
  </si>
  <si>
    <t>powiatowa nr 1322G Władysława Syrokomli</t>
  </si>
  <si>
    <t>Gdańska 99</t>
  </si>
  <si>
    <t>Gierymskiego 10</t>
  </si>
  <si>
    <t>Gierymskiego 10A</t>
  </si>
  <si>
    <t>Gdańska 93</t>
  </si>
  <si>
    <t>Gierymskiego</t>
  </si>
  <si>
    <t>Gdańska 95</t>
  </si>
  <si>
    <t>Gdańska 92</t>
  </si>
  <si>
    <t>Gierymskiego 12</t>
  </si>
  <si>
    <t>Gdańska 91</t>
  </si>
  <si>
    <t>Gdańska 90</t>
  </si>
  <si>
    <t>Gdańska 89</t>
  </si>
  <si>
    <t>Kazimierza Pułaskiego 1</t>
  </si>
  <si>
    <t>Kazimierza Pułaskiego 1A</t>
  </si>
  <si>
    <t>Gierymskiego 6</t>
  </si>
  <si>
    <t>Gierymskiego 2</t>
  </si>
  <si>
    <t>Władysława Syrokomli 400F</t>
  </si>
  <si>
    <t>Władysława Syrokomli 41</t>
  </si>
  <si>
    <t>Władysława Syrokomli 40,40a</t>
  </si>
  <si>
    <t>Cegielniana</t>
  </si>
  <si>
    <t>Kazimierza Pułaskiego</t>
  </si>
  <si>
    <t>Kazimierza Pułaskiego 3</t>
  </si>
  <si>
    <t>Kazimierza Pułaskiego 2</t>
  </si>
  <si>
    <t>Władysława Syrokomli 38-39</t>
  </si>
  <si>
    <t>Władysława Syrokomli 38A-39A</t>
  </si>
  <si>
    <t>Kazimierza Pułaskiego 20</t>
  </si>
  <si>
    <t>Kazimierza Pułaskiego 22</t>
  </si>
  <si>
    <t>Kazimierza Pułaskiego 23</t>
  </si>
  <si>
    <t>Kazimierza Pułaskiego 24</t>
  </si>
  <si>
    <t>Kazimierza Pułaskiego 21</t>
  </si>
  <si>
    <t>Kazimierza Pułaskiego 29</t>
  </si>
  <si>
    <t>Kazimierza Pułaskiego 26</t>
  </si>
  <si>
    <t>Kazimierza Pułaskiego 29a-b</t>
  </si>
  <si>
    <t>Kazimierza Pułaskiego 25</t>
  </si>
  <si>
    <t>Polna</t>
  </si>
  <si>
    <t>Polna 4</t>
  </si>
  <si>
    <t>Polna 2A</t>
  </si>
  <si>
    <t>Polna 2</t>
  </si>
  <si>
    <t>Polna 1</t>
  </si>
  <si>
    <t>Polna 3</t>
  </si>
  <si>
    <t>Polna 7</t>
  </si>
  <si>
    <t>Polna 9</t>
  </si>
  <si>
    <t>Polna 11</t>
  </si>
  <si>
    <t>Polna 13</t>
  </si>
  <si>
    <t>Polna 15</t>
  </si>
  <si>
    <t>Lubelska 14A</t>
  </si>
  <si>
    <t>Pomorska 7</t>
  </si>
  <si>
    <t>Pomorska 11</t>
  </si>
  <si>
    <t>Lubelska 5</t>
  </si>
  <si>
    <t>Lubelska 3</t>
  </si>
  <si>
    <t>Lubelska 7</t>
  </si>
  <si>
    <t>Lubelska 11</t>
  </si>
  <si>
    <t>Lubelska 13</t>
  </si>
  <si>
    <t>Lubelska 15</t>
  </si>
  <si>
    <t>Lubelska 17</t>
  </si>
  <si>
    <t>Lubelska 19</t>
  </si>
  <si>
    <t>Lubelska 21</t>
  </si>
  <si>
    <t>Lubelska 25</t>
  </si>
  <si>
    <t>Lubelska 23</t>
  </si>
  <si>
    <t>Lubelska 33</t>
  </si>
  <si>
    <t>Pomorska 5C</t>
  </si>
  <si>
    <t>Artylerzystów 40</t>
  </si>
  <si>
    <t>Pomorska 34</t>
  </si>
  <si>
    <t>Pomorska 30</t>
  </si>
  <si>
    <t>Artylerzystów 38</t>
  </si>
  <si>
    <t>Pomorska 18</t>
  </si>
  <si>
    <t>Pomorska 26</t>
  </si>
  <si>
    <t>Artylerzystów 41</t>
  </si>
  <si>
    <t>Artylerzystów 37</t>
  </si>
  <si>
    <t>Artylerzystów 35</t>
  </si>
  <si>
    <t>Spółdzielcza</t>
  </si>
  <si>
    <t>Pułkownika Dąbka 9</t>
  </si>
  <si>
    <t>Pułkownika Dąbka 9A</t>
  </si>
  <si>
    <t>Pułkownika Dąbka 11</t>
  </si>
  <si>
    <t>Pułkownika Dąbka 11A</t>
  </si>
  <si>
    <t>Pułkownika Dąbka 13</t>
  </si>
  <si>
    <t>Pułkownika Dąbka 13A</t>
  </si>
  <si>
    <t>Kniewskiego 7</t>
  </si>
  <si>
    <t>Kniewskiego 5</t>
  </si>
  <si>
    <t>Kniewskiego 3</t>
  </si>
  <si>
    <t>Kniewskiego 1</t>
  </si>
  <si>
    <t>Kniewskiego</t>
  </si>
  <si>
    <t>Kniewskiego 21</t>
  </si>
  <si>
    <t>Kniewskiego 23</t>
  </si>
  <si>
    <t>Kniewskiego 25</t>
  </si>
  <si>
    <t>Kniewskiego 27</t>
  </si>
  <si>
    <t>Pułkownika Dąbka 10</t>
  </si>
  <si>
    <t>Pułkownika Dąbka 8</t>
  </si>
  <si>
    <t>Kniewskiego 29</t>
  </si>
  <si>
    <t>Kolejarzy 22</t>
  </si>
  <si>
    <t>Kolejarzy 21</t>
  </si>
  <si>
    <t>Kolejarzy 20</t>
  </si>
  <si>
    <t>Kolejarzy 19</t>
  </si>
  <si>
    <t>Kniewskiego 31</t>
  </si>
  <si>
    <t>Kniewskiego 33</t>
  </si>
  <si>
    <t>Kniewskiego 35</t>
  </si>
  <si>
    <t>Kniewskiego 37</t>
  </si>
  <si>
    <t>Kolejarzy 18B</t>
  </si>
  <si>
    <t>Kolejarzy 18C</t>
  </si>
  <si>
    <t>Kolejarzy</t>
  </si>
  <si>
    <t>Generała Maczka 8</t>
  </si>
  <si>
    <t>Kolejarzy 24</t>
  </si>
  <si>
    <t>Spółdzielcza 32</t>
  </si>
  <si>
    <t>Spółdzielcza 30</t>
  </si>
  <si>
    <t>Spółdzielcza 28</t>
  </si>
  <si>
    <t>Spółdzielcza 26</t>
  </si>
  <si>
    <t>Spółdzielcza 24</t>
  </si>
  <si>
    <t>Spółdzielcza 22</t>
  </si>
  <si>
    <t>Spółdzielcza 18</t>
  </si>
  <si>
    <t>Spółdzielcza 16</t>
  </si>
  <si>
    <t>Majora Sucharskiego</t>
  </si>
  <si>
    <t>Pułkownika Dąbka 1</t>
  </si>
  <si>
    <t>Pułkownika Dąbka 3</t>
  </si>
  <si>
    <t>Pułkownika Dąbka 5</t>
  </si>
  <si>
    <t>Pułkownika Dąbka 7</t>
  </si>
  <si>
    <t>Pułkownika Dąbka 2</t>
  </si>
  <si>
    <t>Pułkownika Dąbka 4</t>
  </si>
  <si>
    <t>Pułkownika Dąbka 6</t>
  </si>
  <si>
    <t>Majora Sucharskiego 4</t>
  </si>
  <si>
    <t>Majora Sucharskiego 2</t>
  </si>
  <si>
    <t>Gryfa Pomorskiego</t>
  </si>
  <si>
    <t>Gryfa Pomorskiego 11</t>
  </si>
  <si>
    <t>Gryfa Pomorskiego 9</t>
  </si>
  <si>
    <t>Gryfa Pomorskiego 7</t>
  </si>
  <si>
    <t>Gryfa Pomorskiego 5</t>
  </si>
  <si>
    <t>Sucharskiego 1</t>
  </si>
  <si>
    <t>Generała Maczka 7</t>
  </si>
  <si>
    <t>Generała Maczka</t>
  </si>
  <si>
    <t>Gryfa Pomorskiego 12</t>
  </si>
  <si>
    <t>Gryfa Pomorskiego 10</t>
  </si>
  <si>
    <t>Gryfa Pomorskiego 8</t>
  </si>
  <si>
    <t>Gryfa Pomorskiego 6</t>
  </si>
  <si>
    <t>Gryfa Pomorskiego 4</t>
  </si>
  <si>
    <t>Powstania Styczniowego</t>
  </si>
  <si>
    <t>Powstania Styczniowego 11</t>
  </si>
  <si>
    <t>Powstania Styczniowego 9</t>
  </si>
  <si>
    <t>Powstania Styczniowego 7</t>
  </si>
  <si>
    <t>Powstania Styczniowego 3</t>
  </si>
  <si>
    <t>Powstania Styczniowego 1</t>
  </si>
  <si>
    <t>Powstańców Warszawy</t>
  </si>
  <si>
    <t>Gen.Stanisława Sosabowskiego</t>
  </si>
  <si>
    <t>Powstańców Warszawy 5</t>
  </si>
  <si>
    <t>Strzelców Podhalańskich</t>
  </si>
  <si>
    <t>Szarych Szeregów</t>
  </si>
  <si>
    <t>Szarych Szeregów 17</t>
  </si>
  <si>
    <t>Szarych Szeregów 15</t>
  </si>
  <si>
    <t>Szarych Szeregów 13</t>
  </si>
  <si>
    <t>Szarych Szeregów 9</t>
  </si>
  <si>
    <t>Szarych Szeregów 1</t>
  </si>
  <si>
    <t>Powstańców Warszawy 1</t>
  </si>
  <si>
    <t>Szarych Szeregów 18</t>
  </si>
  <si>
    <t>Strzelców Podhalańskich 4</t>
  </si>
  <si>
    <t>Harcerzy 42</t>
  </si>
  <si>
    <t>Harcerzy 46</t>
  </si>
  <si>
    <t>Harcerzy 52</t>
  </si>
  <si>
    <t>Harcerzy 54</t>
  </si>
  <si>
    <t>Harcerzy 56</t>
  </si>
  <si>
    <t>Strzelców Podhalańskich 9</t>
  </si>
  <si>
    <t>Strzelców Podhalańskich 7</t>
  </si>
  <si>
    <t>Strzelców Podhalańskich 5</t>
  </si>
  <si>
    <t>Strzelców Podhalańskich 3</t>
  </si>
  <si>
    <t>Strzelców Podhalańskich 1</t>
  </si>
  <si>
    <t>Dywizjonu 303 10</t>
  </si>
  <si>
    <t>Dywizjonu 303 8</t>
  </si>
  <si>
    <t>Dywizjonu 303</t>
  </si>
  <si>
    <t>Dywizjonu 303 4</t>
  </si>
  <si>
    <t>Dywizjonu 303 2</t>
  </si>
  <si>
    <t>Gen.Stanisława Sosabowskiego 19</t>
  </si>
  <si>
    <t>Gen.Stanisława Sosabowskiego 13</t>
  </si>
  <si>
    <t>Gen.Stanisława Sosabowskiego 11</t>
  </si>
  <si>
    <t>Gen.Stanisława Sosabowskiego 5</t>
  </si>
  <si>
    <t>Orląt Lwowskich 14</t>
  </si>
  <si>
    <t>Dywizjonu 303 7</t>
  </si>
  <si>
    <t>Batalionu Zośka</t>
  </si>
  <si>
    <t>Gen.Stanisława Sosabowskiego 16</t>
  </si>
  <si>
    <t>Batalionu Zośka 15</t>
  </si>
  <si>
    <t>Batalionu Zośka 13</t>
  </si>
  <si>
    <t>Gen.Stanisława Sosabowskiego 12</t>
  </si>
  <si>
    <t>Gen.Stanisława Sosabowskiego 8</t>
  </si>
  <si>
    <t>Batalionu Zośka 7</t>
  </si>
  <si>
    <t>Batalionu Zośka 5</t>
  </si>
  <si>
    <t>Orląt Lwowskich 10</t>
  </si>
  <si>
    <t>Orląt Lwowskich</t>
  </si>
  <si>
    <t>Dywizjonu 303 5</t>
  </si>
  <si>
    <t>Dywizjonu 303 3</t>
  </si>
  <si>
    <t>Batalionu Zośka 14</t>
  </si>
  <si>
    <t>Harcerzy 62</t>
  </si>
  <si>
    <t>Batalionu Zośka 10</t>
  </si>
  <si>
    <t>Harcerzy 64</t>
  </si>
  <si>
    <t>Batalionu Zośka 8</t>
  </si>
  <si>
    <t>Harcerzy 66</t>
  </si>
  <si>
    <t>Batalionu Zośka 6</t>
  </si>
  <si>
    <t>Harcerzy 68</t>
  </si>
  <si>
    <t>Batalionu Zośka 2</t>
  </si>
  <si>
    <t>Orląt Lwowskich 15</t>
  </si>
  <si>
    <t>Orląt Lwowskich 13</t>
  </si>
  <si>
    <t>Orląt Lwowskich 9</t>
  </si>
  <si>
    <t>Orląt Lwowskich 5</t>
  </si>
  <si>
    <t>Orląt Lwowskich 3</t>
  </si>
  <si>
    <t>Orląt Lwowskich 1</t>
  </si>
  <si>
    <t>Artylerzystów-</t>
  </si>
  <si>
    <t>Topolowa 27</t>
  </si>
  <si>
    <t>Topolowa 25</t>
  </si>
  <si>
    <t>Topolowa 15</t>
  </si>
  <si>
    <t>Topolowa 13</t>
  </si>
  <si>
    <t>Topolowa 7</t>
  </si>
  <si>
    <t>Gliniana 3</t>
  </si>
  <si>
    <t>Gliniana 3A</t>
  </si>
  <si>
    <t>Gliniana 5</t>
  </si>
  <si>
    <t>Gliniana 5A</t>
  </si>
  <si>
    <t>Gliniana 1</t>
  </si>
  <si>
    <t>Gliniana 1A</t>
  </si>
  <si>
    <t>Gliniana 1B</t>
  </si>
  <si>
    <t>Beniowskiego 7</t>
  </si>
  <si>
    <t>Beniowskiego 3</t>
  </si>
  <si>
    <t>Topolowa 1</t>
  </si>
  <si>
    <t>Beniowskiego</t>
  </si>
  <si>
    <t>Beniowskiego 8</t>
  </si>
  <si>
    <t>Beniowskiego 6</t>
  </si>
  <si>
    <t>Beniowskiego 4</t>
  </si>
  <si>
    <t>Beniowskiego 2</t>
  </si>
  <si>
    <t>Beniowskiego 9</t>
  </si>
  <si>
    <t>Beniowskiego 11</t>
  </si>
  <si>
    <t>Topolowa 29</t>
  </si>
  <si>
    <t>Topolowa 11</t>
  </si>
  <si>
    <t>Beniowskiego 5</t>
  </si>
  <si>
    <t>Gliniana 1C</t>
  </si>
  <si>
    <t>Gliniana 1c</t>
  </si>
  <si>
    <t>Topolowa 9</t>
  </si>
  <si>
    <t>Beniowskiego 9A</t>
  </si>
  <si>
    <t>Topolowa 21</t>
  </si>
  <si>
    <t>Topolowa 23</t>
  </si>
  <si>
    <t>Topolowa 19</t>
  </si>
  <si>
    <t>Topolowa 17</t>
  </si>
  <si>
    <t>Topolowa 5</t>
  </si>
  <si>
    <t>Topolowa 3</t>
  </si>
  <si>
    <t>Beniowskiego 12</t>
  </si>
  <si>
    <t>Domeyki</t>
  </si>
  <si>
    <t>Harcerzy 11</t>
  </si>
  <si>
    <t>Harcerzy 13</t>
  </si>
  <si>
    <t>Harcerzy 15</t>
  </si>
  <si>
    <t>Gliniana 10</t>
  </si>
  <si>
    <t>Gliniana 9</t>
  </si>
  <si>
    <t>Gliniana 8</t>
  </si>
  <si>
    <t>Gliniana 6</t>
  </si>
  <si>
    <t>Gliniana 7</t>
  </si>
  <si>
    <t>Gliniana</t>
  </si>
  <si>
    <t>Beniowskiego 15</t>
  </si>
  <si>
    <t>Beniowskiego 13</t>
  </si>
  <si>
    <t>Gliniana 2</t>
  </si>
  <si>
    <t>Gliniana 2a</t>
  </si>
  <si>
    <t>Chłopska 1</t>
  </si>
  <si>
    <t>Chłopska 3</t>
  </si>
  <si>
    <t>Chłopska 5</t>
  </si>
  <si>
    <t>Chłopska 7</t>
  </si>
  <si>
    <t>Chłopska 9</t>
  </si>
  <si>
    <t>Hibnera 3A</t>
  </si>
  <si>
    <t>Hibnera 3B</t>
  </si>
  <si>
    <t>Księdza Gracza 8</t>
  </si>
  <si>
    <t>Księdza Gracza 10</t>
  </si>
  <si>
    <t>Księdza Gracza 12A</t>
  </si>
  <si>
    <t>Księdza Gracza</t>
  </si>
  <si>
    <t>Księdza Gracza 2</t>
  </si>
  <si>
    <t>Księdza Gracza 4</t>
  </si>
  <si>
    <t>Księdza Gracza 6</t>
  </si>
  <si>
    <t>Hibnera 3</t>
  </si>
  <si>
    <t>Wróblewskiego 2</t>
  </si>
  <si>
    <t>Wróblewskiego 4</t>
  </si>
  <si>
    <t>Wróblewskiego 6</t>
  </si>
  <si>
    <t>Wróblewskiego</t>
  </si>
  <si>
    <t>Górników 2A</t>
  </si>
  <si>
    <t>Hibnera 4</t>
  </si>
  <si>
    <t>Wróblewskiego 1</t>
  </si>
  <si>
    <t>Wróblewskiego 3</t>
  </si>
  <si>
    <t>Wróblewskiego 3A</t>
  </si>
  <si>
    <t>Wróblewskiego 5</t>
  </si>
  <si>
    <t>Gliniana 20</t>
  </si>
  <si>
    <t>Gliniana 21</t>
  </si>
  <si>
    <t>Gliniana 22</t>
  </si>
  <si>
    <t>Gliniana 23</t>
  </si>
  <si>
    <t>Gliniana 24</t>
  </si>
  <si>
    <t>Spółdzielcza 11A</t>
  </si>
  <si>
    <t>Spółdzielcza 11</t>
  </si>
  <si>
    <t>Spółdzielcza 9b</t>
  </si>
  <si>
    <t>Spółdzielcza 9A</t>
  </si>
  <si>
    <t>Spółdzielcza 9</t>
  </si>
  <si>
    <t>Spółdzielcza 7A</t>
  </si>
  <si>
    <t>Spółdzielcza 7</t>
  </si>
  <si>
    <t>Spółdzielcza 5A</t>
  </si>
  <si>
    <t>Spółdzielcza 5</t>
  </si>
  <si>
    <t>Spółdzielcza 3A</t>
  </si>
  <si>
    <t>Spółdzielcza 3</t>
  </si>
  <si>
    <t>Spółdzielcza 1A</t>
  </si>
  <si>
    <t>Spółdzielcza 1</t>
  </si>
  <si>
    <t>Spółdzielcza 2</t>
  </si>
  <si>
    <t>Spółdzielcza 2A</t>
  </si>
  <si>
    <t>Spółdzielcza 4</t>
  </si>
  <si>
    <t>Spółdzielcza 4b</t>
  </si>
  <si>
    <t>Spółdzielcza 4a</t>
  </si>
  <si>
    <t>Spółdzielcza 6</t>
  </si>
  <si>
    <t>Spółdzielcza 6A</t>
  </si>
  <si>
    <t>Spółdzielcza 8</t>
  </si>
  <si>
    <t>Spółdzielcza 8A</t>
  </si>
  <si>
    <t>Spółdzielcza 10</t>
  </si>
  <si>
    <t>Spółdzielcza 10a</t>
  </si>
  <si>
    <t>Kolejarzy 14c</t>
  </si>
  <si>
    <t>Spółdzielcza 12</t>
  </si>
  <si>
    <t>Rutkowskiego 2</t>
  </si>
  <si>
    <t>Rutkowskiego 4</t>
  </si>
  <si>
    <t>Rutkowskiego 6</t>
  </si>
  <si>
    <t>Rutkowskiego 8</t>
  </si>
  <si>
    <t>Rutkowskiego 10</t>
  </si>
  <si>
    <t>Rutkowskiego 14</t>
  </si>
  <si>
    <t>Rutkowskiego</t>
  </si>
  <si>
    <t>Rutkowskiego 1</t>
  </si>
  <si>
    <t>Rutkowskiego 3</t>
  </si>
  <si>
    <t>Rutkowskiego 5</t>
  </si>
  <si>
    <t>Kniewskiego 4</t>
  </si>
  <si>
    <t>Kniewskiego 4A</t>
  </si>
  <si>
    <t>Kniewskiego 6</t>
  </si>
  <si>
    <t>Kniewskiego 8</t>
  </si>
  <si>
    <t>Kniewskiego 12</t>
  </si>
  <si>
    <t>Kolejarzy 18A</t>
  </si>
  <si>
    <t>Kolejarzy 18</t>
  </si>
  <si>
    <t>Kolejarzy 17A</t>
  </si>
  <si>
    <t>Kolejarzy 17</t>
  </si>
  <si>
    <t>Kolejarzy 16A</t>
  </si>
  <si>
    <t>Kolejarzy 16</t>
  </si>
  <si>
    <t>Kolejarzy 15</t>
  </si>
  <si>
    <t>Kolejarzy 14B</t>
  </si>
  <si>
    <t>Kolejarzy 14A</t>
  </si>
  <si>
    <t>Kolejarzy 13a</t>
  </si>
  <si>
    <t>Kolejarzy 13</t>
  </si>
  <si>
    <t>Kolejarzy 12B</t>
  </si>
  <si>
    <t>Kolejarzy 12A</t>
  </si>
  <si>
    <t>Kolejarzy 12</t>
  </si>
  <si>
    <t>Kolejarzy 11A</t>
  </si>
  <si>
    <t>Kolejarzy 11</t>
  </si>
  <si>
    <t>Kolejarzy 10A</t>
  </si>
  <si>
    <t>Kolejarzy 10</t>
  </si>
  <si>
    <t>pow.1343G Księdza Gracza</t>
  </si>
  <si>
    <t>pow.1343G Chłopska</t>
  </si>
  <si>
    <t>Chłopska</t>
  </si>
  <si>
    <t>Robotnicza</t>
  </si>
  <si>
    <t>Robotnicza 1</t>
  </si>
  <si>
    <t>Chłopska 2</t>
  </si>
  <si>
    <t>Chłopska 4</t>
  </si>
  <si>
    <t>Chłopska 6</t>
  </si>
  <si>
    <t>Chłopska 8</t>
  </si>
  <si>
    <t>Rzemieślnicza 9</t>
  </si>
  <si>
    <t>Rzemieślnicza 7</t>
  </si>
  <si>
    <t>Rzemieślnicza 5</t>
  </si>
  <si>
    <t>Rzemieślnicza 3</t>
  </si>
  <si>
    <t>Rzemieślnicza 1</t>
  </si>
  <si>
    <t>Rzemieślnicza</t>
  </si>
  <si>
    <t>Rzemieślnicza 2</t>
  </si>
  <si>
    <t>Robotnicza 2</t>
  </si>
  <si>
    <t>Rzemieślnicza 4</t>
  </si>
  <si>
    <t>Rzemieślnicza 6</t>
  </si>
  <si>
    <t>Rzemieślnicza 8</t>
  </si>
  <si>
    <t>Rzemieślnicza 10</t>
  </si>
  <si>
    <t>Hutnicza 5</t>
  </si>
  <si>
    <t>Hutnicza 4</t>
  </si>
  <si>
    <t>Hutnicza 3</t>
  </si>
  <si>
    <t>Hutnicza 2</t>
  </si>
  <si>
    <t>Hutnicza 1</t>
  </si>
  <si>
    <t>Hutnicza</t>
  </si>
  <si>
    <t>Hutnicza 6</t>
  </si>
  <si>
    <t>Hutnicza 7</t>
  </si>
  <si>
    <t>Hutnicza 8</t>
  </si>
  <si>
    <t>Hutnicza 9</t>
  </si>
  <si>
    <t>Hutnicza 10</t>
  </si>
  <si>
    <t>Kolejarzy 1</t>
  </si>
  <si>
    <t>Kolejarzy 2</t>
  </si>
  <si>
    <t>Kolejarzy 3</t>
  </si>
  <si>
    <t>Kolejarzy 4</t>
  </si>
  <si>
    <t>Kolejarzy 5</t>
  </si>
  <si>
    <t>Kolejarzy 6A</t>
  </si>
  <si>
    <t>Kolejarzy 6</t>
  </si>
  <si>
    <t>Kolejarzy 7</t>
  </si>
  <si>
    <t>Kolejarzy 8</t>
  </si>
  <si>
    <t>Kolejarzy 9</t>
  </si>
  <si>
    <t>Górników 6</t>
  </si>
  <si>
    <t>Górników 5</t>
  </si>
  <si>
    <t>Górników 4</t>
  </si>
  <si>
    <t>Górników 2</t>
  </si>
  <si>
    <t>Hibnera 1</t>
  </si>
  <si>
    <t>Hibnera 1A</t>
  </si>
  <si>
    <t>Górników</t>
  </si>
  <si>
    <t>Domeyki 6</t>
  </si>
  <si>
    <t>Domeyki 4</t>
  </si>
  <si>
    <t>Harcerzy 11B</t>
  </si>
  <si>
    <t>Chojnicka 8</t>
  </si>
  <si>
    <t>Domeyki 32</t>
  </si>
  <si>
    <t>Domeyki 34</t>
  </si>
  <si>
    <t>Domeyki 36</t>
  </si>
  <si>
    <t>Domeyki 38</t>
  </si>
  <si>
    <t>Domeyki 42</t>
  </si>
  <si>
    <t>Domeyki 44</t>
  </si>
  <si>
    <t>Domeyki 46</t>
  </si>
  <si>
    <t>Iganacego Domeyki 48</t>
  </si>
  <si>
    <t>Domeyki 50</t>
  </si>
  <si>
    <t>Domeyki 52</t>
  </si>
  <si>
    <t>Domeyki 54</t>
  </si>
  <si>
    <t>Domeyki 56</t>
  </si>
  <si>
    <t>Domeyki 58</t>
  </si>
  <si>
    <t>Chojnicka</t>
  </si>
  <si>
    <t>Domeyki 1</t>
  </si>
  <si>
    <t>Domeyki 3</t>
  </si>
  <si>
    <t>Domeyki 5</t>
  </si>
  <si>
    <t>Beniowskiego 10</t>
  </si>
  <si>
    <t>Beniowskiego 14</t>
  </si>
  <si>
    <t>Beniowskiego 16</t>
  </si>
  <si>
    <t>Beniowskiego 18</t>
  </si>
  <si>
    <t>Beniowskiego 20</t>
  </si>
  <si>
    <t>Beniowskiego 19</t>
  </si>
  <si>
    <t>Arctowskiego 3</t>
  </si>
  <si>
    <t>Arctowskiego 5</t>
  </si>
  <si>
    <t>Arctowskiego 7</t>
  </si>
  <si>
    <t>Kukuczki</t>
  </si>
  <si>
    <t>Kukuczki 2</t>
  </si>
  <si>
    <t>Kukuczki 8</t>
  </si>
  <si>
    <t>Kukuczki 10</t>
  </si>
  <si>
    <t>Kukuczki 12</t>
  </si>
  <si>
    <t>Kukuczki 1</t>
  </si>
  <si>
    <t>Kukuczki 3</t>
  </si>
  <si>
    <t>Kukuczki 5</t>
  </si>
  <si>
    <t>Gliniana 10A</t>
  </si>
  <si>
    <t>Arctowskiego</t>
  </si>
  <si>
    <t>Arctowskiego 2</t>
  </si>
  <si>
    <t>Arctowskiego 4</t>
  </si>
  <si>
    <t>Arctowskiego 6</t>
  </si>
  <si>
    <t>Arctowskiego 8</t>
  </si>
  <si>
    <t>Arctowskiego 10</t>
  </si>
  <si>
    <t>Arctowskiego 12</t>
  </si>
  <si>
    <t>Arctowskiego 14</t>
  </si>
  <si>
    <t>Arctowskiego 16</t>
  </si>
  <si>
    <t>Chojnicka 6</t>
  </si>
  <si>
    <t>Chojnicka 4</t>
  </si>
  <si>
    <t>Chojnicka 2</t>
  </si>
  <si>
    <t>Chojnicka 31-33</t>
  </si>
  <si>
    <t>Chojnicka 29</t>
  </si>
  <si>
    <t>Chojnicka 27</t>
  </si>
  <si>
    <t>Chojnicka 25</t>
  </si>
  <si>
    <t>Chojnicka 23</t>
  </si>
  <si>
    <t>Chojnicka 21</t>
  </si>
  <si>
    <t>Chojnicka 19</t>
  </si>
  <si>
    <t>Chojnicka 17</t>
  </si>
  <si>
    <t>Chojnicka 15</t>
  </si>
  <si>
    <t>Chojnicka 13</t>
  </si>
  <si>
    <t>Chojnicka 11A</t>
  </si>
  <si>
    <t>Chojnicka 11</t>
  </si>
  <si>
    <t>Chojnicka 9</t>
  </si>
  <si>
    <t>Chojnicka 5</t>
  </si>
  <si>
    <t>Chojnicka 3</t>
  </si>
  <si>
    <t>Chojnicka 1</t>
  </si>
  <si>
    <t>Hibnera 2</t>
  </si>
  <si>
    <t>Górników 1</t>
  </si>
  <si>
    <t>Górników 3</t>
  </si>
  <si>
    <t>Księdza Gracza 5A</t>
  </si>
  <si>
    <t>Księdza Gracza 5</t>
  </si>
  <si>
    <t>Księdza Gracza 3A</t>
  </si>
  <si>
    <t>Księdza Gracza 3</t>
  </si>
  <si>
    <t>Księdza Gracza 1A</t>
  </si>
  <si>
    <t>Księdza Gracza 1</t>
  </si>
  <si>
    <t>powiatowa nr 1329G Słupska</t>
  </si>
  <si>
    <t>Słupska 4B</t>
  </si>
  <si>
    <t>Słupska 12C</t>
  </si>
  <si>
    <t>Słupska 13B</t>
  </si>
  <si>
    <t>Słupska 16A</t>
  </si>
  <si>
    <t>Harcerzy 35</t>
  </si>
  <si>
    <t>Harcerzy 33</t>
  </si>
  <si>
    <t>Harcerzy 31</t>
  </si>
  <si>
    <t>Harcerzy 29</t>
  </si>
  <si>
    <t>Harcerzy 27</t>
  </si>
  <si>
    <t>Harcerzy 25</t>
  </si>
  <si>
    <t>Harcerzy 25A</t>
  </si>
  <si>
    <t>Harcerzy 23</t>
  </si>
  <si>
    <t>Harcerzy 21</t>
  </si>
  <si>
    <t>Harcerzy 19</t>
  </si>
  <si>
    <t>Gliniana 11</t>
  </si>
  <si>
    <t>Gliniana 12</t>
  </si>
  <si>
    <t>Gliniana 12B</t>
  </si>
  <si>
    <t>Gliniana 14</t>
  </si>
  <si>
    <t>Gliniana 16</t>
  </si>
  <si>
    <t>Gliniana 17</t>
  </si>
  <si>
    <t>Gliniana 17A</t>
  </si>
  <si>
    <t>Gliniana 18</t>
  </si>
  <si>
    <t>Gliniana 19</t>
  </si>
  <si>
    <t>Harcerzy 9</t>
  </si>
  <si>
    <t>Domeyki 20</t>
  </si>
  <si>
    <t>Kolejarzy 14E</t>
  </si>
  <si>
    <t>Armii Krajowej 56</t>
  </si>
  <si>
    <t>Armii Krajowej 56-58</t>
  </si>
  <si>
    <t>Armii Krajowej 57</t>
  </si>
  <si>
    <t>Armii Krajowej 58</t>
  </si>
  <si>
    <t>Armii Krajowej 55</t>
  </si>
  <si>
    <t>Czołgistów 4</t>
  </si>
  <si>
    <t>Czołgistów 3</t>
  </si>
  <si>
    <t>Czołgistów 2</t>
  </si>
  <si>
    <t>Czołgistów 33</t>
  </si>
  <si>
    <t>Armii Krajowej 52</t>
  </si>
  <si>
    <t>Armii Krajowej 53</t>
  </si>
  <si>
    <t>Armii Krajowej 54</t>
  </si>
  <si>
    <t>Armii Krajowej 45-49</t>
  </si>
  <si>
    <t>Armii Krajowej 45/49</t>
  </si>
  <si>
    <t>Armii Krajowej 45</t>
  </si>
  <si>
    <t>Czołgistów 34</t>
  </si>
  <si>
    <t>176/5</t>
  </si>
  <si>
    <t>176/7</t>
  </si>
  <si>
    <t>176/9</t>
  </si>
  <si>
    <t>176/11</t>
  </si>
  <si>
    <t>176/12</t>
  </si>
  <si>
    <t>177/1</t>
  </si>
  <si>
    <t>177/2</t>
  </si>
  <si>
    <t>177/5</t>
  </si>
  <si>
    <t>177/6</t>
  </si>
  <si>
    <t>177/7</t>
  </si>
  <si>
    <t>179/5</t>
  </si>
  <si>
    <t>179/6</t>
  </si>
  <si>
    <t>179/7</t>
  </si>
  <si>
    <t>181/1</t>
  </si>
  <si>
    <t>181/3</t>
  </si>
  <si>
    <t>181/5</t>
  </si>
  <si>
    <t>181/8</t>
  </si>
  <si>
    <t>181/9</t>
  </si>
  <si>
    <t>181/11</t>
  </si>
  <si>
    <t>181/12</t>
  </si>
  <si>
    <t>181/13</t>
  </si>
  <si>
    <t>181/14</t>
  </si>
  <si>
    <t>181/15</t>
  </si>
  <si>
    <t>181/16</t>
  </si>
  <si>
    <t>181/17</t>
  </si>
  <si>
    <t>181/18</t>
  </si>
  <si>
    <t>181/20</t>
  </si>
  <si>
    <t>181/21</t>
  </si>
  <si>
    <t>181/22</t>
  </si>
  <si>
    <t>181/23</t>
  </si>
  <si>
    <t>181/24</t>
  </si>
  <si>
    <t>181/25</t>
  </si>
  <si>
    <t>181/26</t>
  </si>
  <si>
    <t>181/27</t>
  </si>
  <si>
    <t>181/28</t>
  </si>
  <si>
    <t>181/29</t>
  </si>
  <si>
    <t>181/30</t>
  </si>
  <si>
    <t>181/31</t>
  </si>
  <si>
    <t>184/3</t>
  </si>
  <si>
    <t>184/4</t>
  </si>
  <si>
    <t>184/5</t>
  </si>
  <si>
    <t>184/7</t>
  </si>
  <si>
    <t>184/8</t>
  </si>
  <si>
    <t>184/9</t>
  </si>
  <si>
    <t>184/10</t>
  </si>
  <si>
    <t>184/11</t>
  </si>
  <si>
    <t>184/12</t>
  </si>
  <si>
    <t>184/13</t>
  </si>
  <si>
    <t>184/14</t>
  </si>
  <si>
    <t>184/15</t>
  </si>
  <si>
    <t>184/16</t>
  </si>
  <si>
    <t>184/17</t>
  </si>
  <si>
    <t>184/18</t>
  </si>
  <si>
    <t>184/19</t>
  </si>
  <si>
    <t>184/20</t>
  </si>
  <si>
    <t>184/21</t>
  </si>
  <si>
    <t>184/22</t>
  </si>
  <si>
    <t>184/23</t>
  </si>
  <si>
    <t>184/24</t>
  </si>
  <si>
    <t>184/25</t>
  </si>
  <si>
    <t>184/26</t>
  </si>
  <si>
    <t>184/27</t>
  </si>
  <si>
    <t>184/28</t>
  </si>
  <si>
    <t>184/29</t>
  </si>
  <si>
    <t>184/30</t>
  </si>
  <si>
    <t>184/31</t>
  </si>
  <si>
    <t>184/32</t>
  </si>
  <si>
    <t>184/33</t>
  </si>
  <si>
    <t>184/34</t>
  </si>
  <si>
    <t>184/35</t>
  </si>
  <si>
    <t>184/36</t>
  </si>
  <si>
    <t>184/37</t>
  </si>
  <si>
    <t>184/38</t>
  </si>
  <si>
    <t>184/39</t>
  </si>
  <si>
    <t>184/40</t>
  </si>
  <si>
    <t>184/41</t>
  </si>
  <si>
    <t>190/1</t>
  </si>
  <si>
    <t>190/2</t>
  </si>
  <si>
    <t>190/3</t>
  </si>
  <si>
    <t>190/4</t>
  </si>
  <si>
    <t>190/5</t>
  </si>
  <si>
    <t>190/6</t>
  </si>
  <si>
    <t>191/4</t>
  </si>
  <si>
    <t>191/5</t>
  </si>
  <si>
    <t>191/6</t>
  </si>
  <si>
    <t>191/7</t>
  </si>
  <si>
    <t>191/8</t>
  </si>
  <si>
    <t>191/9</t>
  </si>
  <si>
    <t>193/1</t>
  </si>
  <si>
    <t>196/1</t>
  </si>
  <si>
    <t>196/2</t>
  </si>
  <si>
    <t>196/4</t>
  </si>
  <si>
    <t>196/6</t>
  </si>
  <si>
    <t>196/8</t>
  </si>
  <si>
    <t>197/3</t>
  </si>
  <si>
    <t>197/4</t>
  </si>
  <si>
    <t>197/6</t>
  </si>
  <si>
    <t>197/7</t>
  </si>
  <si>
    <t>197/8</t>
  </si>
  <si>
    <t>198/2</t>
  </si>
  <si>
    <t>198/3</t>
  </si>
  <si>
    <t>198/5</t>
  </si>
  <si>
    <t>198/6</t>
  </si>
  <si>
    <t>198/7</t>
  </si>
  <si>
    <t>199/5</t>
  </si>
  <si>
    <t>205/2</t>
  </si>
  <si>
    <t>207/1</t>
  </si>
  <si>
    <t>207/2</t>
  </si>
  <si>
    <t>213/1</t>
  </si>
  <si>
    <t>213/2</t>
  </si>
  <si>
    <t>PRZY UL.TARGOWEJ</t>
  </si>
  <si>
    <t>244/3</t>
  </si>
  <si>
    <t>244/5</t>
  </si>
  <si>
    <t>246/1</t>
  </si>
  <si>
    <t>246/2</t>
  </si>
  <si>
    <t>246/3</t>
  </si>
  <si>
    <t>247/1</t>
  </si>
  <si>
    <t>247/2</t>
  </si>
  <si>
    <t>247/3</t>
  </si>
  <si>
    <t>247/4</t>
  </si>
  <si>
    <t>247/6</t>
  </si>
  <si>
    <t>247/9</t>
  </si>
  <si>
    <t>249/3</t>
  </si>
  <si>
    <t>249/5</t>
  </si>
  <si>
    <t>249/6</t>
  </si>
  <si>
    <t>ZWYCIĘSTWA-WOJ. NR 214</t>
  </si>
  <si>
    <t>253/1</t>
  </si>
  <si>
    <t>253/3</t>
  </si>
  <si>
    <t>253/4</t>
  </si>
  <si>
    <t>257/4</t>
  </si>
  <si>
    <t>259/2</t>
  </si>
  <si>
    <t>261/4</t>
  </si>
  <si>
    <t>261/5</t>
  </si>
  <si>
    <t>262/1</t>
  </si>
  <si>
    <t>262/2</t>
  </si>
  <si>
    <t>263/1</t>
  </si>
  <si>
    <t>263/2</t>
  </si>
  <si>
    <t>263/5</t>
  </si>
  <si>
    <t>265/3</t>
  </si>
  <si>
    <t>265/7</t>
  </si>
  <si>
    <t>267/4</t>
  </si>
  <si>
    <t>267/7</t>
  </si>
  <si>
    <t>267/9</t>
  </si>
  <si>
    <t>267/11</t>
  </si>
  <si>
    <t>267/12</t>
  </si>
  <si>
    <t>268/1</t>
  </si>
  <si>
    <t>268/4</t>
  </si>
  <si>
    <t>268/5</t>
  </si>
  <si>
    <t>268/6</t>
  </si>
  <si>
    <t>al. Niepodległości</t>
  </si>
  <si>
    <t>270/2</t>
  </si>
  <si>
    <t>271/1</t>
  </si>
  <si>
    <t>271/4</t>
  </si>
  <si>
    <t>272/2</t>
  </si>
  <si>
    <t>274/1</t>
  </si>
  <si>
    <t>274/4</t>
  </si>
  <si>
    <t>pow.1329G al. Niepodległości</t>
  </si>
  <si>
    <t>277/5</t>
  </si>
  <si>
    <t>277/6</t>
  </si>
  <si>
    <t>277/7</t>
  </si>
  <si>
    <t>277/8</t>
  </si>
  <si>
    <t>277/9</t>
  </si>
  <si>
    <t>277/10</t>
  </si>
  <si>
    <t>277/11</t>
  </si>
  <si>
    <t>277/14</t>
  </si>
  <si>
    <t>277/15</t>
  </si>
  <si>
    <t>277/16</t>
  </si>
  <si>
    <t>277/17</t>
  </si>
  <si>
    <t>277/18</t>
  </si>
  <si>
    <t>277/19</t>
  </si>
  <si>
    <t>277/22</t>
  </si>
  <si>
    <t>277/24</t>
  </si>
  <si>
    <t>277/25</t>
  </si>
  <si>
    <t>277/27</t>
  </si>
  <si>
    <t>277/29</t>
  </si>
  <si>
    <t>277/32</t>
  </si>
  <si>
    <t>277/33</t>
  </si>
  <si>
    <t>277/34</t>
  </si>
  <si>
    <t>277/35</t>
  </si>
  <si>
    <t>277/36</t>
  </si>
  <si>
    <t>279/4</t>
  </si>
  <si>
    <t>280/2</t>
  </si>
  <si>
    <t>281/3</t>
  </si>
  <si>
    <t>281/4</t>
  </si>
  <si>
    <t>281/6</t>
  </si>
  <si>
    <t>281/7</t>
  </si>
  <si>
    <t>281/8</t>
  </si>
  <si>
    <t>282/3</t>
  </si>
  <si>
    <t>282/4</t>
  </si>
  <si>
    <t>282/5</t>
  </si>
  <si>
    <t>283/3</t>
  </si>
  <si>
    <t>283/5</t>
  </si>
  <si>
    <t>283/6</t>
  </si>
  <si>
    <t>283/8</t>
  </si>
  <si>
    <t>284/4</t>
  </si>
  <si>
    <t>284/5</t>
  </si>
  <si>
    <t>284/7</t>
  </si>
  <si>
    <t>285/2</t>
  </si>
  <si>
    <t>285/3</t>
  </si>
  <si>
    <t>285/5</t>
  </si>
  <si>
    <t>286/2</t>
  </si>
  <si>
    <t>286/3</t>
  </si>
  <si>
    <t>286/6</t>
  </si>
  <si>
    <t>Klonowa 40</t>
  </si>
  <si>
    <t>Klonowa 42</t>
  </si>
  <si>
    <t>Topolowa 28</t>
  </si>
  <si>
    <t>Topolowa 24</t>
  </si>
  <si>
    <t>Topolowa 22</t>
  </si>
  <si>
    <t>Topolowa 20</t>
  </si>
  <si>
    <t>Topolowa 18A</t>
  </si>
  <si>
    <t>Topolowa 18</t>
  </si>
  <si>
    <t>Topolowa 16</t>
  </si>
  <si>
    <t>Topolowa 14</t>
  </si>
  <si>
    <t>Topolowa 12</t>
  </si>
  <si>
    <t>Topolowa 10</t>
  </si>
  <si>
    <t>Topolowa 8</t>
  </si>
  <si>
    <t>Topolowa 6A</t>
  </si>
  <si>
    <t>Topolowa 6</t>
  </si>
  <si>
    <t>Topolowa 4</t>
  </si>
  <si>
    <t>Weterynaryjna 2</t>
  </si>
  <si>
    <t>Pilotów 12</t>
  </si>
  <si>
    <t>Pilotów</t>
  </si>
  <si>
    <t>Pilotów 10</t>
  </si>
  <si>
    <t>Pilotów 8</t>
  </si>
  <si>
    <t>Pilotów 6</t>
  </si>
  <si>
    <t>Pilotów 4</t>
  </si>
  <si>
    <t>Pilotów 2</t>
  </si>
  <si>
    <t>Pilotów 9</t>
  </si>
  <si>
    <t>Pilotów 7</t>
  </si>
  <si>
    <t>Pilotów 5</t>
  </si>
  <si>
    <t>Pilotów 3</t>
  </si>
  <si>
    <t>Pilotów 1</t>
  </si>
  <si>
    <t>Skarżyńskiego 5</t>
  </si>
  <si>
    <t>Skarżyńskiego 6</t>
  </si>
  <si>
    <t>Orlińskiego 10A</t>
  </si>
  <si>
    <t>Orlińskiego 10B</t>
  </si>
  <si>
    <t>Orlińskiego 10</t>
  </si>
  <si>
    <t>Orlińskiego 11</t>
  </si>
  <si>
    <t>Orlińskiego 12</t>
  </si>
  <si>
    <t>Skarżyńskiego 6A</t>
  </si>
  <si>
    <t>Skarżyńskiego 6B</t>
  </si>
  <si>
    <t>powiatowa nr1345G Orlińskiego</t>
  </si>
  <si>
    <t>Orlińskiego</t>
  </si>
  <si>
    <t>Stryjewskiego 37</t>
  </si>
  <si>
    <t>Orlińskiego 9</t>
  </si>
  <si>
    <t>Skarżyńskiego 7</t>
  </si>
  <si>
    <t>Skarżyńskiego 8</t>
  </si>
  <si>
    <t>Skarżyńskiego 8A</t>
  </si>
  <si>
    <t>Stryjewskiego 32</t>
  </si>
  <si>
    <t>Skarżyńskiego</t>
  </si>
  <si>
    <t>Skarżyńskiego 3A-B</t>
  </si>
  <si>
    <t>Skarżyńskiego 3</t>
  </si>
  <si>
    <t>Skarżyńskiego 2</t>
  </si>
  <si>
    <t>Orlińskiego 13</t>
  </si>
  <si>
    <t>Orlińskiego 14</t>
  </si>
  <si>
    <t>Poznańska</t>
  </si>
  <si>
    <t>Zofii Witkowskiej 23</t>
  </si>
  <si>
    <t>Zofii Witkowskiej 23A</t>
  </si>
  <si>
    <t>Zofii Witkowskiej</t>
  </si>
  <si>
    <t>Zofii Witkowskiej 25</t>
  </si>
  <si>
    <t>Zofii Witkowskiej 27</t>
  </si>
  <si>
    <t>Kossaka 72</t>
  </si>
  <si>
    <t>Zofii Witkowskiej 21</t>
  </si>
  <si>
    <t>Zofii Witkowskiej 19</t>
  </si>
  <si>
    <t>Zofii Witkowskiej 17</t>
  </si>
  <si>
    <t>Zofii Witkowskiej 15</t>
  </si>
  <si>
    <t>Zofii Witkowskiej 13</t>
  </si>
  <si>
    <t>Zofii Witkowskiej 11</t>
  </si>
  <si>
    <t>Zofii Witkowskiej 9</t>
  </si>
  <si>
    <t>Poznańska 8</t>
  </si>
  <si>
    <t>Zofii Witkowskiej 14</t>
  </si>
  <si>
    <t>Zofii Witkowskiej 16</t>
  </si>
  <si>
    <t>Kossaka 73</t>
  </si>
  <si>
    <t>Zofii Witkowskiej 12</t>
  </si>
  <si>
    <t>Kossaka 74</t>
  </si>
  <si>
    <t>Zofii Witkowskiej 10</t>
  </si>
  <si>
    <t>Kossaka 75</t>
  </si>
  <si>
    <t>Zofii Witkowskiej 8</t>
  </si>
  <si>
    <t>Zofii Witkowskiej 6</t>
  </si>
  <si>
    <t>Kossaka 76</t>
  </si>
  <si>
    <t>Kossaka 77</t>
  </si>
  <si>
    <t>Zofii Witkowskiej 2</t>
  </si>
  <si>
    <t>Zofii Witkowskiej 4</t>
  </si>
  <si>
    <t>Kossaka 78</t>
  </si>
  <si>
    <t>Kossaka 79</t>
  </si>
  <si>
    <t>Poznańska 6A</t>
  </si>
  <si>
    <t>Poznańska 6</t>
  </si>
  <si>
    <t>Poznańska 4A</t>
  </si>
  <si>
    <t>Poznańska 4</t>
  </si>
  <si>
    <t>Poznańska 2A</t>
  </si>
  <si>
    <t>Poznańska 2</t>
  </si>
  <si>
    <t>Skarżyńskiego 1</t>
  </si>
  <si>
    <t>Orlińskiego 8B</t>
  </si>
  <si>
    <t>Orlińskiego 8A</t>
  </si>
  <si>
    <t>Orlińskiego 8</t>
  </si>
  <si>
    <t>Stryjewskiego 31</t>
  </si>
  <si>
    <t>Orlińskiego 7</t>
  </si>
  <si>
    <t>Orlińskiego 29B</t>
  </si>
  <si>
    <t>Orlińskiego 6A</t>
  </si>
  <si>
    <t>Orlińskiego 5</t>
  </si>
  <si>
    <t>Stryjewskiego 29A</t>
  </si>
  <si>
    <t>Stryjewskiego</t>
  </si>
  <si>
    <t>Kwiatowa 1</t>
  </si>
  <si>
    <t>Kwiatowa 2</t>
  </si>
  <si>
    <t>Stryjewskiego 29</t>
  </si>
  <si>
    <t>Stryjewskiego 30</t>
  </si>
  <si>
    <t>Stryjewskiego 30B-C</t>
  </si>
  <si>
    <t>Kwiatowa</t>
  </si>
  <si>
    <t>Stryjewskiego 23</t>
  </si>
  <si>
    <t>Stryjewskiego 22</t>
  </si>
  <si>
    <t>Stryjewskiego 21A</t>
  </si>
  <si>
    <t>Stryjewskiego 20</t>
  </si>
  <si>
    <t>Stryjewskiego 21</t>
  </si>
  <si>
    <t>Stryjewskiego 19A</t>
  </si>
  <si>
    <t>Stryjewskiego 19</t>
  </si>
  <si>
    <t>Stryjewskiego 18A</t>
  </si>
  <si>
    <t>Stryjewskiego 18</t>
  </si>
  <si>
    <t>Stryjewskiego 17A</t>
  </si>
  <si>
    <t>Stryjewskiego 17</t>
  </si>
  <si>
    <t>Mariana Buczka 4</t>
  </si>
  <si>
    <t>Mariana Buczka 4A</t>
  </si>
  <si>
    <t>Mariana Buczka 3B</t>
  </si>
  <si>
    <t>Mariana Buczka 3A, Mariana Buczka 3a</t>
  </si>
  <si>
    <t>Stryjewskiego 15</t>
  </si>
  <si>
    <t>Komuny Paryskiej 35A</t>
  </si>
  <si>
    <t>Komuny Paryskiej 35</t>
  </si>
  <si>
    <t>Komuny Paryskiej 37</t>
  </si>
  <si>
    <t>Komuny Paryskiej 39</t>
  </si>
  <si>
    <t>Komuny Paryskiej 41</t>
  </si>
  <si>
    <t>Komuny Paryskiej 43</t>
  </si>
  <si>
    <t>Komuny Paryskiej 43A</t>
  </si>
  <si>
    <t>Komuny Paryskiej 45</t>
  </si>
  <si>
    <t>Komuny Paryskiej 47</t>
  </si>
  <si>
    <t>Komuny Paryskiej 49</t>
  </si>
  <si>
    <t>Komuny Paryskiej 51</t>
  </si>
  <si>
    <t>Komuny Paryskiej 53</t>
  </si>
  <si>
    <t>Komuny Paryskiej 53A</t>
  </si>
  <si>
    <t>Komuny Paryskiej 55</t>
  </si>
  <si>
    <t>Komuny Paryskiej 55A</t>
  </si>
  <si>
    <t>Komuny Paryskiej 57</t>
  </si>
  <si>
    <t>Komuny Paryskiej 59</t>
  </si>
  <si>
    <t>Komuny Paryskiej 61</t>
  </si>
  <si>
    <t>Komuny Paryskiej 63</t>
  </si>
  <si>
    <t>Komuny Paryskiej 65</t>
  </si>
  <si>
    <t>Komuny Paryskiej 67</t>
  </si>
  <si>
    <t>Komuny Paryskiej 69</t>
  </si>
  <si>
    <t>Komuny Paryskiej 71</t>
  </si>
  <si>
    <t>Komuny Paryskiej 73</t>
  </si>
  <si>
    <t>Komuny Paryskiej 75</t>
  </si>
  <si>
    <t>Komuny Paryskiej 77</t>
  </si>
  <si>
    <t>Komuny Paryskiej 79</t>
  </si>
  <si>
    <t>Komuny Paryskiej 81</t>
  </si>
  <si>
    <t>Komuny Paryskiej 85</t>
  </si>
  <si>
    <t>Komuny Paryskiej 87</t>
  </si>
  <si>
    <t>Komuny Paryskiej 93</t>
  </si>
  <si>
    <t>Komuny Paryskiej 95</t>
  </si>
  <si>
    <t>Komuny Paryskiej 97</t>
  </si>
  <si>
    <t>Komuny Paryskiej 99</t>
  </si>
  <si>
    <t>Kanałowa</t>
  </si>
  <si>
    <t>Myśliwska</t>
  </si>
  <si>
    <t>Myśliwska 4</t>
  </si>
  <si>
    <t>Myśliwska 6A</t>
  </si>
  <si>
    <t>Myśliwska 4B</t>
  </si>
  <si>
    <t>Myśliwska 13</t>
  </si>
  <si>
    <t>Myśliwska 10A</t>
  </si>
  <si>
    <t>Myśliwska 12</t>
  </si>
  <si>
    <t>Myśliwska 10B</t>
  </si>
  <si>
    <t>Myśliwska 10</t>
  </si>
  <si>
    <t>pow.1347G Kanałowa</t>
  </si>
  <si>
    <t>Podhalańska</t>
  </si>
  <si>
    <t>Tatrzańska 10</t>
  </si>
  <si>
    <t>Tatrzańska 8</t>
  </si>
  <si>
    <t>Tatrzańska 4</t>
  </si>
  <si>
    <t>Podhalańska 16</t>
  </si>
  <si>
    <t>Podhalańska 4</t>
  </si>
  <si>
    <t>Podhalańska 2</t>
  </si>
  <si>
    <t>Podhalańska 13</t>
  </si>
  <si>
    <t>Podhalańska 9</t>
  </si>
  <si>
    <t>Podhalańska 7</t>
  </si>
  <si>
    <t>Podhalańska 3</t>
  </si>
  <si>
    <t>Podhalańska 1</t>
  </si>
  <si>
    <t>Łowicka 2</t>
  </si>
  <si>
    <t>Lubelska</t>
  </si>
  <si>
    <t>Łowicka 4</t>
  </si>
  <si>
    <t>Łowicka 6</t>
  </si>
  <si>
    <t>Łowicka 8</t>
  </si>
  <si>
    <t>Łowicka 10</t>
  </si>
  <si>
    <t>Łowicka 10a</t>
  </si>
  <si>
    <t>Łowicka 12</t>
  </si>
  <si>
    <t>Myśliwska 1</t>
  </si>
  <si>
    <t>Łowicka 14</t>
  </si>
  <si>
    <t>Łowicka</t>
  </si>
  <si>
    <t>Łowicka 15</t>
  </si>
  <si>
    <t>Myśliwska 3</t>
  </si>
  <si>
    <t>Łowicka 13</t>
  </si>
  <si>
    <t>Łowicka 11</t>
  </si>
  <si>
    <t>Łowicka 9</t>
  </si>
  <si>
    <t>Łowicka 7</t>
  </si>
  <si>
    <t>Łowicka 5</t>
  </si>
  <si>
    <t>Łowicka 3A</t>
  </si>
  <si>
    <t>Łowicka 3</t>
  </si>
  <si>
    <t>Łowicka 1</t>
  </si>
  <si>
    <t>Lubelska 6</t>
  </si>
  <si>
    <t>Sandomierska 2</t>
  </si>
  <si>
    <t>Sandomierska 4</t>
  </si>
  <si>
    <t>Sandomierska 6</t>
  </si>
  <si>
    <t>Sandomierska 8</t>
  </si>
  <si>
    <t>Sandomierska 10</t>
  </si>
  <si>
    <t>Sandomierska 12a</t>
  </si>
  <si>
    <t>Sandomierska 12B</t>
  </si>
  <si>
    <t>Sandomierska 12</t>
  </si>
  <si>
    <t>Sandomierska 14</t>
  </si>
  <si>
    <t>Sandomierska</t>
  </si>
  <si>
    <t>Sandomierska 13</t>
  </si>
  <si>
    <t>Sandomierska 11</t>
  </si>
  <si>
    <t>Sandomierska 9</t>
  </si>
  <si>
    <t>Sandomierska 7a</t>
  </si>
  <si>
    <t>Sandomierska 7</t>
  </si>
  <si>
    <t>Sandomierska 5</t>
  </si>
  <si>
    <t>Sandomierska 3</t>
  </si>
  <si>
    <t>Sandomierska 1</t>
  </si>
  <si>
    <t>Lubelska 8</t>
  </si>
  <si>
    <t>Kujawska 2</t>
  </si>
  <si>
    <t>Kujawska 4</t>
  </si>
  <si>
    <t>Kujawska 6</t>
  </si>
  <si>
    <t>Kujawska 8</t>
  </si>
  <si>
    <t>Kujawska 10</t>
  </si>
  <si>
    <t>Kujawska 12</t>
  </si>
  <si>
    <t>Kujawska 14</t>
  </si>
  <si>
    <t>Kujawska</t>
  </si>
  <si>
    <t>Kujawska 13</t>
  </si>
  <si>
    <t>Kujawska 11</t>
  </si>
  <si>
    <t>Kujawska 9</t>
  </si>
  <si>
    <t>Kujawska 7</t>
  </si>
  <si>
    <t>Kujawska 5</t>
  </si>
  <si>
    <t>Kujawska 3 .</t>
  </si>
  <si>
    <t>Kujawska 1</t>
  </si>
  <si>
    <t>pow.1347G Lubelska</t>
  </si>
  <si>
    <t>Kanałowa 16</t>
  </si>
  <si>
    <t>Kanałowa 15</t>
  </si>
  <si>
    <t>Kanałowa 14</t>
  </si>
  <si>
    <t>Kanałowa 13</t>
  </si>
  <si>
    <t>Kanałowa 12</t>
  </si>
  <si>
    <t>Kanałowa 11</t>
  </si>
  <si>
    <t>Kanałowa 10</t>
  </si>
  <si>
    <t>Kanałowa 9</t>
  </si>
  <si>
    <t>Pomorska</t>
  </si>
  <si>
    <t>Pomorska 1G</t>
  </si>
  <si>
    <t>Pomorska 1E</t>
  </si>
  <si>
    <t>Pomorska 1D</t>
  </si>
  <si>
    <t>Pomorska 1C</t>
  </si>
  <si>
    <t>Pomorska 1A</t>
  </si>
  <si>
    <t>Pomorska 3F</t>
  </si>
  <si>
    <t>Pomorska 3E</t>
  </si>
  <si>
    <t>Pomorska 3D</t>
  </si>
  <si>
    <t>Pomorska 3K</t>
  </si>
  <si>
    <t>Pomorska 3L</t>
  </si>
  <si>
    <t>Pomorska 3M</t>
  </si>
  <si>
    <t>Pomorska 3N</t>
  </si>
  <si>
    <t>Pomorska 3o</t>
  </si>
  <si>
    <t>Topolowa 98</t>
  </si>
  <si>
    <t>Topolowa 96</t>
  </si>
  <si>
    <t>Topolowa 94</t>
  </si>
  <si>
    <t>Topolowa 92</t>
  </si>
  <si>
    <t>Topolowa 90A</t>
  </si>
  <si>
    <t>Topolowa 90</t>
  </si>
  <si>
    <t>Topolowa</t>
  </si>
  <si>
    <t>Topolowa 86</t>
  </si>
  <si>
    <t>Topolowa 82</t>
  </si>
  <si>
    <t>Topolowa 78</t>
  </si>
  <si>
    <t>Topolowa 76</t>
  </si>
  <si>
    <t>Topolowa 74</t>
  </si>
  <si>
    <t>pow. 1346G Topolowa</t>
  </si>
  <si>
    <t>Topolowa 97</t>
  </si>
  <si>
    <t>Topolowa 95</t>
  </si>
  <si>
    <t>Topolowa 93</t>
  </si>
  <si>
    <t>Topolowa 91</t>
  </si>
  <si>
    <t>Topolowa 89</t>
  </si>
  <si>
    <t>Topolowa 87</t>
  </si>
  <si>
    <t>Topolowa 85</t>
  </si>
  <si>
    <t>Topolowa 83</t>
  </si>
  <si>
    <t>Topolowa 81</t>
  </si>
  <si>
    <t>Topolowa 79</t>
  </si>
  <si>
    <t>Topolowa 77</t>
  </si>
  <si>
    <t>Topolowa 75</t>
  </si>
  <si>
    <t>Śląska 12</t>
  </si>
  <si>
    <t>Śląska 10</t>
  </si>
  <si>
    <t>Śląska 8a</t>
  </si>
  <si>
    <t>Śląska 8</t>
  </si>
  <si>
    <t>Śląska</t>
  </si>
  <si>
    <t>Śląska 9</t>
  </si>
  <si>
    <t>Śląska 7c</t>
  </si>
  <si>
    <t>Śląska 7D</t>
  </si>
  <si>
    <t>Artylerzystów</t>
  </si>
  <si>
    <t>Artylerzystów 27</t>
  </si>
  <si>
    <t>Artylerzystów 30</t>
  </si>
  <si>
    <t>Artylerzystów 31</t>
  </si>
  <si>
    <t>Artylerzystów 33</t>
  </si>
  <si>
    <t>Artylerzystów 32</t>
  </si>
  <si>
    <t>Śląska 7E</t>
  </si>
  <si>
    <t>Śląska 7B</t>
  </si>
  <si>
    <t>Śląska 7a</t>
  </si>
  <si>
    <t>Śląska 5B</t>
  </si>
  <si>
    <t>Śląska 5a</t>
  </si>
  <si>
    <t>Śląska 5</t>
  </si>
  <si>
    <t>Śląska 4</t>
  </si>
  <si>
    <t>Śląska 6</t>
  </si>
  <si>
    <t>Topolowa 73</t>
  </si>
  <si>
    <t>Topolowa 71</t>
  </si>
  <si>
    <t>Topolowa 69a</t>
  </si>
  <si>
    <t>Topolowa 69</t>
  </si>
  <si>
    <t>Topolowa 65A</t>
  </si>
  <si>
    <t>Topolowa 67</t>
  </si>
  <si>
    <t>Topolowa 65</t>
  </si>
  <si>
    <t>Topolowa 63</t>
  </si>
  <si>
    <t>Topolowa 61</t>
  </si>
  <si>
    <t>Topolowa 59</t>
  </si>
  <si>
    <t>Topolowa 57</t>
  </si>
  <si>
    <t>Topolowa 55</t>
  </si>
  <si>
    <t>Topolowa 53</t>
  </si>
  <si>
    <t>Topolowa 51</t>
  </si>
  <si>
    <t>Topolowa 52</t>
  </si>
  <si>
    <t>Topolowa 56</t>
  </si>
  <si>
    <t>Topolowa 56A</t>
  </si>
  <si>
    <t>Topolowa 54</t>
  </si>
  <si>
    <t>Topolowa 60</t>
  </si>
  <si>
    <t>Topolowa 62</t>
  </si>
  <si>
    <t>Topolowa 64</t>
  </si>
  <si>
    <t>Topolowa 66</t>
  </si>
  <si>
    <t>Topolowa 72</t>
  </si>
  <si>
    <t>Topolowa 70</t>
  </si>
  <si>
    <t>Kanałowa 8</t>
  </si>
  <si>
    <t>Pomorska 2</t>
  </si>
  <si>
    <t>Pomorska 2b</t>
  </si>
  <si>
    <t>Pomorska 2d</t>
  </si>
  <si>
    <t>Kanałowa 7</t>
  </si>
  <si>
    <t>Kanałowa 6</t>
  </si>
  <si>
    <t>Kanałowa 5</t>
  </si>
  <si>
    <t>Kanałowa 4</t>
  </si>
  <si>
    <t>Kanałowa 3</t>
  </si>
  <si>
    <t>Kanałowa 3A</t>
  </si>
  <si>
    <t>Kanałowa 2</t>
  </si>
  <si>
    <t>Kanałowa 1</t>
  </si>
  <si>
    <t>Artylerzystów 2</t>
  </si>
  <si>
    <t>Artylerzystów 1</t>
  </si>
  <si>
    <t>Harcerzy</t>
  </si>
  <si>
    <t>Harcerzy 2c</t>
  </si>
  <si>
    <t>Artylerzystów 4</t>
  </si>
  <si>
    <t>Artylerzystów 5</t>
  </si>
  <si>
    <t>Harcerzy 2a</t>
  </si>
  <si>
    <t>Harcerzy 2b</t>
  </si>
  <si>
    <t>Artylerzystów 6</t>
  </si>
  <si>
    <t>Artylerzystów 7</t>
  </si>
  <si>
    <t>Topolowa 48</t>
  </si>
  <si>
    <t>Topolowa 46</t>
  </si>
  <si>
    <t>Topolowa 42</t>
  </si>
  <si>
    <t>Topolowa 40</t>
  </si>
  <si>
    <t>Topolowa 36</t>
  </si>
  <si>
    <t>Topolowa 34a</t>
  </si>
  <si>
    <t>Topolowa 34</t>
  </si>
  <si>
    <t>Topolowa 32</t>
  </si>
  <si>
    <t>Topolowa 30</t>
  </si>
  <si>
    <t>Topolowa 49</t>
  </si>
  <si>
    <t>Topolowa 43</t>
  </si>
  <si>
    <t>Topolowa 39</t>
  </si>
  <si>
    <t>Topolowa 35</t>
  </si>
  <si>
    <t>Topolowa 33</t>
  </si>
  <si>
    <t>Topolowa 31</t>
  </si>
  <si>
    <t>Harcerzy 2d</t>
  </si>
  <si>
    <t>Harcerzy 2e</t>
  </si>
  <si>
    <t>Harcerzy 2F</t>
  </si>
  <si>
    <t>Harcerzy 2g</t>
  </si>
  <si>
    <t>Harcerzy 4</t>
  </si>
  <si>
    <t>.Harcerzy 4a</t>
  </si>
  <si>
    <t>Harcerzy 6</t>
  </si>
  <si>
    <t>Śląska 2a</t>
  </si>
  <si>
    <t>Harcerzy 8</t>
  </si>
  <si>
    <t>Harcerzy 8a</t>
  </si>
  <si>
    <t>Śląska 2c</t>
  </si>
  <si>
    <t>Śląska 2B</t>
  </si>
  <si>
    <t>Śląska 2d</t>
  </si>
  <si>
    <t>Śląska 2</t>
  </si>
  <si>
    <t>Artylerzystów 10</t>
  </si>
  <si>
    <t>Artylerzystów 11</t>
  </si>
  <si>
    <t>Harcerzy 10</t>
  </si>
  <si>
    <t>Harcerzy 12</t>
  </si>
  <si>
    <t>Harcerzy 14</t>
  </si>
  <si>
    <t>Harcerzy 14A</t>
  </si>
  <si>
    <t>Harcerzy 36</t>
  </si>
  <si>
    <t>Harcerzy 38A</t>
  </si>
  <si>
    <t>Śląska 1E</t>
  </si>
  <si>
    <t>Śląska 1</t>
  </si>
  <si>
    <t>Śląska 1b</t>
  </si>
  <si>
    <t>Śląska 1a</t>
  </si>
  <si>
    <t>Śląska 1c</t>
  </si>
  <si>
    <t>Śląska 3A</t>
  </si>
  <si>
    <t>Śląska 3B</t>
  </si>
  <si>
    <t>Śląska 3</t>
  </si>
  <si>
    <t>Artylerzystów 12</t>
  </si>
  <si>
    <t>Artylerzystów 14</t>
  </si>
  <si>
    <t>Artylerzystów 15</t>
  </si>
  <si>
    <t>Harcerzy 30</t>
  </si>
  <si>
    <t>Harcerzy 28</t>
  </si>
  <si>
    <t>Harcerzy 34</t>
  </si>
  <si>
    <t>Artylerzystów 16</t>
  </si>
  <si>
    <t>Harcerzy 26</t>
  </si>
  <si>
    <t>Harcerzy 20</t>
  </si>
  <si>
    <t>Harcerzy 22</t>
  </si>
  <si>
    <t>Harcerzy 24</t>
  </si>
  <si>
    <t>Harcerzy 18a</t>
  </si>
  <si>
    <t>Harcerzy 18</t>
  </si>
  <si>
    <t>Harcerzy 16</t>
  </si>
  <si>
    <t>Śląska 7</t>
  </si>
  <si>
    <t>Wielkopolska 15</t>
  </si>
  <si>
    <t>Wielkopolska</t>
  </si>
  <si>
    <t>Wielkopolska 7</t>
  </si>
  <si>
    <t>Wielkopolska 5</t>
  </si>
  <si>
    <t>Artylerzystów 22</t>
  </si>
  <si>
    <t>Artylerzystów 23</t>
  </si>
  <si>
    <t>Artylerzystów 24</t>
  </si>
  <si>
    <t>Wielkopolska 18</t>
  </si>
  <si>
    <t>Wielkopolska 16</t>
  </si>
  <si>
    <t>Wielkopolska 14</t>
  </si>
  <si>
    <t>Wielkopolska 12</t>
  </si>
  <si>
    <t>Wielkopolska 10</t>
  </si>
  <si>
    <t>Śląska 6A</t>
  </si>
  <si>
    <t>Śląska 6B</t>
  </si>
  <si>
    <t>Wielkopolska 8</t>
  </si>
  <si>
    <t>Wielkopolska 4</t>
  </si>
  <si>
    <t>Wielkopolska 2</t>
  </si>
  <si>
    <t>Artylerzystów 25</t>
  </si>
  <si>
    <t>Artylerzystów 3</t>
  </si>
  <si>
    <t>Mazurska 5</t>
  </si>
  <si>
    <t>Mazurska 7</t>
  </si>
  <si>
    <t>Mazurska 9</t>
  </si>
  <si>
    <t>Mazurska 15</t>
  </si>
  <si>
    <t>Mazurska 17</t>
  </si>
  <si>
    <t>Mazurska 19</t>
  </si>
  <si>
    <t>Mazurska 11</t>
  </si>
  <si>
    <t>Mazurska 21</t>
  </si>
  <si>
    <t>Mazurska 23</t>
  </si>
  <si>
    <t>Mazurska 25</t>
  </si>
  <si>
    <t>Mazurska 27</t>
  </si>
  <si>
    <t>Mazurska 29</t>
  </si>
  <si>
    <t>Mazurska 39</t>
  </si>
  <si>
    <t>Artylerzystów 8</t>
  </si>
  <si>
    <t>Mazurska 2</t>
  </si>
  <si>
    <t>Mazurska 4</t>
  </si>
  <si>
    <t>Mazurska 6</t>
  </si>
  <si>
    <t>Mazurska 8</t>
  </si>
  <si>
    <t>Mazurska 10</t>
  </si>
  <si>
    <t>Mazurska 12</t>
  </si>
  <si>
    <t>Mazurska 14</t>
  </si>
  <si>
    <t>Mazurska 45</t>
  </si>
  <si>
    <t>Mazurska 43</t>
  </si>
  <si>
    <t>Mazurska 41</t>
  </si>
  <si>
    <t>Mazurska 13</t>
  </si>
  <si>
    <t>Mazurska 33</t>
  </si>
  <si>
    <t>Mazurska 47</t>
  </si>
  <si>
    <t>Mazurska 49</t>
  </si>
  <si>
    <t>Mazurska 51</t>
  </si>
  <si>
    <t>Mazurska 37</t>
  </si>
  <si>
    <t>Mazurska 35</t>
  </si>
  <si>
    <t>Artylerzystów 2B</t>
  </si>
  <si>
    <t>Słoneczna 4</t>
  </si>
  <si>
    <t>Słoneczna 6</t>
  </si>
  <si>
    <t>Artylerzystów 20</t>
  </si>
  <si>
    <t>Artylerzystów 20A</t>
  </si>
  <si>
    <t>Artylerzystów 21</t>
  </si>
  <si>
    <t>Słoneczna 3</t>
  </si>
  <si>
    <t>Zielona 11</t>
  </si>
  <si>
    <t>Zielona 7</t>
  </si>
  <si>
    <t>Zielona 3</t>
  </si>
  <si>
    <t>Zielona 1</t>
  </si>
  <si>
    <t>Artylerzystów 21A</t>
  </si>
  <si>
    <t>Błękitna 5</t>
  </si>
  <si>
    <t>Błękitna 7</t>
  </si>
  <si>
    <t>Pomorska 10</t>
  </si>
  <si>
    <t>Pomorska 12</t>
  </si>
  <si>
    <t>Błękitna</t>
  </si>
  <si>
    <t>Słoneczna</t>
  </si>
  <si>
    <t>Słoneczna 22</t>
  </si>
  <si>
    <t>Słoneczna 20</t>
  </si>
  <si>
    <t>Słoneczna 16</t>
  </si>
  <si>
    <t>Słoneczna 14</t>
  </si>
  <si>
    <t>Słoneczna 12</t>
  </si>
  <si>
    <t>Słoneczna 8</t>
  </si>
  <si>
    <t>Słoneczna 15</t>
  </si>
  <si>
    <t>Zielona 10</t>
  </si>
  <si>
    <t>Zielona 8</t>
  </si>
  <si>
    <t>Zielona 4</t>
  </si>
  <si>
    <t>Słoneczna 13</t>
  </si>
  <si>
    <t>Małopolska</t>
  </si>
  <si>
    <t>Małopolska 6</t>
  </si>
  <si>
    <t>Małopolska 13</t>
  </si>
  <si>
    <t>Małopolska 15</t>
  </si>
  <si>
    <t>Pomorska 3Y</t>
  </si>
  <si>
    <t>Małopolska 37</t>
  </si>
  <si>
    <t>Pomorska 3Z</t>
  </si>
  <si>
    <t>Pomorska 3W</t>
  </si>
  <si>
    <t>PRZY TORZE PKP Abrahama</t>
  </si>
  <si>
    <t>Piecewo 1</t>
  </si>
  <si>
    <t>Abrahama 21</t>
  </si>
  <si>
    <t>Abrahama 19</t>
  </si>
  <si>
    <t>Abrahama 10</t>
  </si>
  <si>
    <t>Abrahama 15</t>
  </si>
  <si>
    <t>Majkowskiego 1</t>
  </si>
  <si>
    <t>Majkowskiego</t>
  </si>
  <si>
    <t>Abrahama 13</t>
  </si>
  <si>
    <t>Zwarowska 22</t>
  </si>
  <si>
    <t>Zwarowska 20</t>
  </si>
  <si>
    <t>Abrahama 11A</t>
  </si>
  <si>
    <t>Majkowskiego 2</t>
  </si>
  <si>
    <t>Kaszubska 28</t>
  </si>
  <si>
    <t>Majkowskiego 10</t>
  </si>
  <si>
    <t>Majkowskiego 11</t>
  </si>
  <si>
    <t>Majkowskiego 9</t>
  </si>
  <si>
    <t>TEREN ZAMKNIĘTY Abrahama</t>
  </si>
  <si>
    <t>Bolesława Krzywoustego 1</t>
  </si>
  <si>
    <t>Bolesława Krzywoustego</t>
  </si>
  <si>
    <t>Bolesława Krzywoustego 4</t>
  </si>
  <si>
    <t>Abrahama 7</t>
  </si>
  <si>
    <t>Abrahama 5</t>
  </si>
  <si>
    <t>Abrahama 3</t>
  </si>
  <si>
    <t>Bolesława Krzywoustego 5</t>
  </si>
  <si>
    <t>Bolesława Krzywoustego 6</t>
  </si>
  <si>
    <t>Abrahama 2B</t>
  </si>
  <si>
    <t>Bolesława Krzywoustego 12</t>
  </si>
  <si>
    <t>Bolesława Krzywoustego 15a</t>
  </si>
  <si>
    <t>Bolesława Krzywoustego 15B</t>
  </si>
  <si>
    <t>Bolesława Krzywoustego 15</t>
  </si>
  <si>
    <t>Wicka Rogali</t>
  </si>
  <si>
    <t>Bolesława Krzywoustego 16</t>
  </si>
  <si>
    <t>Kaszubska 33</t>
  </si>
  <si>
    <t>Kaszubska 34</t>
  </si>
  <si>
    <t>Kaszubska 33A</t>
  </si>
  <si>
    <t>teren zamknięty Kaszubska</t>
  </si>
  <si>
    <t>Wicka Rogali 1</t>
  </si>
  <si>
    <t>Kaszubska 30</t>
  </si>
  <si>
    <t>pow.1330G Kaszubska</t>
  </si>
  <si>
    <t>wojewódzka nr 214 Bolesława Krzywoustego</t>
  </si>
  <si>
    <t>Abrahama 2</t>
  </si>
  <si>
    <t>Bolesława Krzywoustego 9</t>
  </si>
  <si>
    <t>Bolesława Krzywoustego 7</t>
  </si>
  <si>
    <t>Bolesława Krzywoustego 7-8</t>
  </si>
  <si>
    <t>Abrahama 8</t>
  </si>
  <si>
    <t>Bolesława Krzywoustego 12-13-13A</t>
  </si>
  <si>
    <t>Dworcowa 8</t>
  </si>
  <si>
    <t>Dworcowa 6</t>
  </si>
  <si>
    <t>Dworcowa</t>
  </si>
  <si>
    <t>Dworcowa 3</t>
  </si>
  <si>
    <t>Stefana Żeromskiego</t>
  </si>
  <si>
    <t>Stefana Żeromskiego 5</t>
  </si>
  <si>
    <t>Stefana Żeromskiego 4</t>
  </si>
  <si>
    <t>Stefana Żeromskiego 3</t>
  </si>
  <si>
    <t>Stefana Żeromskiego 2</t>
  </si>
  <si>
    <t>Stefana Żeromskiego 1</t>
  </si>
  <si>
    <t>Bolesława Krzywoustego 60B</t>
  </si>
  <si>
    <t>Bolesława Krzywoustego 60</t>
  </si>
  <si>
    <t>Dworcowa 1</t>
  </si>
  <si>
    <t>Dworcowa 2</t>
  </si>
  <si>
    <t>Dworcowa 4</t>
  </si>
  <si>
    <t>Dworcowa 5</t>
  </si>
  <si>
    <t>Dworcowa 7</t>
  </si>
  <si>
    <t>Bolesława Krzywoustego 59</t>
  </si>
  <si>
    <t>Toruńska</t>
  </si>
  <si>
    <t>Bolesława Krzywoustego 58-55</t>
  </si>
  <si>
    <t>Toruńska 6</t>
  </si>
  <si>
    <t>Stefana Żeromskiego 16</t>
  </si>
  <si>
    <t>pow.1337G Toruńska</t>
  </si>
  <si>
    <t>Bolesława Krzywoustego 54</t>
  </si>
  <si>
    <t>Bolesława Krzywoustego 54A</t>
  </si>
  <si>
    <t>Bolesława Krzywoustego 53A</t>
  </si>
  <si>
    <t>Tczewska 16</t>
  </si>
  <si>
    <t>Tczewska 14-15</t>
  </si>
  <si>
    <t>Tczewska</t>
  </si>
  <si>
    <t>Toruńska 3</t>
  </si>
  <si>
    <t>Sportowa 1</t>
  </si>
  <si>
    <t>Kusocińskiego</t>
  </si>
  <si>
    <t>Władysława IV 1</t>
  </si>
  <si>
    <t>Jana Pawła II</t>
  </si>
  <si>
    <t>Małoszycka 1</t>
  </si>
  <si>
    <t>Tczewska 13</t>
  </si>
  <si>
    <t>Tczewska 12</t>
  </si>
  <si>
    <t>Grudziądzka</t>
  </si>
  <si>
    <t>Bolesława Krzywoustego 42B</t>
  </si>
  <si>
    <t>Bolesława Krzywoustego 42A</t>
  </si>
  <si>
    <t>Bolesława Krzywoustego 42</t>
  </si>
  <si>
    <t>Grudziądzka 6-8</t>
  </si>
  <si>
    <t>Grudziądzka 3-5</t>
  </si>
  <si>
    <t>Tczewska 4</t>
  </si>
  <si>
    <t>Tczewska 5</t>
  </si>
  <si>
    <t>Tczewska 6</t>
  </si>
  <si>
    <t>Tczewska 6A</t>
  </si>
  <si>
    <t>Tczewska 7</t>
  </si>
  <si>
    <t>Kościuszki 7A</t>
  </si>
  <si>
    <t>Tczewska 8</t>
  </si>
  <si>
    <t>Kościuszki 28A</t>
  </si>
  <si>
    <t>Kościuszki 28</t>
  </si>
  <si>
    <t>Kościuszki 27A</t>
  </si>
  <si>
    <t>Kościuszki 27</t>
  </si>
  <si>
    <t>Kościuszki</t>
  </si>
  <si>
    <t>Kościuszki 26A</t>
  </si>
  <si>
    <t>Kościuszki 26</t>
  </si>
  <si>
    <t>Kościuszki 25A</t>
  </si>
  <si>
    <t>Kościuszki 25</t>
  </si>
  <si>
    <t>Mściwoja I110</t>
  </si>
  <si>
    <t>Mściwoja 119-10</t>
  </si>
  <si>
    <t>Mściwoja II 9</t>
  </si>
  <si>
    <t>Mściwoja II 9-10</t>
  </si>
  <si>
    <t>Mściwoja II9</t>
  </si>
  <si>
    <t>Mściwoja II 8</t>
  </si>
  <si>
    <t>Mściwoja II8</t>
  </si>
  <si>
    <t>Mściwoja II 6-7</t>
  </si>
  <si>
    <t>Mściwoja II6-7</t>
  </si>
  <si>
    <t>Mściwoja II</t>
  </si>
  <si>
    <t>Mściwoja II 24</t>
  </si>
  <si>
    <t>Mściwoja II 23</t>
  </si>
  <si>
    <t>Mściwoja II 22</t>
  </si>
  <si>
    <t>Generała Bema</t>
  </si>
  <si>
    <t>Władysława IV</t>
  </si>
  <si>
    <t>Mściwoja I115</t>
  </si>
  <si>
    <t>Bolesława Krzywoustego 30F</t>
  </si>
  <si>
    <t>Mściwoja I114</t>
  </si>
  <si>
    <t>Mściwoja I113</t>
  </si>
  <si>
    <t>Mściwoja I112</t>
  </si>
  <si>
    <t>Kościuszki 24</t>
  </si>
  <si>
    <t>Kościuszki 23</t>
  </si>
  <si>
    <t>Kościuszki 22</t>
  </si>
  <si>
    <t>Kościuszki 20</t>
  </si>
  <si>
    <t>Generała Bema 1</t>
  </si>
  <si>
    <t>Generała Bema 2</t>
  </si>
  <si>
    <t>Generała Bema 3</t>
  </si>
  <si>
    <t>Generała Bema 2A</t>
  </si>
  <si>
    <t>Bolesława Krzywoustego 41</t>
  </si>
  <si>
    <t>Kościuszki 1</t>
  </si>
  <si>
    <t>Kościuszki 1A</t>
  </si>
  <si>
    <t>Kościuszki 2</t>
  </si>
  <si>
    <t>Kościuszki 2A</t>
  </si>
  <si>
    <t>Kościuszki 3</t>
  </si>
  <si>
    <t>Kościuszki 3A</t>
  </si>
  <si>
    <t>Kościuszki 4</t>
  </si>
  <si>
    <t>Kościuszki 4A</t>
  </si>
  <si>
    <t>Kościuszki 5</t>
  </si>
  <si>
    <t>Kościuszki 5a</t>
  </si>
  <si>
    <t>Kościuszki 6</t>
  </si>
  <si>
    <t>Kościuszki 7</t>
  </si>
  <si>
    <t>Kościuszki 8</t>
  </si>
  <si>
    <t>Mściwoja II11B</t>
  </si>
  <si>
    <t>Mściwoja I111A</t>
  </si>
  <si>
    <t>Kościuszki 9</t>
  </si>
  <si>
    <t>Mieszka I 20-20A</t>
  </si>
  <si>
    <t>Mieszka I 21-21A</t>
  </si>
  <si>
    <t>Mieszka I 21</t>
  </si>
  <si>
    <t>Mieszka I 22-22A</t>
  </si>
  <si>
    <t>Mieszka I 23-23A</t>
  </si>
  <si>
    <t>Mieszka I 23-23a</t>
  </si>
  <si>
    <t>Mieszka I 24-24A</t>
  </si>
  <si>
    <t>Mieszka I 24-24a</t>
  </si>
  <si>
    <t>Mieszka i 27</t>
  </si>
  <si>
    <t>Mieszka I 28</t>
  </si>
  <si>
    <t>Bolesława Krzywoustego 40</t>
  </si>
  <si>
    <t>pow.1338G Mieszka I</t>
  </si>
  <si>
    <t>Mieszkał 19-19A</t>
  </si>
  <si>
    <t>Kościuszki 14</t>
  </si>
  <si>
    <t>powiatowa 1338G Mieszka I</t>
  </si>
  <si>
    <t>Mieszka 115,15A</t>
  </si>
  <si>
    <t>Mieszka 114-14A</t>
  </si>
  <si>
    <t>Mieszka I</t>
  </si>
  <si>
    <t>Mieszka 114b</t>
  </si>
  <si>
    <t>Mieszkał 13-13A</t>
  </si>
  <si>
    <t>Mieszka 113b</t>
  </si>
  <si>
    <t>Mieszka 112</t>
  </si>
  <si>
    <t>Mieszkał 11-11A</t>
  </si>
  <si>
    <t>Mieszka 110-10A</t>
  </si>
  <si>
    <t>Mieszka I 9</t>
  </si>
  <si>
    <t>Mieszka I 9-9A</t>
  </si>
  <si>
    <t>Mieszka I 5-5A</t>
  </si>
  <si>
    <t>Mieszka I 8-8A</t>
  </si>
  <si>
    <t>Mieszka I 5-8</t>
  </si>
  <si>
    <t>Mieszka I 7-7A</t>
  </si>
  <si>
    <t>Mieszka I 6</t>
  </si>
  <si>
    <t>Mieszka 14</t>
  </si>
  <si>
    <t>Mieszka I 3a</t>
  </si>
  <si>
    <t>Mieszka I 3</t>
  </si>
  <si>
    <t>Mieszka I 2</t>
  </si>
  <si>
    <t>Mieszka 11A</t>
  </si>
  <si>
    <t>Mieszka 11</t>
  </si>
  <si>
    <t>Bolesława Krzywoustego 38</t>
  </si>
  <si>
    <t>Bolesława Krzywoustego 37</t>
  </si>
  <si>
    <t>Bolesława Krzywoustego 36</t>
  </si>
  <si>
    <t>Mieszka 11c</t>
  </si>
  <si>
    <t>Mieszka I 2A</t>
  </si>
  <si>
    <t>Bolesława Krzywoustego 34</t>
  </si>
  <si>
    <t>Bolesława Krzywoustego 34a</t>
  </si>
  <si>
    <t>pow.1337G Stefana Żeromskiego 9-10</t>
  </si>
  <si>
    <t>pow. 1337G Stefana Żeromskiego 9-10</t>
  </si>
  <si>
    <t>Toruńska 7</t>
  </si>
  <si>
    <t>Stefana Żeromskiego 9-10</t>
  </si>
  <si>
    <t>Toruńska 11</t>
  </si>
  <si>
    <t>Toruńska 10</t>
  </si>
  <si>
    <t>Toruńska 13</t>
  </si>
  <si>
    <t>Roszarnicza</t>
  </si>
  <si>
    <t>Henryka Lasaka</t>
  </si>
  <si>
    <t>Feliksa Stamma</t>
  </si>
  <si>
    <t>Teligi 4</t>
  </si>
  <si>
    <t>Feliksa Stamma 1</t>
  </si>
  <si>
    <t>Feliksa Stamma 3</t>
  </si>
  <si>
    <t>Feliksa Stamma 5</t>
  </si>
  <si>
    <t>Henryka Lasaka 3</t>
  </si>
  <si>
    <t>Henryka Lasaka 5</t>
  </si>
  <si>
    <t>Henryka Lasaka 7</t>
  </si>
  <si>
    <t>Henryka Lasaka 9</t>
  </si>
  <si>
    <t>Feliksa Stamma, Henryka Lasaka</t>
  </si>
  <si>
    <t>Henryka Lasaka 15</t>
  </si>
  <si>
    <t>Kusocińskiego 4</t>
  </si>
  <si>
    <t>Kusocińskiego 6</t>
  </si>
  <si>
    <t>Kusocińskiego 8</t>
  </si>
  <si>
    <t>Kusocińskiego 10</t>
  </si>
  <si>
    <t>Kusocińskiego 12</t>
  </si>
  <si>
    <t>Kusocińskiego 14</t>
  </si>
  <si>
    <t>Kusocińskiego 16</t>
  </si>
  <si>
    <t>Kusocińskiego 18</t>
  </si>
  <si>
    <t>Kusocińskiego 20</t>
  </si>
  <si>
    <t>Kusocińskiego 22</t>
  </si>
  <si>
    <t>Kusocińskiego 24</t>
  </si>
  <si>
    <t>Kusocińskiego 26</t>
  </si>
  <si>
    <t>Kusocińskiego 28</t>
  </si>
  <si>
    <t>Kusocińskiego 30</t>
  </si>
  <si>
    <t>Kusocińskiego 32</t>
  </si>
  <si>
    <t>Kusocińskiego 34</t>
  </si>
  <si>
    <t>Kusocińskiego 36</t>
  </si>
  <si>
    <t>Kusocińskiego 38</t>
  </si>
  <si>
    <t>Kusocińskiego 40</t>
  </si>
  <si>
    <t>Kusocińskiego 42</t>
  </si>
  <si>
    <t>Kusocińskiego 44</t>
  </si>
  <si>
    <t>Kusocińskiego 46</t>
  </si>
  <si>
    <t>Kusocińskiego 48</t>
  </si>
  <si>
    <t>Kusocińskiego 50</t>
  </si>
  <si>
    <t>Kusocińskiego 52</t>
  </si>
  <si>
    <t>Teligi 1</t>
  </si>
  <si>
    <t>Mściwoja II 20</t>
  </si>
  <si>
    <t>Teligi</t>
  </si>
  <si>
    <t>Obrońców Wybrzeża |</t>
  </si>
  <si>
    <t>Obrońców Wybrzeża 10A-E</t>
  </si>
  <si>
    <t>Obrońców Wybrzeża 8</t>
  </si>
  <si>
    <t>Obrońców Wybrzeża 7</t>
  </si>
  <si>
    <t>Obrońców Wybrzeża 6</t>
  </si>
  <si>
    <t>Obrońców Wybrzeża 5</t>
  </si>
  <si>
    <t>Bolesława Krzywoustego, Obrońców Wybrzeża</t>
  </si>
  <si>
    <t>Bolesława Krzywoustego 32</t>
  </si>
  <si>
    <t>Bolesława Krzywoustego 31</t>
  </si>
  <si>
    <t>Bolesława Krzywoustego 30</t>
  </si>
  <si>
    <t>Obrońców Wybrzeża 3</t>
  </si>
  <si>
    <t>Obrońców Wybrzeża 4</t>
  </si>
  <si>
    <t>Obrońców Wybrzeża</t>
  </si>
  <si>
    <t>Obrońców Wybrzeża 2</t>
  </si>
  <si>
    <t>TEREN ZAMKNIĘTY Obrońców Wybrzeża 1-1a</t>
  </si>
  <si>
    <t>Bolesława Krzywoustego 46</t>
  </si>
  <si>
    <t>Bolesława Krzywoustego 45</t>
  </si>
  <si>
    <t>Bolesława Krzywoustego 44</t>
  </si>
  <si>
    <t>Bolesława Krzywoustego 43</t>
  </si>
  <si>
    <t>Bolesława Krzywoustego 43-46</t>
  </si>
  <si>
    <t>Roszarnicza 19</t>
  </si>
  <si>
    <t>Słupska 22</t>
  </si>
  <si>
    <t>Mieszka I 25</t>
  </si>
  <si>
    <t>WOJ. NR 214 Bolesława Krzywoustego</t>
  </si>
  <si>
    <t>Bolesława Krzywoustego 22</t>
  </si>
  <si>
    <t>Bolesława Krzywoustego 23</t>
  </si>
  <si>
    <t>Kaszubska 1</t>
  </si>
  <si>
    <t>Bolesława Krzywoustego 24</t>
  </si>
  <si>
    <t>Kaszubska 2</t>
  </si>
  <si>
    <t>Bolesława Krzywoustego 25</t>
  </si>
  <si>
    <t>Polskich Marynarzy</t>
  </si>
  <si>
    <t>Bolesława Krzywoustego 26c</t>
  </si>
  <si>
    <t>Polskich Marynarzy 2a</t>
  </si>
  <si>
    <t>Polskich Marynarzy 2</t>
  </si>
  <si>
    <t>Polskich Marynarzy 1</t>
  </si>
  <si>
    <t>Kaszubska 3</t>
  </si>
  <si>
    <t>Kartuska</t>
  </si>
  <si>
    <t>Kartuska 1</t>
  </si>
  <si>
    <t>Kaszubska 19</t>
  </si>
  <si>
    <t>Kartuska 3</t>
  </si>
  <si>
    <t>Polskich Marynarzy 5</t>
  </si>
  <si>
    <t>Polskich Marynarzy 4</t>
  </si>
  <si>
    <t>Bolesława Krzywoustego 27</t>
  </si>
  <si>
    <t>Bolesława Krzywoustego 27c</t>
  </si>
  <si>
    <t>Bolesława Krzywoustego 29A</t>
  </si>
  <si>
    <t>Polskich Marynarzy 3-3a</t>
  </si>
  <si>
    <t>Bolesława Krzywoustego 28</t>
  </si>
  <si>
    <t>Bolesława Krzywoustego 27-28</t>
  </si>
  <si>
    <t>Bolesława Krzywoustego 29B</t>
  </si>
  <si>
    <t>Bolesława Krzywoustego 29C</t>
  </si>
  <si>
    <t>Bolesława Krzywoustego 29D</t>
  </si>
  <si>
    <t>Bolesława Krzywoustego 29E</t>
  </si>
  <si>
    <t>Bolesława Krzywoustego 29F</t>
  </si>
  <si>
    <t>Bolesława Krzywoustego 29G</t>
  </si>
  <si>
    <t>Bolesława Krzywoustego 29h</t>
  </si>
  <si>
    <t>Bolesława Krzywoustego 29H</t>
  </si>
  <si>
    <t>Bolesława Krzywoustego 29i</t>
  </si>
  <si>
    <t>Bolesława Krzywoustego 29k</t>
  </si>
  <si>
    <t>Bolesława Krzywoustego 29I</t>
  </si>
  <si>
    <t>Bolesława Krzywoustego 29m</t>
  </si>
  <si>
    <t>Bolesława Krzywoustego 29n</t>
  </si>
  <si>
    <t>Bolesława Krzywoustego 29o</t>
  </si>
  <si>
    <t>Bolesława Krzywoustego 29p</t>
  </si>
  <si>
    <t>Bolesława Krzywoustego 29R</t>
  </si>
  <si>
    <t>Bolesława Krzywoustego 29s</t>
  </si>
  <si>
    <t>Bolesława Krzywoustego 29t</t>
  </si>
  <si>
    <t>Bolesława Krzywoustego 29W</t>
  </si>
  <si>
    <t>Bolesława Krzywoustego 29U</t>
  </si>
  <si>
    <t>Kaszubska 4</t>
  </si>
  <si>
    <t>Kaszubska 5</t>
  </si>
  <si>
    <t>Kaszubska 6</t>
  </si>
  <si>
    <t>Kolonia 1</t>
  </si>
  <si>
    <t>Kolonia 2</t>
  </si>
  <si>
    <t>DR. POLNA Kolonia</t>
  </si>
  <si>
    <t>Kolonia 3</t>
  </si>
  <si>
    <t>Kolonia 3A</t>
  </si>
  <si>
    <t>Kolonia</t>
  </si>
  <si>
    <t>Kolonia 4</t>
  </si>
  <si>
    <t>Kolonia 7</t>
  </si>
  <si>
    <t>Kolonia 8</t>
  </si>
  <si>
    <t>Kolonia 9</t>
  </si>
  <si>
    <t>Kolonia 10</t>
  </si>
  <si>
    <t>Kolonia 11</t>
  </si>
  <si>
    <t>Kolonia 12</t>
  </si>
  <si>
    <t>Kolonia 15</t>
  </si>
  <si>
    <t>Kolonia 16</t>
  </si>
  <si>
    <t>PRZY TORZE PKP Kolonia</t>
  </si>
  <si>
    <t>Kolonia 17</t>
  </si>
  <si>
    <t>Kolonia 21</t>
  </si>
  <si>
    <t>Kolonia 22</t>
  </si>
  <si>
    <t>Kolonia 23</t>
  </si>
  <si>
    <t>Kolonia 25</t>
  </si>
  <si>
    <t>Kolonia 26</t>
  </si>
  <si>
    <t>Kolonia 28</t>
  </si>
  <si>
    <t>Kolonia 29</t>
  </si>
  <si>
    <t>Kolonia 30</t>
  </si>
  <si>
    <t>Kolonia 31</t>
  </si>
  <si>
    <t>Kolonia 32</t>
  </si>
  <si>
    <t>Kolonia 33</t>
  </si>
  <si>
    <t>Kolonia 34</t>
  </si>
  <si>
    <t>Kolonia 35</t>
  </si>
  <si>
    <t>Kolonia 36</t>
  </si>
  <si>
    <t>Kaszubska 7</t>
  </si>
  <si>
    <t>Kaszubska 8</t>
  </si>
  <si>
    <t>Kaszubska 9</t>
  </si>
  <si>
    <t>Kaszubska 10a</t>
  </si>
  <si>
    <t>Kaszubska 10</t>
  </si>
  <si>
    <t>Floriana Ceynowy 1</t>
  </si>
  <si>
    <t>Floriana Ceynowy 2</t>
  </si>
  <si>
    <t>Milewczyk Jarosław</t>
  </si>
  <si>
    <t>B19/1415-16</t>
  </si>
  <si>
    <t>Naczke Krzysztof</t>
  </si>
  <si>
    <t>Walkusz Henryk , Lidia</t>
  </si>
  <si>
    <t>Naczke Stanisław, Regina</t>
  </si>
  <si>
    <t>Grabowski Jerzy</t>
  </si>
  <si>
    <t>Polak Remigiusz</t>
  </si>
  <si>
    <t>Kwidzyńska Krystyna</t>
  </si>
  <si>
    <t>Grzenkowski Marian</t>
  </si>
  <si>
    <t>D1/4904</t>
  </si>
  <si>
    <t>D3/4907</t>
  </si>
  <si>
    <t>D4/4908</t>
  </si>
  <si>
    <t>D5/4909</t>
  </si>
  <si>
    <t>D6/4910-11</t>
  </si>
  <si>
    <t>D7/4912</t>
  </si>
  <si>
    <t>C3/P7120005-06</t>
  </si>
  <si>
    <t>C4/P7120007-08</t>
  </si>
  <si>
    <t>C5/P7120009-011</t>
  </si>
  <si>
    <t>C6/P7120009-011</t>
  </si>
  <si>
    <t>C7/P7120012</t>
  </si>
  <si>
    <t>C8/P7120013-014</t>
  </si>
  <si>
    <t>C9/P7120015-016</t>
  </si>
  <si>
    <t>C10/P7120017-021</t>
  </si>
  <si>
    <t>B44/1476-77</t>
  </si>
  <si>
    <t>Walkusz Mieczysław</t>
  </si>
  <si>
    <t>C17/P7120031-032</t>
  </si>
  <si>
    <t>Kaczorowski Jan, Hanna</t>
  </si>
  <si>
    <t>C52/4968</t>
  </si>
  <si>
    <t>C52a/4969-71</t>
  </si>
  <si>
    <t>Konkel Maria, Adam</t>
  </si>
  <si>
    <t>Wiśniewski Joachim</t>
  </si>
  <si>
    <t>C21/P7120039-040</t>
  </si>
  <si>
    <t>C22/P7120041-042</t>
  </si>
  <si>
    <t>C23/P7120043-044</t>
  </si>
  <si>
    <t>C58/4989-91</t>
  </si>
  <si>
    <t>Maukiewicz Zbigniew</t>
  </si>
  <si>
    <t>Kotłowski Andrzej</t>
  </si>
  <si>
    <t>Wika Bronisław</t>
  </si>
  <si>
    <t>Karyszyna Regina</t>
  </si>
  <si>
    <t>Młyński Andrzej</t>
  </si>
  <si>
    <t>Tomczyński Czesław</t>
  </si>
  <si>
    <t>Makowski Marek</t>
  </si>
  <si>
    <t>Arnatowski Henryk</t>
  </si>
  <si>
    <t>Zielonka Stanisław</t>
  </si>
  <si>
    <t>Miotk Paweł</t>
  </si>
  <si>
    <t>Dawidowska Krystyna</t>
  </si>
  <si>
    <t>Pelowski Ryszard</t>
  </si>
  <si>
    <t>Jadowska Jolanta</t>
  </si>
  <si>
    <t>Labuda Zygmunt</t>
  </si>
  <si>
    <t>Formela Andrzej</t>
  </si>
  <si>
    <t>D21/4931</t>
  </si>
  <si>
    <t>D23/4933</t>
  </si>
  <si>
    <t>B20/1431-32</t>
  </si>
  <si>
    <t>B21/1430</t>
  </si>
  <si>
    <t>B22/1433-34</t>
  </si>
  <si>
    <t>B23/1435</t>
  </si>
  <si>
    <t>B24/1436-37</t>
  </si>
  <si>
    <t>B25/1438</t>
  </si>
  <si>
    <t>C24/P7120045-046</t>
  </si>
  <si>
    <t>C25/P7120047-0048</t>
  </si>
  <si>
    <t>C26/P7120049-050</t>
  </si>
  <si>
    <t>C27/P7120051-052</t>
  </si>
  <si>
    <t>C28/P7120053-054</t>
  </si>
  <si>
    <t>C29/P7120055-056</t>
  </si>
  <si>
    <t>C30/P7120057-058</t>
  </si>
  <si>
    <t>C31/P7120059-060</t>
  </si>
  <si>
    <t>C32/P7120061-062</t>
  </si>
  <si>
    <t>C33/P7120063-064</t>
  </si>
  <si>
    <t>D8/4913-15</t>
  </si>
  <si>
    <t>Łączna 2</t>
  </si>
  <si>
    <t>Firma Wienerberger</t>
  </si>
  <si>
    <t>C57/4986-88</t>
  </si>
  <si>
    <t>C37/4934-35</t>
  </si>
  <si>
    <t>C38/4936</t>
  </si>
  <si>
    <t>Gajdowski Henryk</t>
  </si>
  <si>
    <t>D22/4932</t>
  </si>
  <si>
    <t>C34/P7120065-066</t>
  </si>
  <si>
    <t>C35/P7120067-068</t>
  </si>
  <si>
    <t>Kniewskiego 10</t>
  </si>
  <si>
    <t>Damaszek Zbigniew</t>
  </si>
  <si>
    <t>B15/1408-09</t>
  </si>
  <si>
    <t>B16/1406-07</t>
  </si>
  <si>
    <t>Kolejarzy 14</t>
  </si>
  <si>
    <t>Leszczyński Ryszard</t>
  </si>
  <si>
    <t>B17/1410-1411</t>
  </si>
  <si>
    <t>Jankowiak Tadeusz</t>
  </si>
  <si>
    <t>B18/1412-14</t>
  </si>
  <si>
    <t>Księdza Gracza 12</t>
  </si>
  <si>
    <t>Kostuch Czesława</t>
  </si>
  <si>
    <t>Michalak Henryk</t>
  </si>
  <si>
    <t>Bedkowska Elżbieta</t>
  </si>
  <si>
    <t>Łączkowski Józef</t>
  </si>
  <si>
    <t>Dołęga Marian</t>
  </si>
  <si>
    <t>Piątkowski Jan</t>
  </si>
  <si>
    <t>Horonia Agnieszka</t>
  </si>
  <si>
    <t>Maszota Leon</t>
  </si>
  <si>
    <t>Cychocz Krystyna</t>
  </si>
  <si>
    <t>Nitkowski Tomasz</t>
  </si>
  <si>
    <t>B33/1458-59</t>
  </si>
  <si>
    <t>B34/1462-63</t>
  </si>
  <si>
    <t>B35/1460-61</t>
  </si>
  <si>
    <t>B36/1465-66</t>
  </si>
  <si>
    <t>B37/1465</t>
  </si>
  <si>
    <t>B38/1467-68</t>
  </si>
  <si>
    <t>B39/1464</t>
  </si>
  <si>
    <t>B40/1469-70</t>
  </si>
  <si>
    <t>B41/1473</t>
  </si>
  <si>
    <t>B42/1471-72</t>
  </si>
  <si>
    <t>B42/1474-75</t>
  </si>
  <si>
    <t>Kapela Wiesław</t>
  </si>
  <si>
    <t>C18/P7120033-035</t>
  </si>
  <si>
    <t>C36/P7120069-070</t>
  </si>
  <si>
    <t>Trepka Aleksander (AGROMA)</t>
  </si>
  <si>
    <t>B31/1452-54</t>
  </si>
  <si>
    <t>B32/1457</t>
  </si>
  <si>
    <t>Kukuczki 6</t>
  </si>
  <si>
    <t>Milewczyk</t>
  </si>
  <si>
    <t>Kukuczki 4</t>
  </si>
  <si>
    <t>Gronko Henryk</t>
  </si>
  <si>
    <t>B5</t>
  </si>
  <si>
    <t>B6</t>
  </si>
  <si>
    <t>Mikołajczyka 3</t>
  </si>
  <si>
    <t>Białobłocki Tadeusz, Wiesława</t>
  </si>
  <si>
    <t>C49/4963-64</t>
  </si>
  <si>
    <t>Mireckiego 6</t>
  </si>
  <si>
    <t>Płotka Izydor</t>
  </si>
  <si>
    <t>C40/4938</t>
  </si>
  <si>
    <t>C41/4941-42</t>
  </si>
  <si>
    <t xml:space="preserve">Mostnika 6 </t>
  </si>
  <si>
    <t>Perłak Zofia</t>
  </si>
  <si>
    <t>Mostnika 5</t>
  </si>
  <si>
    <t>Orzeszke Tadeusz</t>
  </si>
  <si>
    <t>C55/4977-79</t>
  </si>
  <si>
    <t>C56a/4985</t>
  </si>
  <si>
    <t>C56/4983</t>
  </si>
  <si>
    <t>Maszota (Krupka) Barbara</t>
  </si>
  <si>
    <t>brak właściciela</t>
  </si>
  <si>
    <t>C63/4998-5001</t>
  </si>
  <si>
    <t>C64/5002-5005</t>
  </si>
  <si>
    <t>Plac Młodzieży 17</t>
  </si>
  <si>
    <t>Płotka Janusz, Nowak Ireneusz</t>
  </si>
  <si>
    <t>Płotka Janusz</t>
  </si>
  <si>
    <t>Plac Młodzieży 15</t>
  </si>
  <si>
    <t>Krupski Tadeusz</t>
  </si>
  <si>
    <t>C42/4943-44</t>
  </si>
  <si>
    <t>C42a/4945</t>
  </si>
  <si>
    <t>C43/4946-47</t>
  </si>
  <si>
    <t>C44/4948</t>
  </si>
  <si>
    <t>Skoczylasa 16</t>
  </si>
  <si>
    <t>Danielewicz Jarosław</t>
  </si>
  <si>
    <t>C61/4994</t>
  </si>
  <si>
    <t>Nawojczyk Mirosława</t>
  </si>
  <si>
    <t>pustostan</t>
  </si>
  <si>
    <t>B28/1445-46</t>
  </si>
  <si>
    <t>B29/1447-48</t>
  </si>
  <si>
    <t>Szymonik Jarosław</t>
  </si>
  <si>
    <t>B25/1439-40</t>
  </si>
  <si>
    <t>Rutkowskiego 12</t>
  </si>
  <si>
    <t>Wdawczak Bronisław</t>
  </si>
  <si>
    <t>Warszawska 10</t>
  </si>
  <si>
    <t>Chmielecka Irena, Grażyna</t>
  </si>
  <si>
    <t>Heron Sebastian</t>
  </si>
  <si>
    <t>C53/4972-74</t>
  </si>
  <si>
    <t>C54/4975-76</t>
  </si>
  <si>
    <t>Warszawska 11</t>
  </si>
  <si>
    <t>Zwycięstwa 4</t>
  </si>
  <si>
    <t>Budynek NFZ</t>
  </si>
  <si>
    <t>C46/4952-54</t>
  </si>
  <si>
    <t>Żeromskiego 4</t>
  </si>
  <si>
    <t>Kwidzyński Zygmunt</t>
  </si>
  <si>
    <t>Żeromskiego 2</t>
  </si>
  <si>
    <t>Żeromskiego 60c</t>
  </si>
  <si>
    <t>PKP</t>
  </si>
  <si>
    <t>B26/1441-42</t>
  </si>
  <si>
    <t>B27/1443-44</t>
  </si>
  <si>
    <t>B30/1450-51</t>
  </si>
  <si>
    <t>9 Maja 7</t>
  </si>
  <si>
    <t>Hening Marian, Wysokińska</t>
  </si>
  <si>
    <t>C66/5012-13</t>
  </si>
  <si>
    <t>Dawczak Mariola</t>
  </si>
  <si>
    <t>Wita Stwosza 2</t>
  </si>
  <si>
    <t>C60/4992-93</t>
  </si>
  <si>
    <t>Witosa 12</t>
  </si>
  <si>
    <t>Witosa 52</t>
  </si>
  <si>
    <t>Witosa 68</t>
  </si>
  <si>
    <t>Kaliciński Józef</t>
  </si>
  <si>
    <t>C48/4956-62</t>
  </si>
  <si>
    <t>C50/4965-66</t>
  </si>
  <si>
    <t>C51/4967</t>
  </si>
  <si>
    <t>I Armii Wojska Polskiego</t>
  </si>
  <si>
    <t>Mazurkiewicz Adam</t>
  </si>
  <si>
    <t>C47/4955</t>
  </si>
  <si>
    <t>392/3</t>
  </si>
  <si>
    <t>392/4</t>
  </si>
  <si>
    <t>394/1</t>
  </si>
  <si>
    <t>394/2</t>
  </si>
  <si>
    <t>394/3</t>
  </si>
  <si>
    <t>394/4</t>
  </si>
  <si>
    <t>394/5</t>
  </si>
  <si>
    <t>394/6</t>
  </si>
  <si>
    <t>394/7</t>
  </si>
  <si>
    <t>394/8</t>
  </si>
  <si>
    <t>394/9</t>
  </si>
  <si>
    <t>24/1</t>
  </si>
  <si>
    <t>30/2</t>
  </si>
  <si>
    <t>32/1</t>
  </si>
  <si>
    <t>47/1</t>
  </si>
  <si>
    <t>47/2</t>
  </si>
  <si>
    <t>47/3</t>
  </si>
  <si>
    <t>72/3</t>
  </si>
  <si>
    <t>72/4</t>
  </si>
  <si>
    <t>90/6</t>
  </si>
  <si>
    <t>90/7</t>
  </si>
  <si>
    <t>100/5</t>
  </si>
  <si>
    <t>100/14</t>
  </si>
  <si>
    <t>100/15</t>
  </si>
  <si>
    <t>3312</t>
  </si>
  <si>
    <t>120/2</t>
  </si>
  <si>
    <t>120/4</t>
  </si>
  <si>
    <t>130/1</t>
  </si>
  <si>
    <t>130/2</t>
  </si>
  <si>
    <t>133/5</t>
  </si>
  <si>
    <t>133/6</t>
  </si>
  <si>
    <t>133/7</t>
  </si>
  <si>
    <t>133/8</t>
  </si>
  <si>
    <t>133/9</t>
  </si>
  <si>
    <t>133/10</t>
  </si>
  <si>
    <t>133/11</t>
  </si>
  <si>
    <t>133/12</t>
  </si>
  <si>
    <t>133/13</t>
  </si>
  <si>
    <t>133/14</t>
  </si>
  <si>
    <t>133/15</t>
  </si>
  <si>
    <t>133/16</t>
  </si>
  <si>
    <t>133/17</t>
  </si>
  <si>
    <t>135/1</t>
  </si>
  <si>
    <t>135/2</t>
  </si>
  <si>
    <t>135/3</t>
  </si>
  <si>
    <t>135/4</t>
  </si>
  <si>
    <t>136/1</t>
  </si>
  <si>
    <t>136/2</t>
  </si>
  <si>
    <t>136/3</t>
  </si>
  <si>
    <t>mi A</t>
  </si>
  <si>
    <t>136/6</t>
  </si>
  <si>
    <t>137/5</t>
  </si>
  <si>
    <t>137/7</t>
  </si>
  <si>
    <t>137/8</t>
  </si>
  <si>
    <t>137/9</t>
  </si>
  <si>
    <t>137/10</t>
  </si>
  <si>
    <t>137/11</t>
  </si>
  <si>
    <t>138/1</t>
  </si>
  <si>
    <t>138/3</t>
  </si>
  <si>
    <t>138/4</t>
  </si>
  <si>
    <t>138/5</t>
  </si>
  <si>
    <t>138/7</t>
  </si>
  <si>
    <t>138/8</t>
  </si>
  <si>
    <t>139/3</t>
  </si>
  <si>
    <t>140/1</t>
  </si>
  <si>
    <t>140/2</t>
  </si>
  <si>
    <t>140/3</t>
  </si>
  <si>
    <t>140/4</t>
  </si>
  <si>
    <t>140/5</t>
  </si>
  <si>
    <t>148/3</t>
  </si>
  <si>
    <t>148/4</t>
  </si>
  <si>
    <t>150/3</t>
  </si>
  <si>
    <t>150/4</t>
  </si>
  <si>
    <t>152/1</t>
  </si>
  <si>
    <t>152/2</t>
  </si>
  <si>
    <t>153/2</t>
  </si>
  <si>
    <t>153/3</t>
  </si>
  <si>
    <t>43/4</t>
  </si>
  <si>
    <t>43/5</t>
  </si>
  <si>
    <t>43/6</t>
  </si>
  <si>
    <t>NAD OKALICĄ</t>
  </si>
  <si>
    <t>56/11</t>
  </si>
  <si>
    <t>56/12</t>
  </si>
  <si>
    <t>56/13</t>
  </si>
  <si>
    <t>56/14</t>
  </si>
  <si>
    <t>56/16</t>
  </si>
  <si>
    <t>56/17</t>
  </si>
  <si>
    <t>56/18</t>
  </si>
  <si>
    <t>56/19</t>
  </si>
  <si>
    <t>56/21</t>
  </si>
  <si>
    <t>56/22</t>
  </si>
  <si>
    <t>56/23</t>
  </si>
  <si>
    <t>56/25</t>
  </si>
  <si>
    <t>56/26</t>
  </si>
  <si>
    <t>56/27</t>
  </si>
  <si>
    <t>56/28</t>
  </si>
  <si>
    <t>56/30</t>
  </si>
  <si>
    <t>56/31</t>
  </si>
  <si>
    <t>56/32</t>
  </si>
  <si>
    <t>56/33</t>
  </si>
  <si>
    <t>56/34</t>
  </si>
  <si>
    <t>56/35</t>
  </si>
  <si>
    <t>56/36</t>
  </si>
  <si>
    <t>56/37</t>
  </si>
  <si>
    <t>56/39</t>
  </si>
  <si>
    <t>56/40</t>
  </si>
  <si>
    <t>56/41</t>
  </si>
  <si>
    <t>56/42</t>
  </si>
  <si>
    <t>56/43</t>
  </si>
  <si>
    <t>56/44</t>
  </si>
  <si>
    <t>56/45</t>
  </si>
  <si>
    <t>56/46</t>
  </si>
  <si>
    <t>56/47</t>
  </si>
  <si>
    <t>56/48</t>
  </si>
  <si>
    <t>56/49</t>
  </si>
  <si>
    <t>56/50</t>
  </si>
  <si>
    <t>RZEKA OKALICA</t>
  </si>
  <si>
    <t>60/4_</t>
  </si>
  <si>
    <t>60/5</t>
  </si>
  <si>
    <t>PRZY ALEI NIEPODLEGŁOŚCI</t>
  </si>
  <si>
    <t>75/3</t>
  </si>
  <si>
    <t>88/3</t>
  </si>
  <si>
    <t>88/8</t>
  </si>
  <si>
    <t>88/9</t>
  </si>
  <si>
    <t>89/1</t>
  </si>
  <si>
    <t>95/2</t>
  </si>
  <si>
    <t>PRZY SIKORSKIEGO</t>
  </si>
  <si>
    <t>uł. Targowa 50</t>
  </si>
  <si>
    <t>106/1</t>
  </si>
  <si>
    <t>106/2</t>
  </si>
  <si>
    <t>112/1</t>
  </si>
  <si>
    <t>112/2</t>
  </si>
  <si>
    <t>117/4</t>
  </si>
  <si>
    <t>118/4</t>
  </si>
  <si>
    <t>PRZY CHOPINA</t>
  </si>
  <si>
    <t>126/3</t>
  </si>
  <si>
    <t>126/5</t>
  </si>
  <si>
    <t>126/6</t>
  </si>
  <si>
    <t>DROGA NAD LEBĄ</t>
  </si>
  <si>
    <t>DROGA NAD OKALICĄ</t>
  </si>
  <si>
    <t>PRZY WYSPIAŃSKIEGO</t>
  </si>
  <si>
    <t>RÓW PRZY STASZICA</t>
  </si>
  <si>
    <t>203/1</t>
  </si>
  <si>
    <t>203/2</t>
  </si>
  <si>
    <t>203/3</t>
  </si>
  <si>
    <t>203/4</t>
  </si>
  <si>
    <t>203/5</t>
  </si>
  <si>
    <t>203/6</t>
  </si>
  <si>
    <t>236/1</t>
  </si>
  <si>
    <t>236/2</t>
  </si>
  <si>
    <t>237/1</t>
  </si>
  <si>
    <t>237/2</t>
  </si>
  <si>
    <t>248/6</t>
  </si>
  <si>
    <t>u). Armii Krajowej</t>
  </si>
  <si>
    <t>Armii Krajowej 23</t>
  </si>
  <si>
    <t>Armii Krajowej 21</t>
  </si>
  <si>
    <t>Armii Krajowej 19</t>
  </si>
  <si>
    <t>Staromiejska 15C</t>
  </si>
  <si>
    <t>Staromiejska 15A</t>
  </si>
  <si>
    <t>Staromiejska 15B</t>
  </si>
  <si>
    <t>Staromiejska 14-14A</t>
  </si>
  <si>
    <t>Staromiejska 14</t>
  </si>
  <si>
    <t>Staromiejska 13</t>
  </si>
  <si>
    <t>Staromiejska 12</t>
  </si>
  <si>
    <t>Staromiejska 10-11</t>
  </si>
  <si>
    <t>Targowa 11</t>
  </si>
  <si>
    <t>Zwycięstwa 34</t>
  </si>
  <si>
    <t>Zwycięstwa 33</t>
  </si>
  <si>
    <t>Zwycięstwa 32</t>
  </si>
  <si>
    <t>Zwycięstwa 30A</t>
  </si>
  <si>
    <t>Zwycięstwa 31</t>
  </si>
  <si>
    <t>Zwycięstwa 30a</t>
  </si>
  <si>
    <t>Henryka Sienkiewicza 27</t>
  </si>
  <si>
    <t>Henryka Sienkiewicza 28</t>
  </si>
  <si>
    <t>Henryka Sienkiewicza 28A</t>
  </si>
  <si>
    <t>Zwycięstwa 26-27</t>
  </si>
  <si>
    <t>Henryka Sienkiewicza 29</t>
  </si>
  <si>
    <t>Henryka Sienkiewicza 30</t>
  </si>
  <si>
    <t>Henryka Sienkiewicza</t>
  </si>
  <si>
    <t>Henryka Sienkiewicza 22</t>
  </si>
  <si>
    <t>Henryka Sienkiewicza 24</t>
  </si>
  <si>
    <t>Henryka Sienkiewicza 25</t>
  </si>
  <si>
    <t>Henryka Sienkiewicza 25A</t>
  </si>
  <si>
    <t>Henryka Sienkiewicza 23</t>
  </si>
  <si>
    <t>Henryka Sienkiewicza 6</t>
  </si>
  <si>
    <t>Grunwaldzka 1</t>
  </si>
  <si>
    <t>Grunwaldzka 2</t>
  </si>
  <si>
    <t>Henryka Sienkiewicza 1-3</t>
  </si>
  <si>
    <t>Dworcowa 12</t>
  </si>
  <si>
    <t>pow.1350G Dworcowa</t>
  </si>
  <si>
    <t>Grunwaldzka 7</t>
  </si>
  <si>
    <t>Grunwaldzka 8</t>
  </si>
  <si>
    <t>Dworcowa 9</t>
  </si>
  <si>
    <t>Zwycięstwa 41A</t>
  </si>
  <si>
    <t>Zwycięstwa 41B</t>
  </si>
  <si>
    <t>Zwycięstwa 40</t>
  </si>
  <si>
    <t>Zwycięstwa 39</t>
  </si>
  <si>
    <t>Zwycięstwa 38</t>
  </si>
  <si>
    <t>Henryka Sienkiewicza 20B</t>
  </si>
  <si>
    <t>Zwycięstwa 37</t>
  </si>
  <si>
    <t>Zwycięstwa 36</t>
  </si>
  <si>
    <t>Zwycięstwa 35a</t>
  </si>
  <si>
    <t>Zwycięstwa 35A</t>
  </si>
  <si>
    <t>Zwycięstwa 35</t>
  </si>
  <si>
    <t>Grunwaldzka</t>
  </si>
  <si>
    <t>Grunwaldzka 35</t>
  </si>
  <si>
    <t>pow.1340G Grunwaldzka</t>
  </si>
  <si>
    <t>Henryka Sienkiewicza 17</t>
  </si>
  <si>
    <t>Henryka Sienkiewicza 18</t>
  </si>
  <si>
    <t>Henryka Sienkiewicza 18A</t>
  </si>
  <si>
    <t>Henryka Sienkiewicza 19</t>
  </si>
  <si>
    <t>Henryka Sienkiewicza 19A</t>
  </si>
  <si>
    <t>Henryka Sienkiewicza 20</t>
  </si>
  <si>
    <t>Henryka Sienkiewicza 36</t>
  </si>
  <si>
    <t>Henryka Sienkiewicza 36A</t>
  </si>
  <si>
    <t>Henryka Sienkiewicza 36a</t>
  </si>
  <si>
    <t>I Armii Wojska Polskiego 2</t>
  </si>
  <si>
    <t>Henryka Sienkiewicza 16</t>
  </si>
  <si>
    <t>Henryka Sienkiewicza 15</t>
  </si>
  <si>
    <t>Henryka Sienkiewicza 14</t>
  </si>
  <si>
    <t>Henryka Sienkiewicza 13</t>
  </si>
  <si>
    <t>Henryka Sienkiewicza 12</t>
  </si>
  <si>
    <t>Henryka Sienkiewicza 11</t>
  </si>
  <si>
    <t>Henryka Sienkiewicza 10</t>
  </si>
  <si>
    <t>Henryka Sienkiewicza 9</t>
  </si>
  <si>
    <t>Grunwaldzka 17</t>
  </si>
  <si>
    <t>I Armii Wojska Polskiego 3</t>
  </si>
  <si>
    <t>I Armii Wojska Polskiego 4-4A</t>
  </si>
  <si>
    <t>I Armii Wojska Polskiego 4</t>
  </si>
  <si>
    <t>Jedności Robotniczej 8A</t>
  </si>
  <si>
    <t>Jedności Robotniczej 9</t>
  </si>
  <si>
    <t>Jedności Robotniczej</t>
  </si>
  <si>
    <t>Jedności Robotniczej 8</t>
  </si>
  <si>
    <t>Jedności Robotniczej 7</t>
  </si>
  <si>
    <t>Jedności Robotniczej 6</t>
  </si>
  <si>
    <t>Jedności Robotniczej 5</t>
  </si>
  <si>
    <t>Jedności Robotniczej 4</t>
  </si>
  <si>
    <t>Jedności Robotniczej 4A</t>
  </si>
  <si>
    <t>Jedności Robotniczej 3</t>
  </si>
  <si>
    <t>Grunwaldzka 13A</t>
  </si>
  <si>
    <t>Jedności Robotniczej 10</t>
  </si>
  <si>
    <t>Jedności Robotniczej 11</t>
  </si>
  <si>
    <t>Jedności Robotniczej 12</t>
  </si>
  <si>
    <t>Jedności Robotniczej 13</t>
  </si>
  <si>
    <t>Jedności Robotniczej 16</t>
  </si>
  <si>
    <t>Jedności Robotniczej 17</t>
  </si>
  <si>
    <t>Jedności Robotniczej 18</t>
  </si>
  <si>
    <t>Grunwaldzka 11-12</t>
  </si>
  <si>
    <t>Grunwaldzka 10</t>
  </si>
  <si>
    <t>Grunwaldzka 9</t>
  </si>
  <si>
    <t>Warszawska 6</t>
  </si>
  <si>
    <t>pow.1350G Warszawska 6a-d</t>
  </si>
  <si>
    <t>Warszawska 16,17,18</t>
  </si>
  <si>
    <t>Warszawska 15</t>
  </si>
  <si>
    <t>Warszawska 15B</t>
  </si>
  <si>
    <t>Warszawska 15A</t>
  </si>
  <si>
    <t>I Armii Wojska Polskiego 10</t>
  </si>
  <si>
    <t>I Armii Wojska Polskiego 11</t>
  </si>
  <si>
    <t>Zwycięstwa 29b</t>
  </si>
  <si>
    <t>Zwycięstwa 29A</t>
  </si>
  <si>
    <t>Zwycięstwa 29</t>
  </si>
  <si>
    <t>Zwycięstwa 28</t>
  </si>
  <si>
    <t>Zwycięstwa 28a</t>
  </si>
  <si>
    <t>Zwycięstwa 30</t>
  </si>
  <si>
    <t>1 Armii Wojska Polskiego</t>
  </si>
  <si>
    <t>Armii Krajowej 27</t>
  </si>
  <si>
    <t>Staromiejska 15F</t>
  </si>
  <si>
    <t>Staromiejska 15E</t>
  </si>
  <si>
    <t>Staromiejska 15D</t>
  </si>
  <si>
    <t>Batalionów Chłopskich 1A-B-C</t>
  </si>
  <si>
    <t>Zwycięstwa 3</t>
  </si>
  <si>
    <t>I Armii Wojska Polskiego 6</t>
  </si>
  <si>
    <t>Jedności Robotniczej 14</t>
  </si>
  <si>
    <t>Batalionów Chłopskich 2,2A-2C,3,3A-3B,4,4A-4B</t>
  </si>
  <si>
    <t>Batalionów Chłopskich 2,2A-2C</t>
  </si>
  <si>
    <t>Batalionów Chłopskich 3,3A,3B</t>
  </si>
  <si>
    <t>Batalionów Chłopskich 4,4A,4B</t>
  </si>
  <si>
    <t>Handlowa 3,5,7,9,9A,9B,11,11 A, 11B, 1 3,13A,13B,15,17,19</t>
  </si>
  <si>
    <t>Handlowa 6-7</t>
  </si>
  <si>
    <t>Handlowa 21</t>
  </si>
  <si>
    <t>Armii Krajowej 13a</t>
  </si>
  <si>
    <t>Staromiejska 9</t>
  </si>
  <si>
    <t>Armii Krajowej 13</t>
  </si>
  <si>
    <t>Armii Krajowej 11</t>
  </si>
  <si>
    <t>Armii Krajowej 13A</t>
  </si>
  <si>
    <t>Armii Krajowej 13B</t>
  </si>
  <si>
    <t>Armii Krajowej 13C</t>
  </si>
  <si>
    <t>Staromiejska 10A</t>
  </si>
  <si>
    <t>Armii Krajowej 7</t>
  </si>
  <si>
    <t>Mikołaja Reja 21</t>
  </si>
  <si>
    <t>Mikołaja Reja 23</t>
  </si>
  <si>
    <t>Mikołaja Reja 24</t>
  </si>
  <si>
    <t>Curie-Skłodowskiej 22</t>
  </si>
  <si>
    <t>Gdańska 70</t>
  </si>
  <si>
    <t>Kasprzaka</t>
  </si>
  <si>
    <t>Curie-Skłodowskiej 21</t>
  </si>
  <si>
    <t>Mikołaja Reja 25</t>
  </si>
  <si>
    <t>Curie-Skłodowskiej 20</t>
  </si>
  <si>
    <t>Mikołaja Reja 26</t>
  </si>
  <si>
    <t>Curie-Skłodowskiej 19</t>
  </si>
  <si>
    <t>Mikołaja Reja 27</t>
  </si>
  <si>
    <t>Curie-Skłodowskiej 18</t>
  </si>
  <si>
    <t>Mikołaja Reja 28</t>
  </si>
  <si>
    <t>Curie-Skłodowskiej 17</t>
  </si>
  <si>
    <t>Staromiejska 4</t>
  </si>
  <si>
    <t>Staromiejska 3</t>
  </si>
  <si>
    <t>Staromiejska 5</t>
  </si>
  <si>
    <t>Staromiejska 6</t>
  </si>
  <si>
    <t>Staromiejska 1</t>
  </si>
  <si>
    <t>Armii Krajowej 5</t>
  </si>
  <si>
    <t>Staromiejska 2</t>
  </si>
  <si>
    <t>Staromiejska 42</t>
  </si>
  <si>
    <t>Grottgera 43</t>
  </si>
  <si>
    <t>Grottgera</t>
  </si>
  <si>
    <t>Staromiejska 41</t>
  </si>
  <si>
    <t>Staromiejska 40a-b</t>
  </si>
  <si>
    <t>Staromiejska 40</t>
  </si>
  <si>
    <t>Staromiejska 39</t>
  </si>
  <si>
    <t>Staromiejska 38-39</t>
  </si>
  <si>
    <t>Staromiejska 36A</t>
  </si>
  <si>
    <t>Staromiejska 38</t>
  </si>
  <si>
    <t>Staromiejska 36</t>
  </si>
  <si>
    <t>Ludwika Waryńskiego 6</t>
  </si>
  <si>
    <t>Staromiejska 35</t>
  </si>
  <si>
    <t>Staromiejska 34</t>
  </si>
  <si>
    <t>Przyzamcze</t>
  </si>
  <si>
    <t>Przymurna 4</t>
  </si>
  <si>
    <t>Staromiejska 33</t>
  </si>
  <si>
    <t>Staromiejska 32</t>
  </si>
  <si>
    <t>Staromiejska 31</t>
  </si>
  <si>
    <t>Przymurna</t>
  </si>
  <si>
    <t>Staromiejska 30</t>
  </si>
  <si>
    <t>Przymurna 9</t>
  </si>
  <si>
    <t>Staromiejska 29</t>
  </si>
  <si>
    <t>Staromiejska 28</t>
  </si>
  <si>
    <t>Staromiejska 27</t>
  </si>
  <si>
    <t>Staromiejska 27A</t>
  </si>
  <si>
    <t>Młyńska</t>
  </si>
  <si>
    <t>Gdańska 1</t>
  </si>
  <si>
    <t>Derdowskiego 9</t>
  </si>
  <si>
    <t>Młynarska 14</t>
  </si>
  <si>
    <t>Przyzamcze 19</t>
  </si>
  <si>
    <t>Gdańska 7</t>
  </si>
  <si>
    <t>Gdańska 6</t>
  </si>
  <si>
    <t>Przyzamcze 8</t>
  </si>
  <si>
    <t>Przyzamcze 2</t>
  </si>
  <si>
    <t>Przyzamcze 3</t>
  </si>
  <si>
    <t>Gdańska 8</t>
  </si>
  <si>
    <t>Przyzamcze 15</t>
  </si>
  <si>
    <t>Gdańska 8a</t>
  </si>
  <si>
    <t>Gdańska 9-10</t>
  </si>
  <si>
    <t>Gdańska 9</t>
  </si>
  <si>
    <t>Przyzamcze 14</t>
  </si>
  <si>
    <t>Gdańska 11-13</t>
  </si>
  <si>
    <t>Przyzamcze 12</t>
  </si>
  <si>
    <t>Wyczółkowskiego</t>
  </si>
  <si>
    <t>Wyczółkowskiego 5</t>
  </si>
  <si>
    <t>Przyzamcze 6</t>
  </si>
  <si>
    <t>Przyzamcze 7</t>
  </si>
  <si>
    <t>Przyzamcze 8A</t>
  </si>
  <si>
    <t>Przyzamcze 8b</t>
  </si>
  <si>
    <t>Przyzamcze 9</t>
  </si>
  <si>
    <t>Przyzamcze 10</t>
  </si>
  <si>
    <t>Przyzamcze 9E</t>
  </si>
  <si>
    <t>Przyzamcze 9C</t>
  </si>
  <si>
    <t>Przyzamcze 9B</t>
  </si>
  <si>
    <t>Przyzamcze 9A</t>
  </si>
  <si>
    <t>Wyczółkowskiego 5B</t>
  </si>
  <si>
    <t>Wyczółkowskiego 5A</t>
  </si>
  <si>
    <t>Przyzamcze 9D</t>
  </si>
  <si>
    <t>pow. 1322G Wyczółkowskiego</t>
  </si>
  <si>
    <t>Wyczółkowskiego 8</t>
  </si>
  <si>
    <t>Wyczółkowskiego 6</t>
  </si>
  <si>
    <t>Przyzamcze 11</t>
  </si>
  <si>
    <t>Wyczółkowskiego 7</t>
  </si>
  <si>
    <t>Wyczółkowskiego 1</t>
  </si>
  <si>
    <t>pow.1329G Gdańska</t>
  </si>
  <si>
    <t>Paderewskiego</t>
  </si>
  <si>
    <t>Młynarska 13</t>
  </si>
  <si>
    <t>Gierymskiego 7</t>
  </si>
  <si>
    <t>Gierymskiego 8</t>
  </si>
  <si>
    <t>Gdańska 82</t>
  </si>
  <si>
    <t>Gdańska 83</t>
  </si>
  <si>
    <t>Gierymskiego 82</t>
  </si>
  <si>
    <t>Waryńskiego 18</t>
  </si>
  <si>
    <t>Waryńskiego</t>
  </si>
  <si>
    <t>Gdańska 80A</t>
  </si>
  <si>
    <t>Gdańska 80</t>
  </si>
  <si>
    <t>Gdańska 79A</t>
  </si>
  <si>
    <t>Gdańska 79a</t>
  </si>
  <si>
    <t>Gdańska 79</t>
  </si>
  <si>
    <t>Ogrodowa 9</t>
  </si>
  <si>
    <t>Ogrodowa 8</t>
  </si>
  <si>
    <t>Ogrodowa 7</t>
  </si>
  <si>
    <t>Ogrodowa 6</t>
  </si>
  <si>
    <t>Ogrodowa 6A</t>
  </si>
  <si>
    <t>Ogrodowa</t>
  </si>
  <si>
    <t>Ogrodowa 5</t>
  </si>
  <si>
    <t>Ogrodowa 5A</t>
  </si>
  <si>
    <t>Ogrodowa 10</t>
  </si>
  <si>
    <t>Ogrodowa 11</t>
  </si>
  <si>
    <t>Ogrodowa 12</t>
  </si>
  <si>
    <t>Ogrodowa 13</t>
  </si>
  <si>
    <t>Ogrodowa 14</t>
  </si>
  <si>
    <t>Lipowa</t>
  </si>
  <si>
    <t>Lipowa 10C</t>
  </si>
  <si>
    <t>Lipowa 10</t>
  </si>
  <si>
    <t>Lipowa 10B</t>
  </si>
  <si>
    <t>Lipowa 10A</t>
  </si>
  <si>
    <t>Lipowa 9</t>
  </si>
  <si>
    <t>Lipowa 8</t>
  </si>
  <si>
    <t>Lipowa 7</t>
  </si>
  <si>
    <t>Lipowa 6b</t>
  </si>
  <si>
    <t>Ogrodowa 4</t>
  </si>
  <si>
    <t>Ogrodowa 3</t>
  </si>
  <si>
    <t>Ogrodowa 2</t>
  </si>
  <si>
    <t>Ogrodowa 1</t>
  </si>
  <si>
    <t>Lipowa 5</t>
  </si>
  <si>
    <t>Lipowa 5A</t>
  </si>
  <si>
    <t>Gdańska 69</t>
  </si>
  <si>
    <t>Gdańska 68A</t>
  </si>
  <si>
    <t>Lipowa 4</t>
  </si>
  <si>
    <t>Lipowa 3</t>
  </si>
  <si>
    <t>Lipowa 2</t>
  </si>
  <si>
    <t>Gdańska 68</t>
  </si>
  <si>
    <t>Lipowa 1</t>
  </si>
  <si>
    <t>Gdańska 67</t>
  </si>
  <si>
    <t>Gdańska 65</t>
  </si>
  <si>
    <t>Spokojna</t>
  </si>
  <si>
    <t>Spokojna 22</t>
  </si>
  <si>
    <t>Gdańska 40</t>
  </si>
  <si>
    <t>Gdańska 41</t>
  </si>
  <si>
    <t>Spokojna 1</t>
  </si>
  <si>
    <t>Lipowa 11</t>
  </si>
  <si>
    <t>Kazimierza Pułaskiego 27</t>
  </si>
  <si>
    <t>Władysława Skoczylasa 10</t>
  </si>
  <si>
    <t>Władysława Skoczylasa</t>
  </si>
  <si>
    <t>Lipowa 12</t>
  </si>
  <si>
    <t>Władysława Skoczylasa 9</t>
  </si>
  <si>
    <t>Lipowa 13</t>
  </si>
  <si>
    <t>Władysława Skoczylasa 8A</t>
  </si>
  <si>
    <t>Władysława Skoczylasa 8</t>
  </si>
  <si>
    <t>Lipowa 14</t>
  </si>
  <si>
    <t>Władysława Skoczylasa 7A</t>
  </si>
  <si>
    <t>Władysława Skoczylasa 7</t>
  </si>
  <si>
    <t>Lipowa 15</t>
  </si>
  <si>
    <t>Lipowa 16</t>
  </si>
  <si>
    <t>Władysława Skoczylasa 6</t>
  </si>
  <si>
    <t>Władysława Skoczylasa 5</t>
  </si>
  <si>
    <t>Lipowa 17</t>
  </si>
  <si>
    <t>Lipowa 17A</t>
  </si>
  <si>
    <t>Władysława Skoczylasa 4</t>
  </si>
  <si>
    <t>Lipowa 18</t>
  </si>
  <si>
    <t>Władysława Skoczylasa 3</t>
  </si>
  <si>
    <t>Władysława Skoczylasa 2</t>
  </si>
  <si>
    <t>Lipowa 19</t>
  </si>
  <si>
    <t>Władysława Skoczylasa 1</t>
  </si>
  <si>
    <t>Lipowa 18A</t>
  </si>
  <si>
    <t>Władysława Skoczylasa 19A</t>
  </si>
  <si>
    <t>Lipowa 20</t>
  </si>
  <si>
    <t>Lipowa 20B</t>
  </si>
  <si>
    <t>Lipowa 20A</t>
  </si>
  <si>
    <t>Gdańska 63</t>
  </si>
  <si>
    <t>Leśna</t>
  </si>
  <si>
    <t>Władysława Skoczylasa 21</t>
  </si>
  <si>
    <t>Władysława Skoczylasa 22</t>
  </si>
  <si>
    <t>Władysława Skoczylasa 19</t>
  </si>
  <si>
    <t>Władysława Skoczylasa 20</t>
  </si>
  <si>
    <t>Władysława Skoczylasa 23</t>
  </si>
  <si>
    <t>Władysława Skoczylasa 24</t>
  </si>
  <si>
    <t>Gdańska 60</t>
  </si>
  <si>
    <t>Gdańska 59</t>
  </si>
  <si>
    <t>Władysława Skoczylasa 16e</t>
  </si>
  <si>
    <t>Władysława Skoczylasa 16C</t>
  </si>
  <si>
    <t>Władysława Skoczylasa 16</t>
  </si>
  <si>
    <t>Władysława Skoczylasa 15</t>
  </si>
  <si>
    <t>Władysława Skoczylasa 14</t>
  </si>
  <si>
    <t>Władysława Skoczylasa 13</t>
  </si>
  <si>
    <t>Władysława Skoczylasa 12</t>
  </si>
  <si>
    <t>Władysława Skoczylasa 11</t>
  </si>
  <si>
    <t>Władysława Skoczylasa 17</t>
  </si>
  <si>
    <t>Władysława Skoczylasa 18</t>
  </si>
  <si>
    <t>Władysława Skoczylasa 26</t>
  </si>
  <si>
    <t>powiatowa nr 1329G Gdańska</t>
  </si>
  <si>
    <t>Lipowa 6A</t>
  </si>
  <si>
    <t>Staszica 36</t>
  </si>
  <si>
    <t>Marcinkowskiego</t>
  </si>
  <si>
    <t>Marcinkowskiego 2</t>
  </si>
  <si>
    <t>Generała Sikorskiego 8</t>
  </si>
  <si>
    <t>Marcinkowskiego 1</t>
  </si>
  <si>
    <t>Targowa 60</t>
  </si>
  <si>
    <t>Targowa 59</t>
  </si>
  <si>
    <t>Targowa 59a</t>
  </si>
  <si>
    <t>Dąbrowskiego</t>
  </si>
  <si>
    <t>Targowa 58</t>
  </si>
  <si>
    <t>Targowa 58a</t>
  </si>
  <si>
    <t>Targowa 57</t>
  </si>
  <si>
    <t>Targowa 56</t>
  </si>
  <si>
    <t>Targowa 55</t>
  </si>
  <si>
    <t>Targowa 54</t>
  </si>
  <si>
    <t>Dąbrowskiego 2</t>
  </si>
  <si>
    <t>Marcinkowskiego 3</t>
  </si>
  <si>
    <t>Dąbrowskiego 4</t>
  </si>
  <si>
    <t>Targowa 53</t>
  </si>
  <si>
    <t>Targowa 52</t>
  </si>
  <si>
    <t>Targowa 51</t>
  </si>
  <si>
    <t>Różyckiego</t>
  </si>
  <si>
    <t>pow.1352G Marcinkowskiego</t>
  </si>
  <si>
    <t>pow.1341G Różyckiego</t>
  </si>
  <si>
    <t>Różyckiego 9</t>
  </si>
  <si>
    <t>Generała Sikorskiego 7</t>
  </si>
  <si>
    <t>Różyckiego 13</t>
  </si>
  <si>
    <t>Różyckiego 7</t>
  </si>
  <si>
    <t>Generała Sikorskiego</t>
  </si>
  <si>
    <t>Targowa 50B</t>
  </si>
  <si>
    <t>Targowa 50A</t>
  </si>
  <si>
    <t>Floriana Ceynowy 3</t>
  </si>
  <si>
    <t>Floriana Ceynowy 4</t>
  </si>
  <si>
    <t>Floriana Ceynowy</t>
  </si>
  <si>
    <t>Kaszubska 11</t>
  </si>
  <si>
    <t>Kaszubska 12</t>
  </si>
  <si>
    <t>Kaszubska 13</t>
  </si>
  <si>
    <t>Floriana Ceynowy 8</t>
  </si>
  <si>
    <t>Floriana Ceynowy 7</t>
  </si>
  <si>
    <t>Floriana Ceynowy 6</t>
  </si>
  <si>
    <t>Kaszubska 14</t>
  </si>
  <si>
    <t>Kaszubska 15</t>
  </si>
  <si>
    <t>Kaszubska 16</t>
  </si>
  <si>
    <t>Floriana Ceynowy 5</t>
  </si>
  <si>
    <t>Drętowo 5</t>
  </si>
  <si>
    <t>Drętowo 6</t>
  </si>
  <si>
    <t>Drętowo 6A</t>
  </si>
  <si>
    <t>Drętowo 7</t>
  </si>
  <si>
    <t>Bolesława Krzywoustego 26</t>
  </si>
  <si>
    <t>Pionierów</t>
  </si>
  <si>
    <t>Pionierów 14</t>
  </si>
  <si>
    <t>Pionierów 12</t>
  </si>
  <si>
    <t>Pionierów 12A</t>
  </si>
  <si>
    <t>118/3</t>
  </si>
  <si>
    <t>119/1</t>
  </si>
  <si>
    <t>119/4</t>
  </si>
  <si>
    <t>119/5</t>
  </si>
  <si>
    <t>121/1</t>
  </si>
  <si>
    <t>121/2</t>
  </si>
  <si>
    <t>124/1</t>
  </si>
  <si>
    <t>124/2</t>
  </si>
  <si>
    <t>125/1</t>
  </si>
  <si>
    <t>125/2</t>
  </si>
  <si>
    <t>125/3</t>
  </si>
  <si>
    <t>128/1</t>
  </si>
  <si>
    <t>128/2</t>
  </si>
  <si>
    <t>142/4</t>
  </si>
  <si>
    <t>143/1</t>
  </si>
  <si>
    <t>143/2</t>
  </si>
  <si>
    <t>143/4</t>
  </si>
  <si>
    <t>143/5</t>
  </si>
  <si>
    <t>143/6</t>
  </si>
  <si>
    <t>143/7</t>
  </si>
  <si>
    <t>145/1</t>
  </si>
  <si>
    <t>146/1</t>
  </si>
  <si>
    <t>147/2</t>
  </si>
  <si>
    <t>147/3</t>
  </si>
  <si>
    <t>147/4</t>
  </si>
  <si>
    <t>147/5</t>
  </si>
  <si>
    <t>149/11</t>
  </si>
  <si>
    <t>149/13</t>
  </si>
  <si>
    <t>149/14</t>
  </si>
  <si>
    <t>149/15</t>
  </si>
  <si>
    <t>149/16</t>
  </si>
  <si>
    <t>149/17</t>
  </si>
  <si>
    <t>149/18</t>
  </si>
  <si>
    <t>149/20</t>
  </si>
  <si>
    <t>149/21</t>
  </si>
  <si>
    <t>149/24</t>
  </si>
  <si>
    <t>149/25</t>
  </si>
  <si>
    <t>149/26</t>
  </si>
  <si>
    <t>149/27</t>
  </si>
  <si>
    <t>149/28</t>
  </si>
  <si>
    <t>149/31</t>
  </si>
  <si>
    <t>149/32</t>
  </si>
  <si>
    <t>149/33</t>
  </si>
  <si>
    <t>149/34</t>
  </si>
  <si>
    <t>149/36</t>
  </si>
  <si>
    <t>149/37</t>
  </si>
  <si>
    <t>149/38</t>
  </si>
  <si>
    <t>149/39</t>
  </si>
  <si>
    <t>149/40</t>
  </si>
  <si>
    <t>149/41</t>
  </si>
  <si>
    <t>149/42</t>
  </si>
  <si>
    <t>149/43</t>
  </si>
  <si>
    <t>149/44</t>
  </si>
  <si>
    <t>149/45</t>
  </si>
  <si>
    <t>149/46</t>
  </si>
  <si>
    <t>149/47</t>
  </si>
  <si>
    <t>149/48</t>
  </si>
  <si>
    <t>149/49</t>
  </si>
  <si>
    <t>149/50</t>
  </si>
  <si>
    <t>149/51</t>
  </si>
  <si>
    <t>149/52</t>
  </si>
  <si>
    <t>149/53</t>
  </si>
  <si>
    <t>150/1</t>
  </si>
  <si>
    <t>150/2</t>
  </si>
  <si>
    <t>151/1</t>
  </si>
  <si>
    <t>151/2</t>
  </si>
  <si>
    <t>151/3</t>
  </si>
  <si>
    <t>152/6</t>
  </si>
  <si>
    <t>152/8</t>
  </si>
  <si>
    <t>152/11</t>
  </si>
  <si>
    <t>152/14</t>
  </si>
  <si>
    <t>152/15</t>
  </si>
  <si>
    <t>152/16</t>
  </si>
  <si>
    <t>152/17</t>
  </si>
  <si>
    <t>152/19</t>
  </si>
  <si>
    <t>152/22</t>
  </si>
  <si>
    <t>152/23</t>
  </si>
  <si>
    <t>152/25</t>
  </si>
  <si>
    <t>152/27</t>
  </si>
  <si>
    <t>152/28</t>
  </si>
  <si>
    <t>152/29</t>
  </si>
  <si>
    <t>152/30</t>
  </si>
  <si>
    <t>152/34</t>
  </si>
  <si>
    <t>152/37</t>
  </si>
  <si>
    <t>152/38</t>
  </si>
  <si>
    <t>152/39</t>
  </si>
  <si>
    <t>152/40</t>
  </si>
  <si>
    <t>152/41</t>
  </si>
  <si>
    <t>152/42</t>
  </si>
  <si>
    <t>152/43</t>
  </si>
  <si>
    <t>152/44</t>
  </si>
  <si>
    <t>152/45</t>
  </si>
  <si>
    <t>152/46</t>
  </si>
  <si>
    <t>152/47</t>
  </si>
  <si>
    <t>152/48</t>
  </si>
  <si>
    <t>152/49</t>
  </si>
  <si>
    <t>152/50</t>
  </si>
  <si>
    <t>152/51</t>
  </si>
  <si>
    <t>152/52</t>
  </si>
  <si>
    <t>152/53</t>
  </si>
  <si>
    <t>152/54</t>
  </si>
  <si>
    <t>152/55</t>
  </si>
  <si>
    <t>152/56</t>
  </si>
  <si>
    <t>152/57</t>
  </si>
  <si>
    <t>152/58</t>
  </si>
  <si>
    <t>152/59</t>
  </si>
  <si>
    <t>152/60</t>
  </si>
  <si>
    <t>152/61</t>
  </si>
  <si>
    <t>152/62</t>
  </si>
  <si>
    <t>152/63</t>
  </si>
  <si>
    <t>152/64</t>
  </si>
  <si>
    <t>152/65</t>
  </si>
  <si>
    <t>152/66</t>
  </si>
  <si>
    <t>152/67</t>
  </si>
  <si>
    <t>152/68</t>
  </si>
  <si>
    <t>152/69</t>
  </si>
  <si>
    <t>152/70</t>
  </si>
  <si>
    <t>152/71</t>
  </si>
  <si>
    <t>152/72</t>
  </si>
  <si>
    <t>152/73</t>
  </si>
  <si>
    <t>152/74</t>
  </si>
  <si>
    <t>152/75</t>
  </si>
  <si>
    <t>152/76</t>
  </si>
  <si>
    <t>152/77</t>
  </si>
  <si>
    <t>152/78</t>
  </si>
  <si>
    <t>152/79</t>
  </si>
  <si>
    <t>152/80</t>
  </si>
  <si>
    <t>152/81</t>
  </si>
  <si>
    <t>152/82</t>
  </si>
  <si>
    <t>152/84</t>
  </si>
  <si>
    <t>152/85</t>
  </si>
  <si>
    <t>152/86</t>
  </si>
  <si>
    <t>152/87</t>
  </si>
  <si>
    <t>152/89</t>
  </si>
  <si>
    <t>152/91</t>
  </si>
  <si>
    <t>152/92</t>
  </si>
  <si>
    <t>152/93</t>
  </si>
  <si>
    <t>152/94</t>
  </si>
  <si>
    <t>152/95</t>
  </si>
  <si>
    <t>152/96</t>
  </si>
  <si>
    <t>153/6</t>
  </si>
  <si>
    <t>153/7</t>
  </si>
  <si>
    <t>153/9</t>
  </si>
  <si>
    <t>153/15</t>
  </si>
  <si>
    <t>153/17</t>
  </si>
  <si>
    <t>153/21</t>
  </si>
  <si>
    <t>153/22</t>
  </si>
  <si>
    <t>153/23</t>
  </si>
  <si>
    <t>153/24</t>
  </si>
  <si>
    <t>153/25</t>
  </si>
  <si>
    <t>153/26</t>
  </si>
  <si>
    <t>153/27</t>
  </si>
  <si>
    <t>153/28</t>
  </si>
  <si>
    <t>153/29</t>
  </si>
  <si>
    <t>153/33</t>
  </si>
  <si>
    <t>153/34</t>
  </si>
  <si>
    <t>153/35</t>
  </si>
  <si>
    <t>153/36</t>
  </si>
  <si>
    <t>153/37</t>
  </si>
  <si>
    <t>153/38</t>
  </si>
  <si>
    <t>153/39</t>
  </si>
  <si>
    <t>153/40</t>
  </si>
  <si>
    <t>153/41</t>
  </si>
  <si>
    <t>153/42</t>
  </si>
  <si>
    <t>153/43</t>
  </si>
  <si>
    <t>153/44</t>
  </si>
  <si>
    <t>153/45</t>
  </si>
  <si>
    <t>154/3</t>
  </si>
  <si>
    <t>155/3</t>
  </si>
  <si>
    <t>157/1</t>
  </si>
  <si>
    <t>157/2</t>
  </si>
  <si>
    <t>167/1</t>
  </si>
  <si>
    <t>167/2</t>
  </si>
  <si>
    <t>168/1</t>
  </si>
  <si>
    <t>168/2</t>
  </si>
  <si>
    <t>168/3</t>
  </si>
  <si>
    <t>169/1</t>
  </si>
  <si>
    <t>169/2</t>
  </si>
  <si>
    <t>185/1</t>
  </si>
  <si>
    <t>185/2</t>
  </si>
  <si>
    <t>185/3</t>
  </si>
  <si>
    <t>186/6</t>
  </si>
  <si>
    <t>186/7</t>
  </si>
  <si>
    <t>186/12</t>
  </si>
  <si>
    <t>186/13</t>
  </si>
  <si>
    <t>186/17</t>
  </si>
  <si>
    <t>186/23</t>
  </si>
  <si>
    <t>187/4</t>
  </si>
  <si>
    <t>187/5</t>
  </si>
  <si>
    <t>187/6</t>
  </si>
  <si>
    <t>187/7</t>
  </si>
  <si>
    <t>187/8</t>
  </si>
  <si>
    <t>187/9</t>
  </si>
  <si>
    <t>187/10</t>
  </si>
  <si>
    <t>187/11</t>
  </si>
  <si>
    <t>187/12</t>
  </si>
  <si>
    <t>187/13</t>
  </si>
  <si>
    <t>187/15</t>
  </si>
  <si>
    <t>187/16</t>
  </si>
  <si>
    <t>187/17</t>
  </si>
  <si>
    <t>187/19</t>
  </si>
  <si>
    <t>187/21</t>
  </si>
  <si>
    <t>187/22</t>
  </si>
  <si>
    <t>188/4</t>
  </si>
  <si>
    <t>188/9</t>
  </si>
  <si>
    <t>188/10</t>
  </si>
  <si>
    <t>188/11</t>
  </si>
  <si>
    <t>188/13</t>
  </si>
  <si>
    <t>188/14</t>
  </si>
  <si>
    <t>188/17</t>
  </si>
  <si>
    <t>188/18</t>
  </si>
  <si>
    <t>188/19</t>
  </si>
  <si>
    <t>188/20</t>
  </si>
  <si>
    <t>188/21</t>
  </si>
  <si>
    <t>188/22</t>
  </si>
  <si>
    <t>188/23</t>
  </si>
  <si>
    <t>188/24</t>
  </si>
  <si>
    <t>188/25</t>
  </si>
  <si>
    <t>188/26</t>
  </si>
  <si>
    <t>188/27</t>
  </si>
  <si>
    <t>188/28</t>
  </si>
  <si>
    <t>188/29</t>
  </si>
  <si>
    <t>189/1</t>
  </si>
  <si>
    <t>189/2</t>
  </si>
  <si>
    <t>189/3</t>
  </si>
  <si>
    <t>189/4</t>
  </si>
  <si>
    <t>189/5</t>
  </si>
  <si>
    <t>189/6</t>
  </si>
  <si>
    <t>189/7</t>
  </si>
  <si>
    <t>189/8</t>
  </si>
  <si>
    <t>189/9</t>
  </si>
  <si>
    <t>189/10</t>
  </si>
  <si>
    <t>189/11</t>
  </si>
  <si>
    <t>189/12</t>
  </si>
  <si>
    <t>189/13</t>
  </si>
  <si>
    <t>189/14</t>
  </si>
  <si>
    <t>189/15</t>
  </si>
  <si>
    <t>189/16</t>
  </si>
  <si>
    <t>189/17</t>
  </si>
  <si>
    <t>189/18</t>
  </si>
  <si>
    <t>189/19</t>
  </si>
  <si>
    <t>189/20</t>
  </si>
  <si>
    <t>189/21</t>
  </si>
  <si>
    <t>189/22</t>
  </si>
  <si>
    <t>189/23</t>
  </si>
  <si>
    <t>189/24</t>
  </si>
  <si>
    <t>189/25</t>
  </si>
  <si>
    <t>189/32</t>
  </si>
  <si>
    <t>189/35</t>
  </si>
  <si>
    <t>189/37</t>
  </si>
  <si>
    <t>189/38</t>
  </si>
  <si>
    <t>189/39</t>
  </si>
  <si>
    <t>189/40</t>
  </si>
  <si>
    <t>189/41</t>
  </si>
  <si>
    <t>189/42</t>
  </si>
  <si>
    <t>189/43</t>
  </si>
  <si>
    <t>189/45</t>
  </si>
  <si>
    <t>189/47</t>
  </si>
  <si>
    <t>189/48</t>
  </si>
  <si>
    <t>189/49</t>
  </si>
  <si>
    <t>189/52</t>
  </si>
  <si>
    <t>189/55</t>
  </si>
  <si>
    <t>189/56</t>
  </si>
  <si>
    <t>189/57</t>
  </si>
  <si>
    <t>189/59</t>
  </si>
  <si>
    <t>189/60</t>
  </si>
  <si>
    <t>192/3</t>
  </si>
  <si>
    <t>192/4</t>
  </si>
  <si>
    <t>193/2</t>
  </si>
  <si>
    <t>193/4</t>
  </si>
  <si>
    <t>193/5</t>
  </si>
  <si>
    <t>193/6</t>
  </si>
  <si>
    <t>193/7</t>
  </si>
  <si>
    <t>193/8</t>
  </si>
  <si>
    <t>193/9</t>
  </si>
  <si>
    <t>193/10</t>
  </si>
  <si>
    <t>193/11</t>
  </si>
  <si>
    <t>193/12</t>
  </si>
  <si>
    <t>193/13</t>
  </si>
  <si>
    <t>194/1</t>
  </si>
  <si>
    <t>194/5</t>
  </si>
  <si>
    <t>194/6</t>
  </si>
  <si>
    <t>194/7</t>
  </si>
  <si>
    <t>194/8</t>
  </si>
  <si>
    <t>194/11</t>
  </si>
  <si>
    <t>194/12</t>
  </si>
  <si>
    <t>195/1</t>
  </si>
  <si>
    <t>195/3</t>
  </si>
  <si>
    <t>195/4</t>
  </si>
  <si>
    <t>196/5</t>
  </si>
  <si>
    <t>196/7</t>
  </si>
  <si>
    <t>196/10</t>
  </si>
  <si>
    <t>196/11</t>
  </si>
  <si>
    <t>196/12</t>
  </si>
  <si>
    <t>196/13</t>
  </si>
  <si>
    <t>196/14</t>
  </si>
  <si>
    <t>196/15</t>
  </si>
  <si>
    <t>196/16</t>
  </si>
  <si>
    <t>196/17</t>
  </si>
  <si>
    <t>196/18</t>
  </si>
  <si>
    <t>196/19</t>
  </si>
  <si>
    <t>196/20</t>
  </si>
  <si>
    <t>196/21</t>
  </si>
  <si>
    <t>196/24</t>
  </si>
  <si>
    <t>196/25</t>
  </si>
  <si>
    <t>196/27</t>
  </si>
  <si>
    <t>196/28</t>
  </si>
  <si>
    <t>196/29</t>
  </si>
  <si>
    <t>196/30</t>
  </si>
  <si>
    <t>196/31</t>
  </si>
  <si>
    <t>202/1</t>
  </si>
  <si>
    <t>powiatowa nr 1325G</t>
  </si>
  <si>
    <t>202/2</t>
  </si>
  <si>
    <t>202/3</t>
  </si>
  <si>
    <t>powiatowa 1325G</t>
  </si>
  <si>
    <t>202/4</t>
  </si>
  <si>
    <t>202/5</t>
  </si>
  <si>
    <t>204/1</t>
  </si>
  <si>
    <t>os. Leśne 14</t>
  </si>
  <si>
    <t>204/2</t>
  </si>
  <si>
    <t>os. Leśne 15</t>
  </si>
  <si>
    <t>205/1</t>
  </si>
  <si>
    <t>os. Leśne 16</t>
  </si>
  <si>
    <t>os. Leśne 17</t>
  </si>
  <si>
    <t>os. Leśne 18</t>
  </si>
  <si>
    <t>os. Leśne 19</t>
  </si>
  <si>
    <t>os. Leśne</t>
  </si>
  <si>
    <t>os. Leśne 5</t>
  </si>
  <si>
    <t>212/3</t>
  </si>
  <si>
    <t>os. Leśne 4</t>
  </si>
  <si>
    <t>212/5</t>
  </si>
  <si>
    <t>os. Leśne 1A</t>
  </si>
  <si>
    <t>212/6</t>
  </si>
  <si>
    <t>212/9</t>
  </si>
  <si>
    <t>212/10</t>
  </si>
  <si>
    <t>212/11</t>
  </si>
  <si>
    <t>os. Leśne 7</t>
  </si>
  <si>
    <t>212/12</t>
  </si>
  <si>
    <t>os. Leśne 8</t>
  </si>
  <si>
    <t>212/13</t>
  </si>
  <si>
    <t>os. Leśne 9</t>
  </si>
  <si>
    <t>212/14</t>
  </si>
  <si>
    <t>os. Leśne 10</t>
  </si>
  <si>
    <t>212/15</t>
  </si>
  <si>
    <t>os. Leśne 11</t>
  </si>
  <si>
    <t>212/16</t>
  </si>
  <si>
    <t>os. Leśne 12</t>
  </si>
  <si>
    <t>212/17</t>
  </si>
  <si>
    <t>212/19</t>
  </si>
  <si>
    <t>os. Leśne 3</t>
  </si>
  <si>
    <t>212/21</t>
  </si>
  <si>
    <t>212/23</t>
  </si>
  <si>
    <t>212/24</t>
  </si>
  <si>
    <t>os. Leśne 1</t>
  </si>
  <si>
    <t>os. Leśne 2</t>
  </si>
  <si>
    <t>os. Leśne 6</t>
  </si>
  <si>
    <t>os. Leśne 13</t>
  </si>
  <si>
    <t>153/4</t>
  </si>
  <si>
    <t>156/1</t>
  </si>
  <si>
    <t>156/3</t>
  </si>
  <si>
    <t>156/4</t>
  </si>
  <si>
    <t>156/5</t>
  </si>
  <si>
    <t>156/6</t>
  </si>
  <si>
    <t>156/7</t>
  </si>
  <si>
    <t>158/1</t>
  </si>
  <si>
    <t>158/2</t>
  </si>
  <si>
    <t>162/1</t>
  </si>
  <si>
    <t>162/2</t>
  </si>
  <si>
    <t>166/1</t>
  </si>
  <si>
    <t>166/2</t>
  </si>
  <si>
    <t>166/3</t>
  </si>
  <si>
    <t>167/3</t>
  </si>
  <si>
    <t>167/4</t>
  </si>
  <si>
    <t>173/1</t>
  </si>
  <si>
    <t>173/2</t>
  </si>
  <si>
    <t>177/3</t>
  </si>
  <si>
    <t>177/4</t>
  </si>
  <si>
    <t>178/1</t>
  </si>
  <si>
    <t>178/8</t>
  </si>
  <si>
    <t>178/9</t>
  </si>
  <si>
    <t>178/10</t>
  </si>
  <si>
    <t>178/11</t>
  </si>
  <si>
    <t>179/1</t>
  </si>
  <si>
    <t>179/3</t>
  </si>
  <si>
    <t>179/4</t>
  </si>
  <si>
    <t>180/1</t>
  </si>
  <si>
    <t>180/2</t>
  </si>
  <si>
    <t>182/1</t>
  </si>
  <si>
    <t>182/2</t>
  </si>
  <si>
    <t>183/2</t>
  </si>
  <si>
    <t>183/3</t>
  </si>
  <si>
    <t>183/4</t>
  </si>
  <si>
    <t>183/5</t>
  </si>
  <si>
    <t>183/6</t>
  </si>
  <si>
    <t>183/7</t>
  </si>
  <si>
    <t>183/8</t>
  </si>
  <si>
    <t>186/2</t>
  </si>
  <si>
    <t>186/3</t>
  </si>
  <si>
    <t>186/4</t>
  </si>
  <si>
    <t>188/3</t>
  </si>
  <si>
    <t>188/5</t>
  </si>
  <si>
    <t>188/7</t>
  </si>
  <si>
    <t>188/12</t>
  </si>
  <si>
    <t>188/15</t>
  </si>
  <si>
    <t>188/16</t>
  </si>
  <si>
    <t>191/1</t>
  </si>
  <si>
    <t>191/2</t>
  </si>
  <si>
    <t>191/3</t>
  </si>
  <si>
    <t>206/1</t>
  </si>
  <si>
    <t>206/2</t>
  </si>
  <si>
    <t>208/3</t>
  </si>
  <si>
    <t>208/4</t>
  </si>
  <si>
    <t>216/1</t>
  </si>
  <si>
    <t>216/2</t>
  </si>
  <si>
    <t>219/1</t>
  </si>
  <si>
    <t>219/2</t>
  </si>
  <si>
    <t>220/1</t>
  </si>
  <si>
    <t>220/2</t>
  </si>
  <si>
    <t>254/1</t>
  </si>
  <si>
    <t>254/2</t>
  </si>
  <si>
    <t>255/1</t>
  </si>
  <si>
    <t>255/2</t>
  </si>
  <si>
    <t>258/1</t>
  </si>
  <si>
    <t>258/4</t>
  </si>
  <si>
    <t>258/5</t>
  </si>
  <si>
    <t>258/6</t>
  </si>
  <si>
    <t>258/7</t>
  </si>
  <si>
    <t>259/1</t>
  </si>
  <si>
    <t>259/3</t>
  </si>
  <si>
    <t>259/4</t>
  </si>
  <si>
    <t>265/1</t>
  </si>
  <si>
    <t>265/2</t>
  </si>
  <si>
    <t>269/1</t>
  </si>
  <si>
    <t>269/3</t>
  </si>
  <si>
    <t>269/4</t>
  </si>
  <si>
    <t>272/1</t>
  </si>
  <si>
    <t>275/1</t>
  </si>
  <si>
    <t>275/2</t>
  </si>
  <si>
    <t>276/1</t>
  </si>
  <si>
    <t>276/2</t>
  </si>
  <si>
    <t>277/2</t>
  </si>
  <si>
    <t>277/3</t>
  </si>
  <si>
    <t>277/4</t>
  </si>
  <si>
    <t>278/2</t>
  </si>
  <si>
    <t>279/1</t>
  </si>
  <si>
    <t>279/2</t>
  </si>
  <si>
    <t>283/1</t>
  </si>
  <si>
    <t>283/2</t>
  </si>
  <si>
    <t>284/1</t>
  </si>
  <si>
    <t>284/2</t>
  </si>
  <si>
    <t>289/1</t>
  </si>
  <si>
    <t>291/1</t>
  </si>
  <si>
    <t>293/1</t>
  </si>
  <si>
    <t>293/2</t>
  </si>
  <si>
    <t>293/3</t>
  </si>
  <si>
    <t>296/1</t>
  </si>
  <si>
    <t>296/2</t>
  </si>
  <si>
    <t>305/1</t>
  </si>
  <si>
    <t>305/2</t>
  </si>
  <si>
    <t>305/3</t>
  </si>
  <si>
    <t>305/4</t>
  </si>
  <si>
    <t>305/5</t>
  </si>
  <si>
    <t>305/6</t>
  </si>
  <si>
    <t>305/7</t>
  </si>
  <si>
    <t>305/8</t>
  </si>
  <si>
    <t>305/9</t>
  </si>
  <si>
    <t>305/10</t>
  </si>
  <si>
    <t>305/11</t>
  </si>
  <si>
    <t>305/12</t>
  </si>
  <si>
    <t>306/1</t>
  </si>
  <si>
    <t>306/2</t>
  </si>
  <si>
    <t>307/1</t>
  </si>
  <si>
    <t>307/3</t>
  </si>
  <si>
    <t>307/5</t>
  </si>
  <si>
    <t>307/6</t>
  </si>
  <si>
    <t>308/1</t>
  </si>
  <si>
    <t>308/2</t>
  </si>
  <si>
    <t>310/1</t>
  </si>
  <si>
    <t>310/3</t>
  </si>
  <si>
    <t>310/4</t>
  </si>
  <si>
    <t>314/3</t>
  </si>
  <si>
    <t>314/4</t>
  </si>
  <si>
    <t>314/5</t>
  </si>
  <si>
    <t>315/1</t>
  </si>
  <si>
    <t>315/2</t>
  </si>
  <si>
    <t>315/3</t>
  </si>
  <si>
    <t>316/1</t>
  </si>
  <si>
    <t>316/2</t>
  </si>
  <si>
    <t>317/1</t>
  </si>
  <si>
    <t>317/4</t>
  </si>
  <si>
    <t>317/6</t>
  </si>
  <si>
    <t>317/7</t>
  </si>
  <si>
    <t>319/1</t>
  </si>
  <si>
    <t>319/2</t>
  </si>
  <si>
    <t>320/1</t>
  </si>
  <si>
    <t>320/2</t>
  </si>
  <si>
    <t>321/3</t>
  </si>
  <si>
    <t>321/4</t>
  </si>
  <si>
    <t>322/1</t>
  </si>
  <si>
    <t>322/2</t>
  </si>
  <si>
    <t>322/3</t>
  </si>
  <si>
    <t>322/4</t>
  </si>
  <si>
    <t>322/5</t>
  </si>
  <si>
    <t>322/6</t>
  </si>
  <si>
    <t>322/7</t>
  </si>
  <si>
    <t>322/9</t>
  </si>
  <si>
    <t>322/10</t>
  </si>
  <si>
    <t>322/11</t>
  </si>
  <si>
    <t>322/12</t>
  </si>
  <si>
    <t>322/13</t>
  </si>
  <si>
    <t>322/14</t>
  </si>
  <si>
    <t>322/15</t>
  </si>
  <si>
    <t>322/16</t>
  </si>
  <si>
    <t>322/17</t>
  </si>
  <si>
    <t>327/2</t>
  </si>
  <si>
    <t>327/3</t>
  </si>
  <si>
    <t>327/4</t>
  </si>
  <si>
    <t>328/2</t>
  </si>
  <si>
    <t>329/1</t>
  </si>
  <si>
    <t>332/3</t>
  </si>
  <si>
    <t>332/4</t>
  </si>
  <si>
    <t>333/1</t>
  </si>
  <si>
    <t>333/2</t>
  </si>
  <si>
    <t>339/1</t>
  </si>
  <si>
    <t>339/2</t>
  </si>
  <si>
    <t>341/1</t>
  </si>
  <si>
    <t>341/2</t>
  </si>
  <si>
    <t>342/2</t>
  </si>
  <si>
    <t>342/3</t>
  </si>
  <si>
    <t>342/4</t>
  </si>
  <si>
    <t>343/2</t>
  </si>
  <si>
    <t>343/4</t>
  </si>
  <si>
    <t>343/5</t>
  </si>
  <si>
    <t>344/2</t>
  </si>
  <si>
    <t>344/3</t>
  </si>
  <si>
    <t>344/4</t>
  </si>
  <si>
    <t>345/1</t>
  </si>
  <si>
    <t>14/3/L</t>
  </si>
  <si>
    <t>PRZY ŁEBIE</t>
  </si>
  <si>
    <t>al. Wolności</t>
  </si>
  <si>
    <t>NAD LEBĄ</t>
  </si>
  <si>
    <t>PRZY TORACH</t>
  </si>
  <si>
    <t>TEREN ZAMKNIĘTY-TORY</t>
  </si>
  <si>
    <t>WAŁ RZEKI ŁEBY</t>
  </si>
  <si>
    <t>54/8</t>
  </si>
  <si>
    <t>54/9</t>
  </si>
  <si>
    <t>54/10</t>
  </si>
  <si>
    <t>54/11</t>
  </si>
  <si>
    <t>54/12</t>
  </si>
  <si>
    <t>54/13</t>
  </si>
  <si>
    <t>54/14</t>
  </si>
  <si>
    <t>54/15</t>
  </si>
  <si>
    <t>62/3</t>
  </si>
  <si>
    <t>66/1</t>
  </si>
  <si>
    <t>68/1</t>
  </si>
  <si>
    <t>68/3</t>
  </si>
  <si>
    <t>68/4</t>
  </si>
  <si>
    <t>68/5</t>
  </si>
  <si>
    <t>68/6</t>
  </si>
  <si>
    <t>68/7</t>
  </si>
  <si>
    <t>68/8</t>
  </si>
  <si>
    <t>68/9</t>
  </si>
  <si>
    <t>68/13</t>
  </si>
  <si>
    <t>68/16</t>
  </si>
  <si>
    <t>68/25</t>
  </si>
  <si>
    <t>68/26</t>
  </si>
  <si>
    <t>68/27</t>
  </si>
  <si>
    <t>68/28</t>
  </si>
  <si>
    <t>68/29</t>
  </si>
  <si>
    <t>68/30</t>
  </si>
  <si>
    <t>68/31</t>
  </si>
  <si>
    <t>68/32</t>
  </si>
  <si>
    <t>68/33</t>
  </si>
  <si>
    <t>68/34</t>
  </si>
  <si>
    <t>68/35</t>
  </si>
  <si>
    <t>68/36</t>
  </si>
  <si>
    <t>68/37</t>
  </si>
  <si>
    <t>68/38</t>
  </si>
  <si>
    <t>68/39</t>
  </si>
  <si>
    <t>68/40</t>
  </si>
  <si>
    <t>68/41</t>
  </si>
  <si>
    <t>68/42</t>
  </si>
  <si>
    <t>68/43</t>
  </si>
  <si>
    <t>68/44</t>
  </si>
  <si>
    <t>68/45</t>
  </si>
  <si>
    <t>68/46</t>
  </si>
  <si>
    <t>68/47</t>
  </si>
  <si>
    <t>68/48</t>
  </si>
  <si>
    <t>68/49</t>
  </si>
  <si>
    <t>68/50</t>
  </si>
  <si>
    <t>68/51</t>
  </si>
  <si>
    <t>68/52</t>
  </si>
  <si>
    <t>68/53</t>
  </si>
  <si>
    <t>RÓW PRZY TORACH</t>
  </si>
  <si>
    <t>przy rzece Łebie</t>
  </si>
  <si>
    <t>72/1</t>
  </si>
  <si>
    <t>72/5</t>
  </si>
  <si>
    <t>72/6</t>
  </si>
  <si>
    <t>72/7</t>
  </si>
  <si>
    <t>72/8</t>
  </si>
  <si>
    <t>72/9</t>
  </si>
  <si>
    <t>72/10</t>
  </si>
  <si>
    <t>72/11</t>
  </si>
  <si>
    <t>72/12</t>
  </si>
  <si>
    <t>72/13</t>
  </si>
  <si>
    <t>72/14</t>
  </si>
  <si>
    <t>72/15</t>
  </si>
  <si>
    <t>72/16</t>
  </si>
  <si>
    <t>72/17</t>
  </si>
  <si>
    <t>72/18</t>
  </si>
  <si>
    <t>72/19</t>
  </si>
  <si>
    <t>72/20</t>
  </si>
  <si>
    <t>72/21</t>
  </si>
  <si>
    <t>73/1</t>
  </si>
  <si>
    <t>73/2</t>
  </si>
  <si>
    <t>79/4</t>
  </si>
  <si>
    <t>79/5</t>
  </si>
  <si>
    <t>79/7</t>
  </si>
  <si>
    <t>79/8</t>
  </si>
  <si>
    <t>79/9</t>
  </si>
  <si>
    <t>79/11</t>
  </si>
  <si>
    <t>79/12</t>
  </si>
  <si>
    <t>81/3</t>
  </si>
  <si>
    <t>81/4</t>
  </si>
  <si>
    <t>81/5</t>
  </si>
  <si>
    <t>81/6</t>
  </si>
  <si>
    <t>81/7</t>
  </si>
  <si>
    <t>81/8</t>
  </si>
  <si>
    <t>81/9</t>
  </si>
  <si>
    <t>84/1</t>
  </si>
  <si>
    <t>84/2</t>
  </si>
  <si>
    <t>86/2</t>
  </si>
  <si>
    <t>87/1</t>
  </si>
  <si>
    <t>88/1</t>
  </si>
  <si>
    <t>94/3</t>
  </si>
  <si>
    <t>94/5</t>
  </si>
  <si>
    <t>94/6</t>
  </si>
  <si>
    <t>94/7</t>
  </si>
  <si>
    <t>108/2</t>
  </si>
  <si>
    <t>110/1</t>
  </si>
  <si>
    <t>110/2</t>
  </si>
  <si>
    <t>110/3</t>
  </si>
  <si>
    <t>110/4</t>
  </si>
  <si>
    <t>110/5</t>
  </si>
  <si>
    <t>110/6</t>
  </si>
  <si>
    <t>110/7</t>
  </si>
  <si>
    <t>110/8</t>
  </si>
  <si>
    <t>110/9</t>
  </si>
  <si>
    <t>110/10</t>
  </si>
  <si>
    <t>110/11</t>
  </si>
  <si>
    <t>110/12</t>
  </si>
  <si>
    <t>110/13</t>
  </si>
  <si>
    <t>110/14</t>
  </si>
  <si>
    <t>110/15</t>
  </si>
  <si>
    <t>110/16</t>
  </si>
  <si>
    <t>110/17</t>
  </si>
  <si>
    <t>110/18</t>
  </si>
  <si>
    <t>110/19</t>
  </si>
  <si>
    <t>110/20</t>
  </si>
  <si>
    <t>110/21</t>
  </si>
  <si>
    <t>110/22</t>
  </si>
  <si>
    <t>110/23</t>
  </si>
  <si>
    <t>110/24</t>
  </si>
  <si>
    <t>110/25</t>
  </si>
  <si>
    <t>110/26</t>
  </si>
  <si>
    <t>110/27</t>
  </si>
  <si>
    <t>110/28</t>
  </si>
  <si>
    <t>110/29</t>
  </si>
  <si>
    <t>110/30</t>
  </si>
  <si>
    <t>115/1</t>
  </si>
  <si>
    <t>115/2</t>
  </si>
  <si>
    <t>115/3</t>
  </si>
  <si>
    <t>115/4</t>
  </si>
  <si>
    <t>118/1</t>
  </si>
  <si>
    <t>120/1</t>
  </si>
  <si>
    <t>120/3</t>
  </si>
  <si>
    <t>120/5</t>
  </si>
  <si>
    <t>120/6</t>
  </si>
  <si>
    <t>120/8</t>
  </si>
  <si>
    <t>120/9</t>
  </si>
  <si>
    <t>120/12</t>
  </si>
  <si>
    <t>120/13</t>
  </si>
  <si>
    <t>120/14</t>
  </si>
  <si>
    <t>120/15</t>
  </si>
  <si>
    <t>120/16</t>
  </si>
  <si>
    <t>120/18</t>
  </si>
  <si>
    <t>120/19</t>
  </si>
  <si>
    <t>120/20</t>
  </si>
  <si>
    <t>120/21</t>
  </si>
  <si>
    <t>120/22</t>
  </si>
  <si>
    <t>120/23</t>
  </si>
  <si>
    <t>120/24</t>
  </si>
  <si>
    <t>120/25</t>
  </si>
  <si>
    <t>120/26</t>
  </si>
  <si>
    <t>120/27</t>
  </si>
  <si>
    <t>120/28</t>
  </si>
  <si>
    <t>120/29</t>
  </si>
  <si>
    <t>120/30</t>
  </si>
  <si>
    <t>120/31</t>
  </si>
  <si>
    <t>120/32</t>
  </si>
  <si>
    <t>120/33</t>
  </si>
  <si>
    <t>120/34</t>
  </si>
  <si>
    <t>120/35</t>
  </si>
  <si>
    <t>120/36</t>
  </si>
  <si>
    <t>120/37</t>
  </si>
  <si>
    <t>120/38</t>
  </si>
  <si>
    <t>120/39</t>
  </si>
  <si>
    <t>120/40</t>
  </si>
  <si>
    <t>151/6</t>
  </si>
  <si>
    <t>151/8</t>
  </si>
  <si>
    <t>151/9</t>
  </si>
  <si>
    <t>171/3</t>
  </si>
  <si>
    <t>171/5</t>
  </si>
  <si>
    <t>171/6</t>
  </si>
  <si>
    <t>172/3</t>
  </si>
  <si>
    <t>172/7</t>
  </si>
  <si>
    <t>172/8</t>
  </si>
  <si>
    <t>172/11</t>
  </si>
  <si>
    <t>172/12</t>
  </si>
  <si>
    <t>172/13</t>
  </si>
  <si>
    <t>172/15</t>
  </si>
  <si>
    <t>172/16</t>
  </si>
  <si>
    <t>172/17</t>
  </si>
  <si>
    <t>173/3</t>
  </si>
  <si>
    <t>173/6</t>
  </si>
  <si>
    <t>173/7</t>
  </si>
  <si>
    <t>174/3</t>
  </si>
  <si>
    <t>199/1</t>
  </si>
  <si>
    <t>199/2</t>
  </si>
  <si>
    <t>200/1</t>
  </si>
  <si>
    <t>200/2</t>
  </si>
  <si>
    <t>208/1</t>
  </si>
  <si>
    <t>208/2</t>
  </si>
  <si>
    <t>211/3</t>
  </si>
  <si>
    <t>211/4</t>
  </si>
  <si>
    <t>211/5</t>
  </si>
  <si>
    <t>211/6</t>
  </si>
  <si>
    <t>238/1</t>
  </si>
  <si>
    <t>238/2</t>
  </si>
  <si>
    <t>240/1</t>
  </si>
  <si>
    <t>244/1</t>
  </si>
  <si>
    <t>244/2</t>
  </si>
  <si>
    <t>244/4</t>
  </si>
  <si>
    <t>244/6</t>
  </si>
  <si>
    <t>244/7</t>
  </si>
  <si>
    <t>252/3</t>
  </si>
  <si>
    <t>252/5</t>
  </si>
  <si>
    <t>252/6</t>
  </si>
  <si>
    <t>252/7</t>
  </si>
  <si>
    <t>302/1</t>
  </si>
  <si>
    <t>302/2</t>
  </si>
  <si>
    <t>314/1</t>
  </si>
  <si>
    <t>314/2</t>
  </si>
  <si>
    <t>321/1</t>
  </si>
  <si>
    <t>321/2</t>
  </si>
  <si>
    <t>326/1</t>
  </si>
  <si>
    <t>326/2</t>
  </si>
  <si>
    <t>326/3</t>
  </si>
  <si>
    <t>326/4</t>
  </si>
  <si>
    <t>328/1</t>
  </si>
  <si>
    <t>328/3</t>
  </si>
  <si>
    <t>329/2</t>
  </si>
  <si>
    <t>329/3</t>
  </si>
  <si>
    <t>329/5</t>
  </si>
  <si>
    <t>329/6</t>
  </si>
  <si>
    <t>329/9</t>
  </si>
  <si>
    <t>329/10</t>
  </si>
  <si>
    <t>329/11</t>
  </si>
  <si>
    <t>329/12</t>
  </si>
  <si>
    <t>329/13</t>
  </si>
  <si>
    <t>329/14</t>
  </si>
  <si>
    <t>329/15</t>
  </si>
  <si>
    <t>329/16</t>
  </si>
  <si>
    <t>329/17</t>
  </si>
  <si>
    <t>329/18</t>
  </si>
  <si>
    <t>329/19</t>
  </si>
  <si>
    <t>329/20</t>
  </si>
  <si>
    <t>329/21</t>
  </si>
  <si>
    <t>329/22</t>
  </si>
  <si>
    <t>329/23</t>
  </si>
  <si>
    <t>329/24</t>
  </si>
  <si>
    <t>329/25</t>
  </si>
  <si>
    <t>329/26</t>
  </si>
  <si>
    <t>329/27</t>
  </si>
  <si>
    <t>329/28</t>
  </si>
  <si>
    <t>329/29</t>
  </si>
  <si>
    <t>329/30</t>
  </si>
  <si>
    <t>329/31</t>
  </si>
  <si>
    <t>329/32</t>
  </si>
  <si>
    <t>329/33</t>
  </si>
  <si>
    <t>329/34</t>
  </si>
  <si>
    <t>329/35</t>
  </si>
  <si>
    <t>329/36</t>
  </si>
  <si>
    <t>329/37</t>
  </si>
  <si>
    <t>329/38</t>
  </si>
  <si>
    <t>329/39</t>
  </si>
  <si>
    <t>329/40</t>
  </si>
  <si>
    <t>329/41</t>
  </si>
  <si>
    <t>329/42</t>
  </si>
  <si>
    <t>329/43</t>
  </si>
  <si>
    <t>329/44</t>
  </si>
  <si>
    <t>329/45</t>
  </si>
  <si>
    <t>329/46</t>
  </si>
  <si>
    <t>329/47</t>
  </si>
  <si>
    <t>329/48</t>
  </si>
  <si>
    <t>330/2</t>
  </si>
  <si>
    <t>330/3</t>
  </si>
  <si>
    <t>330/4</t>
  </si>
  <si>
    <t>330/5</t>
  </si>
  <si>
    <t>330/6</t>
  </si>
  <si>
    <t>330/7</t>
  </si>
  <si>
    <t>330/8</t>
  </si>
  <si>
    <t>330/9</t>
  </si>
  <si>
    <t>330/10</t>
  </si>
  <si>
    <t>330/11</t>
  </si>
  <si>
    <t>330/12</t>
  </si>
  <si>
    <t>330/13</t>
  </si>
  <si>
    <t>330/14</t>
  </si>
  <si>
    <t>330/15</t>
  </si>
  <si>
    <t>330/16</t>
  </si>
  <si>
    <t>330/17</t>
  </si>
  <si>
    <t>330/18</t>
  </si>
  <si>
    <t>330/19</t>
  </si>
  <si>
    <t>330/20</t>
  </si>
  <si>
    <t>330/21</t>
  </si>
  <si>
    <t>330/22</t>
  </si>
  <si>
    <t>332/1</t>
  </si>
  <si>
    <t>Sportowa</t>
  </si>
  <si>
    <t>Sportowa 23</t>
  </si>
  <si>
    <t>Olimpijczyków 1</t>
  </si>
  <si>
    <t>Teligi 14</t>
  </si>
  <si>
    <t>Teligi 22</t>
  </si>
  <si>
    <t>Sportowa 24</t>
  </si>
  <si>
    <t>Teligi 16</t>
  </si>
  <si>
    <t>Teligi 12</t>
  </si>
  <si>
    <t>Teligi 18</t>
  </si>
  <si>
    <t>Olimpijczyków</t>
  </si>
  <si>
    <t>Heleny Marusarzówny 7A-D</t>
  </si>
  <si>
    <t>Bronisława Czecha 1</t>
  </si>
  <si>
    <t>Heleny Marusarzówny</t>
  </si>
  <si>
    <t>Olimpijczyków 3A</t>
  </si>
  <si>
    <t>Kusocińskiego 17</t>
  </si>
  <si>
    <t>Olimpijczyków 5</t>
  </si>
  <si>
    <t>Heleny Marusarzówny 2</t>
  </si>
  <si>
    <t>Olimpijczyków 3</t>
  </si>
  <si>
    <t>Heleny Marusarzówny 1</t>
  </si>
  <si>
    <t>Heleny Marusarzówny 3</t>
  </si>
  <si>
    <t>Heleny Marusarzówny 5</t>
  </si>
  <si>
    <t>Heleny Marusarzówny 8</t>
  </si>
  <si>
    <t>Heleny Marusarzówny 6</t>
  </si>
  <si>
    <t>Teligi 20</t>
  </si>
  <si>
    <t>Kusocińskiego 19</t>
  </si>
  <si>
    <t>pow.1351G Sportowa</t>
  </si>
  <si>
    <t>Słupska 19</t>
  </si>
  <si>
    <t>Słupska 19A</t>
  </si>
  <si>
    <t>Sportowa 2</t>
  </si>
  <si>
    <t>Sportowa 2a</t>
  </si>
  <si>
    <t>Sportowa 3</t>
  </si>
  <si>
    <t>Sportowa 4</t>
  </si>
  <si>
    <t>Sportowa 5a</t>
  </si>
  <si>
    <t>Sportowa 5B</t>
  </si>
  <si>
    <t>Sportowa 6</t>
  </si>
  <si>
    <t>Roszarnicza 6</t>
  </si>
  <si>
    <t>Roszarnicza 5</t>
  </si>
  <si>
    <t>Roszarnicza 4A</t>
  </si>
  <si>
    <t>Roszarnicza 4</t>
  </si>
  <si>
    <t>Roszarnicza 3</t>
  </si>
  <si>
    <t>Roszarnicza 3A</t>
  </si>
  <si>
    <t>Roszarnicza 2</t>
  </si>
  <si>
    <t>Roszarnicza 2A</t>
  </si>
  <si>
    <t>Roszarnicza 1</t>
  </si>
  <si>
    <t>Roszarnicza 1A</t>
  </si>
  <si>
    <t>Słupska 20</t>
  </si>
  <si>
    <t>Słupska 21</t>
  </si>
  <si>
    <t>Roszarnicza 17A</t>
  </si>
  <si>
    <t>Słupska 22A</t>
  </si>
  <si>
    <t>Roszarnicza 18</t>
  </si>
  <si>
    <t>Roszarnicza 16</t>
  </si>
  <si>
    <t>Haliny Konopackiej</t>
  </si>
  <si>
    <t>Haliny Konopackiej 1,2</t>
  </si>
  <si>
    <t>Haliny Konopackiej 1</t>
  </si>
  <si>
    <t>Słupska 26</t>
  </si>
  <si>
    <t>Słupska 23</t>
  </si>
  <si>
    <t>Olimpijczyków 10</t>
  </si>
  <si>
    <t>Olimpijczyków 11</t>
  </si>
  <si>
    <t>Olimpijczyków 15</t>
  </si>
  <si>
    <t>Olimpijczyków 16</t>
  </si>
  <si>
    <t>Olimpijczyków 18</t>
  </si>
  <si>
    <t>Olimpijczyków 21</t>
  </si>
  <si>
    <t>Olimpijczyków 23</t>
  </si>
  <si>
    <t>Olimpijczyków 26</t>
  </si>
  <si>
    <t>Olimpijczyków 28</t>
  </si>
  <si>
    <t>Olimpijczyków 29</t>
  </si>
  <si>
    <t>Pionierów 12C</t>
  </si>
  <si>
    <t>Weterynaryjna 5</t>
  </si>
  <si>
    <t>Pionierów 11</t>
  </si>
  <si>
    <t>Pionierów 11B</t>
  </si>
  <si>
    <t>Weterynaryjna 7</t>
  </si>
  <si>
    <t>Weterynaryjna 7B</t>
  </si>
  <si>
    <t>Weterynaryjna</t>
  </si>
  <si>
    <t>Weterynaryjna 3</t>
  </si>
  <si>
    <t>Weterynaryjna 1</t>
  </si>
  <si>
    <t>pow.1344G Pionierów</t>
  </si>
  <si>
    <t>pow. 1344G Pionierów</t>
  </si>
  <si>
    <t>Pionierów 17</t>
  </si>
  <si>
    <t>Pionierów 19B</t>
  </si>
  <si>
    <t>Pionierów 19G</t>
  </si>
  <si>
    <t>Pionierów 15</t>
  </si>
  <si>
    <t>Pionierów 14B</t>
  </si>
  <si>
    <t>Pionierów 13</t>
  </si>
  <si>
    <t>Pionierów 9</t>
  </si>
  <si>
    <t>Pionierów 10</t>
  </si>
  <si>
    <t>Mariana Buczka 19</t>
  </si>
  <si>
    <t>Mariana Buczka</t>
  </si>
  <si>
    <t>Mariana Buczka 13</t>
  </si>
  <si>
    <t>Mariana Buczka 15</t>
  </si>
  <si>
    <t>Mariana Buczka 7B</t>
  </si>
  <si>
    <t>Mariana Buczka 7C</t>
  </si>
  <si>
    <t>Mariana Buczka 7E</t>
  </si>
  <si>
    <t>Mariana Buczka 7G</t>
  </si>
  <si>
    <t>Mariana Buczka 16D.16E</t>
  </si>
  <si>
    <t>Mariana Buczka 16</t>
  </si>
  <si>
    <t>Mariana Buczka 18b</t>
  </si>
  <si>
    <t>Mariana Buczka 18a</t>
  </si>
  <si>
    <t>Mariana Buczka 24</t>
  </si>
  <si>
    <t>Mariana Buczka 26C</t>
  </si>
  <si>
    <t>Mariana Buczka 26A</t>
  </si>
  <si>
    <t>Kossaka 60</t>
  </si>
  <si>
    <t>Kossaka</t>
  </si>
  <si>
    <t>Kossaka 61</t>
  </si>
  <si>
    <t>Kossaka 62</t>
  </si>
  <si>
    <t>Kossaka 63</t>
  </si>
  <si>
    <t>Kossaka 63a</t>
  </si>
  <si>
    <t>Kossaka 63C</t>
  </si>
  <si>
    <t>Kossaka 63E</t>
  </si>
  <si>
    <t>Kossaka 63d</t>
  </si>
  <si>
    <t>Kossaka 63G</t>
  </si>
  <si>
    <t>Kossaka 64B</t>
  </si>
  <si>
    <t>Kossaka 64A</t>
  </si>
  <si>
    <t>Kossaka 65</t>
  </si>
  <si>
    <t>Kossaka 64</t>
  </si>
  <si>
    <t>Kossaka 66C</t>
  </si>
  <si>
    <t>Kossaka 66B</t>
  </si>
  <si>
    <t>Kossaka 66</t>
  </si>
  <si>
    <t>Kossaka 67</t>
  </si>
  <si>
    <t>Kossaka 68</t>
  </si>
  <si>
    <t>Kossaka 69</t>
  </si>
  <si>
    <t>Kossaka 69A</t>
  </si>
  <si>
    <t>Kossaka 71</t>
  </si>
  <si>
    <t>Kossaka 70</t>
  </si>
  <si>
    <t>woj.nr214 Kossaka</t>
  </si>
  <si>
    <t>Pionierów 23</t>
  </si>
  <si>
    <t>Piecewo 2</t>
  </si>
  <si>
    <t>Piecewo</t>
  </si>
  <si>
    <t>Wincentego Witosa</t>
  </si>
  <si>
    <t>Wincentego Witosa 42</t>
  </si>
  <si>
    <t>Wincentego Witosa 44</t>
  </si>
  <si>
    <t>Wincentego Witosa 44A</t>
  </si>
  <si>
    <t>Wincentego Witosa 46</t>
  </si>
  <si>
    <t>Stanisława Mikołajczyka 2</t>
  </si>
  <si>
    <t>Stanisława Mikołajczyka 4</t>
  </si>
  <si>
    <t>Wincentego Witosa 48</t>
  </si>
  <si>
    <t>Wincentego Witosa 50</t>
  </si>
  <si>
    <t>Wincentego Witosa 52</t>
  </si>
  <si>
    <t>Wincentego Witosa 56</t>
  </si>
  <si>
    <t>Wincentego Witosa 58</t>
  </si>
  <si>
    <t>Wincentego Witosa 60</t>
  </si>
  <si>
    <t>Wincentego Witosa 62</t>
  </si>
  <si>
    <t>Wincentego Witosa 64</t>
  </si>
  <si>
    <t>Wincentego Witosa 66</t>
  </si>
  <si>
    <t>Wincentego Witosa 68</t>
  </si>
  <si>
    <t>Stanisława Mikołajczyka 13</t>
  </si>
  <si>
    <t>Stanisława Mikołajczyka 11</t>
  </si>
  <si>
    <t>Stanisława Mikołajczyka 9</t>
  </si>
  <si>
    <t>Stanisława Mikołajczyka 7</t>
  </si>
  <si>
    <t>Stanisława Mikołajczyka 5</t>
  </si>
  <si>
    <t>Stanisława Mikołajczyka 3</t>
  </si>
  <si>
    <t>Stanisława Mikołajczyka 1</t>
  </si>
  <si>
    <t>Wincentego Witosa 84</t>
  </si>
  <si>
    <t>Wincentego Witosa 54</t>
  </si>
  <si>
    <t>Stanisława Mikołajczyka</t>
  </si>
  <si>
    <t>Pionierów 4B</t>
  </si>
  <si>
    <t>Weterynaryjna 4B</t>
  </si>
  <si>
    <t>Weterynaryjna 4</t>
  </si>
  <si>
    <t>Weterynaryjna 34</t>
  </si>
  <si>
    <t>Weterynaryjna 32</t>
  </si>
  <si>
    <t>Weterynaryjna 30</t>
  </si>
  <si>
    <t>Weterynaryjna 6</t>
  </si>
  <si>
    <t>Weterynaryjna 8</t>
  </si>
  <si>
    <t>Weterynaryjna 12</t>
  </si>
  <si>
    <t>Weterynaryjna 12A</t>
  </si>
  <si>
    <t>Weterynaryjna 26</t>
  </si>
  <si>
    <t>Weterynaryjna 28</t>
  </si>
  <si>
    <t>Weterynaryjna 24</t>
  </si>
  <si>
    <t>Weterynaryjna 22</t>
  </si>
  <si>
    <t>Weterynaryjna 20</t>
  </si>
  <si>
    <t>Weterynaryjna 18</t>
  </si>
  <si>
    <t>Weterynaryjna 16</t>
  </si>
  <si>
    <t>Pionierów 4a</t>
  </si>
  <si>
    <t>Pionierów 3A</t>
  </si>
  <si>
    <t>Pionierów 3C</t>
  </si>
  <si>
    <t>Pionierów 3e</t>
  </si>
  <si>
    <t>Pionierów 3</t>
  </si>
  <si>
    <t>Pionierów 3D</t>
  </si>
  <si>
    <t>Pionierów 3F</t>
  </si>
  <si>
    <t>Pionierów 2a</t>
  </si>
  <si>
    <t>Pionierów 2A</t>
  </si>
  <si>
    <t>Pionierów 2</t>
  </si>
  <si>
    <t>Pionierów 1</t>
  </si>
  <si>
    <t>Saperów</t>
  </si>
  <si>
    <t>Matejki 6</t>
  </si>
  <si>
    <t>Matejki 3</t>
  </si>
  <si>
    <t>Komuny Paryskiej 22</t>
  </si>
  <si>
    <t>Saperów 4</t>
  </si>
  <si>
    <t>Komuny Paryskiej 20</t>
  </si>
  <si>
    <t>Komuny Paryskiej 18</t>
  </si>
  <si>
    <t>Komuny Paryskiej 14</t>
  </si>
  <si>
    <t>Lotników</t>
  </si>
  <si>
    <t>Lotników 13</t>
  </si>
  <si>
    <t>Komuny Paryskiej 12</t>
  </si>
  <si>
    <t>Komuny Paryskiej 10</t>
  </si>
  <si>
    <t>Matejki 2</t>
  </si>
  <si>
    <t>Matejki 1</t>
  </si>
  <si>
    <t>Komuny Paryskiej 8A-C</t>
  </si>
  <si>
    <t>Czołgistów</t>
  </si>
  <si>
    <t>Czołgistów 16b</t>
  </si>
  <si>
    <t>Czołgistów 18</t>
  </si>
  <si>
    <t>Czołgistów 19</t>
  </si>
  <si>
    <t>Czołgistów 20</t>
  </si>
  <si>
    <t>Czołgistów 21</t>
  </si>
  <si>
    <t>Czołgistów 17</t>
  </si>
  <si>
    <t>Czołgistów 25</t>
  </si>
  <si>
    <t>Czołgistów 24</t>
  </si>
  <si>
    <t>Czołgistów 23</t>
  </si>
  <si>
    <t>Armii Krajowej 28</t>
  </si>
  <si>
    <t>Armii Krajowej 30</t>
  </si>
  <si>
    <t>Czołgistów 31</t>
  </si>
  <si>
    <t>Czołgistów 32</t>
  </si>
  <si>
    <t>Czołgistów 22A-D</t>
  </si>
  <si>
    <t>Czołgistów 22</t>
  </si>
  <si>
    <t>Głowackiego</t>
  </si>
  <si>
    <t>Głowackiego 1</t>
  </si>
  <si>
    <t>Czołgistów 26d</t>
  </si>
  <si>
    <t>Czołgistów 26c</t>
  </si>
  <si>
    <t>Czołgistów 26B</t>
  </si>
  <si>
    <t>Czołgistów 26A</t>
  </si>
  <si>
    <t>Czołgistów 26</t>
  </si>
  <si>
    <t>Armii Krajowej 20</t>
  </si>
  <si>
    <t>Armii Krajowej 26</t>
  </si>
  <si>
    <t>Armii Krajowej 22</t>
  </si>
  <si>
    <t>Armii Krajowej 24</t>
  </si>
  <si>
    <t>Armii Krajowej</t>
  </si>
  <si>
    <t>Armii Krajowej 32</t>
  </si>
  <si>
    <t>Armii Krajowej 34</t>
  </si>
  <si>
    <t>powiatowa 1349G Armii Krajowej</t>
  </si>
  <si>
    <t>Czołgistów 30a</t>
  </si>
  <si>
    <t>Czołgistów 30</t>
  </si>
  <si>
    <t>Czołgistów 29a</t>
  </si>
  <si>
    <t>Czołgistów 29</t>
  </si>
  <si>
    <t>Czołgistów 28</t>
  </si>
  <si>
    <t>Czołgistów 27</t>
  </si>
  <si>
    <t>powiatowa 1342G Czołgistów</t>
  </si>
  <si>
    <t>Czołgistów 5</t>
  </si>
  <si>
    <t>Mireckiego</t>
  </si>
  <si>
    <t>Mireckiego 10</t>
  </si>
  <si>
    <t>Czołgistów 6</t>
  </si>
  <si>
    <t>Mireckiego 9</t>
  </si>
  <si>
    <t>Jagiellońska</t>
  </si>
  <si>
    <t>Jagiellońska 2</t>
  </si>
  <si>
    <t>Jagiellońska 4</t>
  </si>
  <si>
    <t>Jagiellońska 4D</t>
  </si>
  <si>
    <t>Jagiellońska 6</t>
  </si>
  <si>
    <t>Jagiellońska 8</t>
  </si>
  <si>
    <t>Jagiellońska 8D</t>
  </si>
  <si>
    <t>Jagiellońska 10</t>
  </si>
  <si>
    <t>Jagiellońska 10D</t>
  </si>
  <si>
    <t>Jagiellońska 12</t>
  </si>
  <si>
    <t>Czołgistów 7</t>
  </si>
  <si>
    <t>Jagiellońska 1</t>
  </si>
  <si>
    <t>Jagiellońska 3</t>
  </si>
  <si>
    <t>Jagiellońska 5</t>
  </si>
  <si>
    <t>Jagiellońska 7</t>
  </si>
  <si>
    <t>Jagiellońska 9</t>
  </si>
  <si>
    <t>Jagiellońska 11</t>
  </si>
  <si>
    <t>Czołgistów 15</t>
  </si>
  <si>
    <t>Brzozowa 14</t>
  </si>
  <si>
    <t>Brzozowa 16</t>
  </si>
  <si>
    <t>Brzozowa 18</t>
  </si>
  <si>
    <t>Brzozowa 20</t>
  </si>
  <si>
    <t>Brzozowa 22</t>
  </si>
  <si>
    <t>Brzozowa 24</t>
  </si>
  <si>
    <t>Brzozowa 26</t>
  </si>
  <si>
    <t>Brzozowa 28</t>
  </si>
  <si>
    <t>Brzozowa 30</t>
  </si>
  <si>
    <t>Brzozowa 1</t>
  </si>
  <si>
    <t>Brzozowa 3</t>
  </si>
  <si>
    <t>Brzozowa 5</t>
  </si>
  <si>
    <t>Brzozowa 7</t>
  </si>
  <si>
    <t>Brzozowa 9</t>
  </si>
  <si>
    <t>Brzozowa 11</t>
  </si>
  <si>
    <t>Brzozowa 13</t>
  </si>
  <si>
    <t>Brzozowa 15</t>
  </si>
  <si>
    <t>Brzozowa</t>
  </si>
  <si>
    <t>Brzozowa 17</t>
  </si>
  <si>
    <t>Brzozowa 19</t>
  </si>
  <si>
    <t>Jodłowa</t>
  </si>
  <si>
    <t>Brzozowa 21</t>
  </si>
  <si>
    <t>Brzozowa 23</t>
  </si>
  <si>
    <t>Brzozowa 25</t>
  </si>
  <si>
    <t>Brzozowa 27</t>
  </si>
  <si>
    <t>Brzozowa 29</t>
  </si>
  <si>
    <t>219</t>
  </si>
  <si>
    <t>220</t>
  </si>
  <si>
    <t>221</t>
  </si>
  <si>
    <t>137/1</t>
  </si>
  <si>
    <t>137/2</t>
  </si>
  <si>
    <t>395</t>
  </si>
  <si>
    <t>223</t>
  </si>
  <si>
    <t>139/1</t>
  </si>
  <si>
    <t>356</t>
  </si>
  <si>
    <t>225</t>
  </si>
  <si>
    <t>139/2</t>
  </si>
  <si>
    <t>226</t>
  </si>
  <si>
    <t>229</t>
  </si>
  <si>
    <t>231</t>
  </si>
  <si>
    <t>230</t>
  </si>
  <si>
    <t>148/1</t>
  </si>
  <si>
    <t>246</t>
  </si>
  <si>
    <t>235</t>
  </si>
  <si>
    <t>148/2</t>
  </si>
  <si>
    <t>236</t>
  </si>
  <si>
    <t>154/1</t>
  </si>
  <si>
    <t>154/2</t>
  </si>
  <si>
    <t>264</t>
  </si>
  <si>
    <t>155/1</t>
  </si>
  <si>
    <t>244</t>
  </si>
  <si>
    <t>155/2</t>
  </si>
  <si>
    <t>248</t>
  </si>
  <si>
    <t>245</t>
  </si>
  <si>
    <t>161/1</t>
  </si>
  <si>
    <t>418</t>
  </si>
  <si>
    <t>161/2</t>
  </si>
  <si>
    <t>374</t>
  </si>
  <si>
    <t>252</t>
  </si>
  <si>
    <t>161/3</t>
  </si>
  <si>
    <t>370</t>
  </si>
  <si>
    <t>253</t>
  </si>
  <si>
    <t>161/4</t>
  </si>
  <si>
    <t>375</t>
  </si>
  <si>
    <t>254</t>
  </si>
  <si>
    <t>161/5</t>
  </si>
  <si>
    <t>373</t>
  </si>
  <si>
    <t>255</t>
  </si>
  <si>
    <t>161/6</t>
  </si>
  <si>
    <t>371</t>
  </si>
  <si>
    <t>256</t>
  </si>
  <si>
    <t>161/7</t>
  </si>
  <si>
    <t>372</t>
  </si>
  <si>
    <t>257</t>
  </si>
  <si>
    <t>161/8</t>
  </si>
  <si>
    <t>258</t>
  </si>
  <si>
    <t>259</t>
  </si>
  <si>
    <t>260</t>
  </si>
  <si>
    <t>164/1</t>
  </si>
  <si>
    <t>309</t>
  </si>
  <si>
    <t>164/2</t>
  </si>
  <si>
    <t>344</t>
  </si>
  <si>
    <t>262</t>
  </si>
  <si>
    <t>164/3</t>
  </si>
  <si>
    <t>308</t>
  </si>
  <si>
    <t>263</t>
  </si>
  <si>
    <t>164/4</t>
  </si>
  <si>
    <t>312</t>
  </si>
  <si>
    <t>164/5</t>
  </si>
  <si>
    <t>314</t>
  </si>
  <si>
    <t>265</t>
  </si>
  <si>
    <t>164/6</t>
  </si>
  <si>
    <t>313</t>
  </si>
  <si>
    <t>266</t>
  </si>
  <si>
    <t>164/7</t>
  </si>
  <si>
    <t>310</t>
  </si>
  <si>
    <t>267</t>
  </si>
  <si>
    <t>164/8</t>
  </si>
  <si>
    <t>311</t>
  </si>
  <si>
    <t>164/10</t>
  </si>
  <si>
    <t>352</t>
  </si>
  <si>
    <t>269</t>
  </si>
  <si>
    <t>164/11</t>
  </si>
  <si>
    <t>351</t>
  </si>
  <si>
    <t>270</t>
  </si>
  <si>
    <t>164/12</t>
  </si>
  <si>
    <t>363</t>
  </si>
  <si>
    <t>271</t>
  </si>
  <si>
    <t>164/13</t>
  </si>
  <si>
    <t>364</t>
  </si>
  <si>
    <t>164/14</t>
  </si>
  <si>
    <t>273</t>
  </si>
  <si>
    <t>164/15</t>
  </si>
  <si>
    <t>274</t>
  </si>
  <si>
    <t>164/16</t>
  </si>
  <si>
    <t>275</t>
  </si>
  <si>
    <t>164/17</t>
  </si>
  <si>
    <t>286</t>
  </si>
  <si>
    <t>276</t>
  </si>
  <si>
    <t>164/18</t>
  </si>
  <si>
    <t>362</t>
  </si>
  <si>
    <t>277</t>
  </si>
  <si>
    <t>164/19</t>
  </si>
  <si>
    <t>278</t>
  </si>
  <si>
    <t>164/21</t>
  </si>
  <si>
    <t>369</t>
  </si>
  <si>
    <t>279</t>
  </si>
  <si>
    <t>164/22</t>
  </si>
  <si>
    <t>386</t>
  </si>
  <si>
    <t>280</t>
  </si>
  <si>
    <t>164/23</t>
  </si>
  <si>
    <t>382</t>
  </si>
  <si>
    <t>281</t>
  </si>
  <si>
    <t>164/24</t>
  </si>
  <si>
    <t>384</t>
  </si>
  <si>
    <t>282</t>
  </si>
  <si>
    <t>164/25</t>
  </si>
  <si>
    <t>412</t>
  </si>
  <si>
    <t>283</t>
  </si>
  <si>
    <t>164/26</t>
  </si>
  <si>
    <t>396</t>
  </si>
  <si>
    <t>284</t>
  </si>
  <si>
    <t>164/27</t>
  </si>
  <si>
    <t>393</t>
  </si>
  <si>
    <t>285</t>
  </si>
  <si>
    <t>164/28</t>
  </si>
  <si>
    <t>385</t>
  </si>
  <si>
    <t>164/29</t>
  </si>
  <si>
    <t>368</t>
  </si>
  <si>
    <t>287</t>
  </si>
  <si>
    <t>164/30</t>
  </si>
  <si>
    <t>288</t>
  </si>
  <si>
    <t>165/1</t>
  </si>
  <si>
    <t>387</t>
  </si>
  <si>
    <t>289</t>
  </si>
  <si>
    <t>290</t>
  </si>
  <si>
    <t>292</t>
  </si>
  <si>
    <t>171/1</t>
  </si>
  <si>
    <t>507</t>
  </si>
  <si>
    <t>294</t>
  </si>
  <si>
    <t>171/2</t>
  </si>
  <si>
    <t>295</t>
  </si>
  <si>
    <t>296</t>
  </si>
  <si>
    <t>297</t>
  </si>
  <si>
    <t>174/1</t>
  </si>
  <si>
    <t>298</t>
  </si>
  <si>
    <t>174/2</t>
  </si>
  <si>
    <t>299</t>
  </si>
  <si>
    <t>300</t>
  </si>
  <si>
    <t>301</t>
  </si>
  <si>
    <t>302</t>
  </si>
  <si>
    <t>303</t>
  </si>
  <si>
    <t>304</t>
  </si>
  <si>
    <t>306</t>
  </si>
  <si>
    <t>184/1</t>
  </si>
  <si>
    <t>509</t>
  </si>
  <si>
    <t>184/2</t>
  </si>
  <si>
    <t>187/1</t>
  </si>
  <si>
    <t>187/2</t>
  </si>
  <si>
    <t>425</t>
  </si>
  <si>
    <t>188/1</t>
  </si>
  <si>
    <t>315</t>
  </si>
  <si>
    <t>188/2</t>
  </si>
  <si>
    <t>411</t>
  </si>
  <si>
    <t>316</t>
  </si>
  <si>
    <t>317</t>
  </si>
  <si>
    <t>318</t>
  </si>
  <si>
    <t>319</t>
  </si>
  <si>
    <t>192/1</t>
  </si>
  <si>
    <t>320</t>
  </si>
  <si>
    <t>192/2</t>
  </si>
  <si>
    <t>486</t>
  </si>
  <si>
    <t>321</t>
  </si>
  <si>
    <t>322</t>
  </si>
  <si>
    <t>194/2</t>
  </si>
  <si>
    <t>323</t>
  </si>
  <si>
    <t>194/3</t>
  </si>
  <si>
    <t>391</t>
  </si>
  <si>
    <t>324</t>
  </si>
  <si>
    <t>194/4</t>
  </si>
  <si>
    <t>325</t>
  </si>
  <si>
    <t>326</t>
  </si>
  <si>
    <t>327</t>
  </si>
  <si>
    <t>197/1</t>
  </si>
  <si>
    <t>328</t>
  </si>
  <si>
    <t>197/2</t>
  </si>
  <si>
    <t>380</t>
  </si>
  <si>
    <t>329</t>
  </si>
  <si>
    <t>330</t>
  </si>
  <si>
    <t>331</t>
  </si>
  <si>
    <t>200/3</t>
  </si>
  <si>
    <t>332</t>
  </si>
  <si>
    <t>200/4</t>
  </si>
  <si>
    <t>333</t>
  </si>
  <si>
    <t>200/5</t>
  </si>
  <si>
    <t>334</t>
  </si>
  <si>
    <t>200/6</t>
  </si>
  <si>
    <t>335</t>
  </si>
  <si>
    <t>200/8</t>
  </si>
  <si>
    <t>367</t>
  </si>
  <si>
    <t>336</t>
  </si>
  <si>
    <t>200/9</t>
  </si>
  <si>
    <t>337</t>
  </si>
  <si>
    <t>200/10</t>
  </si>
  <si>
    <t>366</t>
  </si>
  <si>
    <t>338</t>
  </si>
  <si>
    <t>200/11</t>
  </si>
  <si>
    <t>339</t>
  </si>
  <si>
    <t>200/12</t>
  </si>
  <si>
    <t>340</t>
  </si>
  <si>
    <t>200/13</t>
  </si>
  <si>
    <t>388</t>
  </si>
  <si>
    <t>341</t>
  </si>
  <si>
    <t>200/14</t>
  </si>
  <si>
    <t>389</t>
  </si>
  <si>
    <t>342</t>
  </si>
  <si>
    <t>201/1</t>
  </si>
  <si>
    <t>343</t>
  </si>
  <si>
    <t>201/2</t>
  </si>
  <si>
    <t>201/3</t>
  </si>
  <si>
    <t>345</t>
  </si>
  <si>
    <t>346</t>
  </si>
  <si>
    <t>347</t>
  </si>
  <si>
    <t>348</t>
  </si>
  <si>
    <t>349</t>
  </si>
  <si>
    <t>353</t>
  </si>
  <si>
    <t>211/1</t>
  </si>
  <si>
    <t>354</t>
  </si>
  <si>
    <t>211/2</t>
  </si>
  <si>
    <t>355</t>
  </si>
  <si>
    <t>212/1</t>
  </si>
  <si>
    <t>212/2</t>
  </si>
  <si>
    <t>358</t>
  </si>
  <si>
    <t>359</t>
  </si>
  <si>
    <t>360</t>
  </si>
  <si>
    <t>361</t>
  </si>
  <si>
    <t>217/1</t>
  </si>
  <si>
    <t>493</t>
  </si>
  <si>
    <t>217/2</t>
  </si>
  <si>
    <t>365</t>
  </si>
  <si>
    <t>222/1</t>
  </si>
  <si>
    <t>222/2</t>
  </si>
  <si>
    <t>222/3</t>
  </si>
  <si>
    <t>226/1</t>
  </si>
  <si>
    <t>226/2</t>
  </si>
  <si>
    <t>381</t>
  </si>
  <si>
    <t>227/1</t>
  </si>
  <si>
    <t>376</t>
  </si>
  <si>
    <t>227/2</t>
  </si>
  <si>
    <t>377</t>
  </si>
  <si>
    <t>229/2</t>
  </si>
  <si>
    <t>230/1</t>
  </si>
  <si>
    <t>230/3</t>
  </si>
  <si>
    <t>417</t>
  </si>
  <si>
    <t>230/4</t>
  </si>
  <si>
    <t>398</t>
  </si>
  <si>
    <t>230/5</t>
  </si>
  <si>
    <t>399</t>
  </si>
  <si>
    <t>230/6</t>
  </si>
  <si>
    <t>230/7</t>
  </si>
  <si>
    <t>230/8</t>
  </si>
  <si>
    <t>491</t>
  </si>
  <si>
    <t>230/9</t>
  </si>
  <si>
    <t>404</t>
  </si>
  <si>
    <t>230/10</t>
  </si>
  <si>
    <t>390</t>
  </si>
  <si>
    <t>392</t>
  </si>
  <si>
    <t>235/1</t>
  </si>
  <si>
    <t>235/2</t>
  </si>
  <si>
    <t>510</t>
  </si>
  <si>
    <t>394</t>
  </si>
  <si>
    <t>400</t>
  </si>
  <si>
    <t>401</t>
  </si>
  <si>
    <t>402</t>
  </si>
  <si>
    <t>403</t>
  </si>
  <si>
    <t>405</t>
  </si>
  <si>
    <t>406</t>
  </si>
  <si>
    <t>248/1</t>
  </si>
  <si>
    <t>248/3</t>
  </si>
  <si>
    <t>408</t>
  </si>
  <si>
    <t>248/4</t>
  </si>
  <si>
    <t>409</t>
  </si>
  <si>
    <t>248/5</t>
  </si>
  <si>
    <t>410</t>
  </si>
  <si>
    <t>249/1</t>
  </si>
  <si>
    <t>249/2</t>
  </si>
  <si>
    <t>413</t>
  </si>
  <si>
    <t>414</t>
  </si>
  <si>
    <t>252/1</t>
  </si>
  <si>
    <t>415</t>
  </si>
  <si>
    <t>252/2</t>
  </si>
  <si>
    <t>416</t>
  </si>
  <si>
    <t>419</t>
  </si>
  <si>
    <t>256/1</t>
  </si>
  <si>
    <t>420</t>
  </si>
  <si>
    <t>256/2</t>
  </si>
  <si>
    <t>421</t>
  </si>
  <si>
    <t>257/1</t>
  </si>
  <si>
    <t>422</t>
  </si>
  <si>
    <t>257/2</t>
  </si>
  <si>
    <t>488</t>
  </si>
  <si>
    <t>423</t>
  </si>
  <si>
    <t>426</t>
  </si>
  <si>
    <t>261/1</t>
  </si>
  <si>
    <t>427</t>
  </si>
  <si>
    <t>261/2</t>
  </si>
  <si>
    <t>428</t>
  </si>
  <si>
    <t>266/1</t>
  </si>
  <si>
    <t>266/2</t>
  </si>
  <si>
    <t>273/1</t>
  </si>
  <si>
    <t>273/2</t>
  </si>
  <si>
    <t>273/3</t>
  </si>
  <si>
    <t>447</t>
  </si>
  <si>
    <t>278/1</t>
  </si>
  <si>
    <t>448</t>
  </si>
  <si>
    <t>278/3</t>
  </si>
  <si>
    <t>449</t>
  </si>
  <si>
    <t>278/4</t>
  </si>
  <si>
    <t>450</t>
  </si>
  <si>
    <t>451</t>
  </si>
  <si>
    <t>452</t>
  </si>
  <si>
    <t>282/1</t>
  </si>
  <si>
    <t>453</t>
  </si>
  <si>
    <t>282/2</t>
  </si>
  <si>
    <t>454</t>
  </si>
  <si>
    <t>455</t>
  </si>
  <si>
    <t>456</t>
  </si>
  <si>
    <t>457</t>
  </si>
  <si>
    <t>458</t>
  </si>
  <si>
    <t>287/1</t>
  </si>
  <si>
    <t>459</t>
  </si>
  <si>
    <t>287/2</t>
  </si>
  <si>
    <t>460</t>
  </si>
  <si>
    <t>288/2</t>
  </si>
  <si>
    <t>461</t>
  </si>
  <si>
    <t>288/3</t>
  </si>
  <si>
    <t>512</t>
  </si>
  <si>
    <t>462</t>
  </si>
  <si>
    <t>288/4</t>
  </si>
  <si>
    <t>463</t>
  </si>
  <si>
    <t>289/2</t>
  </si>
  <si>
    <t>464</t>
  </si>
  <si>
    <t>289/3</t>
  </si>
  <si>
    <t>289/4</t>
  </si>
  <si>
    <t>289/5</t>
  </si>
  <si>
    <t>467</t>
  </si>
  <si>
    <t>290/1</t>
  </si>
  <si>
    <t>290/3</t>
  </si>
  <si>
    <t>469</t>
  </si>
  <si>
    <t>290/4</t>
  </si>
  <si>
    <t>470</t>
  </si>
  <si>
    <t>471</t>
  </si>
  <si>
    <t>292/1</t>
  </si>
  <si>
    <t>497</t>
  </si>
  <si>
    <t>STADION</t>
  </si>
  <si>
    <t>15/6</t>
  </si>
  <si>
    <t>15/7</t>
  </si>
  <si>
    <t>15/8</t>
  </si>
  <si>
    <t>16/3</t>
  </si>
  <si>
    <t>16/5</t>
  </si>
  <si>
    <t>16/6</t>
  </si>
  <si>
    <t>16/8</t>
  </si>
  <si>
    <t>16/9</t>
  </si>
  <si>
    <t>16/10</t>
  </si>
  <si>
    <t>16/11</t>
  </si>
  <si>
    <t>17/3</t>
  </si>
  <si>
    <t>17/5</t>
  </si>
  <si>
    <t>17/6</t>
  </si>
  <si>
    <t>17/7</t>
  </si>
  <si>
    <t>20/1</t>
  </si>
  <si>
    <t>21/4</t>
  </si>
  <si>
    <t>RZEKA ŁEBA</t>
  </si>
  <si>
    <t>23/3</t>
  </si>
  <si>
    <t>23/4</t>
  </si>
  <si>
    <t>23/6</t>
  </si>
  <si>
    <t>25/3</t>
  </si>
  <si>
    <t>NAD RZEKĄ KISEWA</t>
  </si>
  <si>
    <t>25/4</t>
  </si>
  <si>
    <t>PRZY BOCZNICY KOLEJOWEJ</t>
  </si>
  <si>
    <t>30/5</t>
  </si>
  <si>
    <t>30/6</t>
  </si>
  <si>
    <t>30/8</t>
  </si>
  <si>
    <t>30/10</t>
  </si>
  <si>
    <t>30/11</t>
  </si>
  <si>
    <t>30/12</t>
  </si>
  <si>
    <t>30/13</t>
  </si>
  <si>
    <t>30/15</t>
  </si>
  <si>
    <t>30/16</t>
  </si>
  <si>
    <t>30/17</t>
  </si>
  <si>
    <t>30/19</t>
  </si>
  <si>
    <t>30/20</t>
  </si>
  <si>
    <t>30/21</t>
  </si>
  <si>
    <t>30/23</t>
  </si>
  <si>
    <t>30/25</t>
  </si>
  <si>
    <t>30/26</t>
  </si>
  <si>
    <t>30/27</t>
  </si>
  <si>
    <t>30/28</t>
  </si>
  <si>
    <t>30/29</t>
  </si>
  <si>
    <t>30/30</t>
  </si>
  <si>
    <t>30/31</t>
  </si>
  <si>
    <t>30/32</t>
  </si>
  <si>
    <t>31/7</t>
  </si>
  <si>
    <t>31/8</t>
  </si>
  <si>
    <t>508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</si>
  <si>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</si>
  <si>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</si>
  <si>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</si>
  <si>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</si>
  <si>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</si>
  <si>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</si>
  <si>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</si>
  <si>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</si>
  <si>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</si>
  <si>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</si>
  <si>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325/1</t>
  </si>
  <si>
    <t>523</t>
  </si>
  <si>
    <t>325/2</t>
  </si>
  <si>
    <t>524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</si>
  <si>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</si>
  <si>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</si>
  <si>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</si>
  <si>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</si>
  <si>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</si>
  <si>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</si>
  <si>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</si>
  <si>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</si>
  <si>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</si>
  <si>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</si>
  <si>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</si>
  <si>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</si>
  <si>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</si>
  <si>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</si>
  <si>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</si>
  <si>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</si>
  <si>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</si>
  <si>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</si>
  <si>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349/1</t>
  </si>
  <si>
    <t>548</t>
  </si>
  <si>
    <t>349/2</t>
  </si>
  <si>
    <t>549</t>
  </si>
  <si>
    <t>350</t>
  </si>
  <si>
    <t>551</t>
  </si>
  <si>
    <t>552</t>
  </si>
  <si>
    <t>553</t>
  </si>
  <si>
    <t>554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</si>
  <si>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</si>
  <si>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</si>
  <si>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</si>
  <si>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</si>
  <si>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</si>
  <si>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</si>
  <si>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</si>
  <si>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</si>
  <si>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</si>
  <si>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</si>
  <si>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</si>
  <si>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</si>
  <si>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</si>
  <si>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</si>
  <si>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</si>
  <si>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</si>
  <si>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</si>
  <si>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</si>
  <si>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</si>
  <si>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</si>
  <si>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</si>
  <si>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</si>
  <si>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</si>
  <si>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</si>
  <si>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</si>
  <si>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</si>
  <si>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</si>
  <si>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</si>
  <si>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</si>
  <si>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</si>
  <si>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</si>
  <si>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</si>
  <si>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</si>
  <si>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</si>
  <si>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</si>
  <si>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</si>
  <si>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</si>
  <si>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</si>
  <si>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</si>
  <si>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</si>
  <si>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</si>
  <si>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</si>
  <si>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</si>
  <si>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</si>
  <si>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</si>
  <si>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</si>
  <si>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</si>
  <si>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</si>
  <si>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</si>
  <si>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</si>
  <si>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</si>
  <si>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</si>
  <si>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</si>
  <si>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</si>
  <si>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</si>
  <si>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</si>
  <si>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</si>
  <si>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</si>
  <si>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</si>
  <si>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</si>
  <si>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</si>
  <si>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</si>
  <si>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</si>
  <si>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</si>
  <si>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</si>
  <si>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</si>
  <si>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</si>
  <si>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</si>
  <si>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</si>
  <si>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</si>
  <si>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</si>
  <si>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</si>
  <si>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</si>
  <si>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</si>
  <si>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</si>
  <si>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</si>
  <si>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</si>
  <si>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</si>
  <si>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</si>
  <si>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</si>
  <si>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</si>
  <si>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</si>
  <si>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</si>
  <si>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</si>
  <si>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</si>
  <si>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</si>
  <si>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</si>
  <si>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</si>
  <si>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</si>
  <si>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</si>
  <si>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</si>
  <si>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</si>
  <si>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</si>
  <si>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</si>
  <si>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</si>
  <si>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</si>
  <si>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</si>
  <si>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</si>
  <si>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</si>
  <si>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</si>
  <si>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</si>
  <si>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</si>
  <si>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</si>
  <si>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</si>
  <si>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</si>
  <si>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464/1</t>
  </si>
  <si>
    <t>664</t>
  </si>
  <si>
    <t>464/2</t>
  </si>
  <si>
    <t>665</t>
  </si>
  <si>
    <t>666</t>
  </si>
  <si>
    <t>667</t>
  </si>
  <si>
    <t>668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</si>
  <si>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</si>
  <si>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</si>
  <si>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</si>
  <si>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</si>
  <si>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</si>
  <si>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</si>
  <si>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</si>
  <si>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</si>
  <si>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</si>
  <si>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</si>
  <si>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</si>
  <si>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</si>
  <si>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</si>
  <si>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TEREN ZAMKNIĘTY-TOR PKP</t>
  </si>
  <si>
    <t>686</t>
  </si>
  <si>
    <t>STRUGA RYBNICKA</t>
  </si>
  <si>
    <t>687</t>
  </si>
  <si>
    <t>RÓW</t>
  </si>
  <si>
    <t>688</t>
  </si>
  <si>
    <t>4/2</t>
  </si>
  <si>
    <t>PRZY TORZE PKP</t>
  </si>
  <si>
    <t>689</t>
  </si>
  <si>
    <t>4/3</t>
  </si>
  <si>
    <t>690</t>
  </si>
  <si>
    <t>4/4</t>
  </si>
  <si>
    <t>691</t>
  </si>
  <si>
    <t>692</t>
  </si>
  <si>
    <t>6/1</t>
  </si>
  <si>
    <t>693</t>
  </si>
  <si>
    <t>6/2</t>
  </si>
  <si>
    <t>694</t>
  </si>
  <si>
    <t>7/1</t>
  </si>
  <si>
    <t>695</t>
  </si>
  <si>
    <t>7/2</t>
  </si>
  <si>
    <t>696</t>
  </si>
  <si>
    <t>8/1</t>
  </si>
  <si>
    <t>8/2</t>
  </si>
  <si>
    <t>9/1</t>
  </si>
  <si>
    <t>699</t>
  </si>
  <si>
    <t>9/2</t>
  </si>
  <si>
    <t>700</t>
  </si>
  <si>
    <t>9/4/L</t>
  </si>
  <si>
    <t>701</t>
  </si>
  <si>
    <t>9/5/L</t>
  </si>
  <si>
    <t>702</t>
  </si>
  <si>
    <t>9/6/L</t>
  </si>
  <si>
    <t>703</t>
  </si>
  <si>
    <t>9/7/L</t>
  </si>
  <si>
    <t>704</t>
  </si>
  <si>
    <t>10/7</t>
  </si>
  <si>
    <t>705</t>
  </si>
  <si>
    <t>10/8</t>
  </si>
  <si>
    <t>706</t>
  </si>
  <si>
    <t>10/10</t>
  </si>
  <si>
    <t>707</t>
  </si>
  <si>
    <t>10/11</t>
  </si>
  <si>
    <t>708</t>
  </si>
  <si>
    <t>10/12</t>
  </si>
  <si>
    <t>10/14</t>
  </si>
  <si>
    <t>10/16</t>
  </si>
  <si>
    <t>711</t>
  </si>
  <si>
    <t>10/18</t>
  </si>
  <si>
    <t>712</t>
  </si>
  <si>
    <t>10/19</t>
  </si>
  <si>
    <t>713</t>
  </si>
  <si>
    <t>10/20</t>
  </si>
  <si>
    <t>714</t>
  </si>
  <si>
    <t>10/22</t>
  </si>
  <si>
    <t>715</t>
  </si>
  <si>
    <t>10/23</t>
  </si>
  <si>
    <t>716</t>
  </si>
  <si>
    <t>10/24</t>
  </si>
  <si>
    <t>717</t>
  </si>
  <si>
    <t>10/25</t>
  </si>
  <si>
    <t>718</t>
  </si>
  <si>
    <t>10/26</t>
  </si>
  <si>
    <t>719</t>
  </si>
  <si>
    <t>10/27</t>
  </si>
  <si>
    <t>720</t>
  </si>
  <si>
    <t>10/28</t>
  </si>
  <si>
    <t>721</t>
  </si>
  <si>
    <t>10/29</t>
  </si>
  <si>
    <t>722</t>
  </si>
  <si>
    <t>10/30</t>
  </si>
  <si>
    <t>723</t>
  </si>
  <si>
    <t>10/31</t>
  </si>
  <si>
    <t>724</t>
  </si>
  <si>
    <t>12/1</t>
  </si>
  <si>
    <t>725</t>
  </si>
  <si>
    <t>12/2</t>
  </si>
  <si>
    <t>726</t>
  </si>
  <si>
    <t>13/1</t>
  </si>
  <si>
    <t>727</t>
  </si>
  <si>
    <t>13/2</t>
  </si>
  <si>
    <t>728</t>
  </si>
  <si>
    <t>13/3/L</t>
  </si>
  <si>
    <t>729</t>
  </si>
  <si>
    <t>14/1</t>
  </si>
  <si>
    <t>730</t>
  </si>
  <si>
    <t>14/2</t>
  </si>
  <si>
    <t>731</t>
  </si>
  <si>
    <t>732</t>
  </si>
  <si>
    <t>18/1</t>
  </si>
  <si>
    <t>DROGA DOJAZDOWA</t>
  </si>
  <si>
    <t>733</t>
  </si>
  <si>
    <t>18/2</t>
  </si>
  <si>
    <t>734</t>
  </si>
  <si>
    <t>735</t>
  </si>
  <si>
    <t>736</t>
  </si>
  <si>
    <t>737</t>
  </si>
  <si>
    <t>23/2</t>
  </si>
  <si>
    <t>23/5</t>
  </si>
  <si>
    <t>23/7</t>
  </si>
  <si>
    <t>23/8</t>
  </si>
  <si>
    <t>23/9</t>
  </si>
  <si>
    <t>23/10</t>
  </si>
  <si>
    <t>746</t>
  </si>
  <si>
    <t>26/1</t>
  </si>
  <si>
    <t>TEREN ZAMKNIĘTY-ABRAHAMA</t>
  </si>
  <si>
    <t>26/2</t>
  </si>
  <si>
    <t>748</t>
  </si>
  <si>
    <t>749</t>
  </si>
  <si>
    <t>750</t>
  </si>
  <si>
    <t>751</t>
  </si>
  <si>
    <t>28/2</t>
  </si>
  <si>
    <t>752</t>
  </si>
  <si>
    <t>28/3</t>
  </si>
  <si>
    <t>28/4</t>
  </si>
  <si>
    <t>754</t>
  </si>
  <si>
    <t>RZ.OKALICA</t>
  </si>
  <si>
    <t>755</t>
  </si>
  <si>
    <t>NAD RZ.OKALICĄ</t>
  </si>
  <si>
    <t>756</t>
  </si>
  <si>
    <t>TEREN ZAMKNIĘTY-PRZY TORZE PKP</t>
  </si>
  <si>
    <t>757</t>
  </si>
  <si>
    <t>758</t>
  </si>
  <si>
    <t>33/1</t>
  </si>
  <si>
    <t>33/2</t>
  </si>
  <si>
    <t>34/1</t>
  </si>
  <si>
    <t>34/2</t>
  </si>
  <si>
    <t>34/3</t>
  </si>
  <si>
    <t>763</t>
  </si>
  <si>
    <t>34/4</t>
  </si>
  <si>
    <t>764</t>
  </si>
  <si>
    <t>34/5</t>
  </si>
  <si>
    <t>765</t>
  </si>
  <si>
    <t>35/1</t>
  </si>
  <si>
    <t>766</t>
  </si>
  <si>
    <t>35/2</t>
  </si>
  <si>
    <t>767</t>
  </si>
  <si>
    <t>36/1</t>
  </si>
  <si>
    <t>768</t>
  </si>
  <si>
    <t>36/2</t>
  </si>
  <si>
    <t>37/3</t>
  </si>
  <si>
    <t>37/4</t>
  </si>
  <si>
    <t>37/5</t>
  </si>
  <si>
    <t>37/7</t>
  </si>
  <si>
    <t>37/8</t>
  </si>
  <si>
    <t>38/1</t>
  </si>
  <si>
    <t>38/2</t>
  </si>
  <si>
    <t>45/1</t>
  </si>
  <si>
    <t>45/2</t>
  </si>
  <si>
    <t>46/1</t>
  </si>
  <si>
    <t>46/2</t>
  </si>
  <si>
    <t>46/3</t>
  </si>
  <si>
    <t>46/4</t>
  </si>
  <si>
    <t>46/5</t>
  </si>
  <si>
    <t>46/6</t>
  </si>
  <si>
    <t>46/7</t>
  </si>
  <si>
    <t>46/8</t>
  </si>
  <si>
    <t>46/9</t>
  </si>
  <si>
    <t>46/10</t>
  </si>
  <si>
    <t>46/11</t>
  </si>
  <si>
    <t>48/1</t>
  </si>
  <si>
    <t>50/2</t>
  </si>
  <si>
    <t>50/4</t>
  </si>
  <si>
    <t>50/7</t>
  </si>
  <si>
    <t>50/8</t>
  </si>
  <si>
    <t>50/10</t>
  </si>
  <si>
    <t>50/11</t>
  </si>
  <si>
    <t>50/12</t>
  </si>
  <si>
    <t>51/2</t>
  </si>
  <si>
    <t>51/3</t>
  </si>
  <si>
    <t>51/4</t>
  </si>
  <si>
    <t>tor PKP</t>
  </si>
  <si>
    <t>55/2</t>
  </si>
  <si>
    <t>55/3</t>
  </si>
  <si>
    <t>55/4</t>
  </si>
  <si>
    <t>55/5</t>
  </si>
  <si>
    <t>55/6</t>
  </si>
  <si>
    <t>55/7</t>
  </si>
  <si>
    <t>55/8</t>
  </si>
  <si>
    <t>55/9</t>
  </si>
  <si>
    <t>55/10</t>
  </si>
  <si>
    <t>55/13</t>
  </si>
  <si>
    <t>55/14</t>
  </si>
  <si>
    <t>55/15</t>
  </si>
  <si>
    <t>55/16</t>
  </si>
  <si>
    <t>55/17</t>
  </si>
  <si>
    <t>55/18</t>
  </si>
  <si>
    <t>55/19</t>
  </si>
  <si>
    <t>55/20</t>
  </si>
  <si>
    <t>8/4</t>
  </si>
  <si>
    <t>8/5</t>
  </si>
  <si>
    <t>NAD RZ.ŁEBĄ</t>
  </si>
  <si>
    <t>PRZY RZ.LEBA</t>
  </si>
  <si>
    <t>14/6</t>
  </si>
  <si>
    <t>14/8</t>
  </si>
  <si>
    <t>14/9</t>
  </si>
  <si>
    <t>14/10</t>
  </si>
  <si>
    <t>14/11</t>
  </si>
  <si>
    <t>14/12</t>
  </si>
  <si>
    <t>14/13</t>
  </si>
  <si>
    <t>14/14</t>
  </si>
  <si>
    <t>14/15</t>
  </si>
  <si>
    <t>14/16</t>
  </si>
  <si>
    <t>14/17</t>
  </si>
  <si>
    <t>15/5</t>
  </si>
  <si>
    <t>wał rzeki Łeby Matejki</t>
  </si>
  <si>
    <t>Matejki</t>
  </si>
  <si>
    <t>Matejki 12</t>
  </si>
  <si>
    <t>Matejki 11</t>
  </si>
  <si>
    <t>Matejki 10</t>
  </si>
  <si>
    <t>Matejki 9a</t>
  </si>
  <si>
    <t>Matejki 9</t>
  </si>
  <si>
    <t>Matejki 8b</t>
  </si>
  <si>
    <t>Matejki 8A</t>
  </si>
  <si>
    <t>Matejki 8</t>
  </si>
  <si>
    <t>Matejki 7</t>
  </si>
  <si>
    <t>Harcerzy 2</t>
  </si>
  <si>
    <t>Komuny Paryskiej</t>
  </si>
  <si>
    <t>Komuny Paryskiej 98</t>
  </si>
  <si>
    <t>Komuny Paryskiej 94</t>
  </si>
  <si>
    <t>Komuny Paryskiej 88</t>
  </si>
  <si>
    <t>Komuny Paryskiej 82</t>
  </si>
  <si>
    <t>Komuny Paryskiej 84</t>
  </si>
  <si>
    <t>Komuny Paryskiej 80</t>
  </si>
  <si>
    <t>Komuny Paryskiej 76</t>
  </si>
  <si>
    <t>Komuny Paryskiej 76a</t>
  </si>
  <si>
    <t>Komuny Paryskiej 74</t>
  </si>
  <si>
    <t>Komuny Paryskiej 72</t>
  </si>
  <si>
    <t>Komuny Paryskiej 70</t>
  </si>
  <si>
    <t>Komuny Paryskiej 66</t>
  </si>
  <si>
    <t>Komuny Paryskiej 64</t>
  </si>
  <si>
    <t>Komuny Paryskiej 62</t>
  </si>
  <si>
    <t>Komuny Paryskiej 60</t>
  </si>
  <si>
    <t>Komuny Paryskiej 58</t>
  </si>
  <si>
    <t>Komuny Paryskiej 56</t>
  </si>
  <si>
    <t>Komuny Paryskiej 54</t>
  </si>
  <si>
    <t>Komuny Paryskiej 52</t>
  </si>
  <si>
    <t>Komuny Paryskiej 50</t>
  </si>
  <si>
    <t>Komuny Paryskiej 48</t>
  </si>
  <si>
    <t>Komuny Paryskiej 46</t>
  </si>
  <si>
    <t>Komuny Paryskiej 44</t>
  </si>
  <si>
    <t>Komuny Paryskiej 42</t>
  </si>
  <si>
    <t>Komuny Paryskiej 40</t>
  </si>
  <si>
    <t>Komuny Paryskiej 38</t>
  </si>
  <si>
    <t>Komuny Paryskiej 36</t>
  </si>
  <si>
    <t>Saperów 3</t>
  </si>
  <si>
    <t>Komuny Paryskiej 34</t>
  </si>
  <si>
    <t>pow. 1342G Komuny Paryskiej</t>
  </si>
  <si>
    <t>Komuny Paryskiej 35G</t>
  </si>
  <si>
    <t>Komuny Paryskiej 35F</t>
  </si>
  <si>
    <t>Komuny Paryskiej 35E</t>
  </si>
  <si>
    <t>Komuny Paryskiej 35D</t>
  </si>
  <si>
    <t>Komuny Paryskiej 35C</t>
  </si>
  <si>
    <t>I Armii Wojska Polskiego 39</t>
  </si>
  <si>
    <t>I Armii Wojska Polskiego 38</t>
  </si>
  <si>
    <t>Juliusza Słowackiego 16A</t>
  </si>
  <si>
    <t>I Armii Wojska Polskiego 37</t>
  </si>
  <si>
    <t>Juliusza Słowackiego 13B</t>
  </si>
  <si>
    <t>I Armii Wojska Polskiego 36e-g</t>
  </si>
  <si>
    <t>I Armii Wojska Polskiego 34c-h</t>
  </si>
  <si>
    <t>I Armii Wojska Polskiego 34</t>
  </si>
  <si>
    <t>Legionów Polskich 31</t>
  </si>
  <si>
    <t>Legionów Polskich 30</t>
  </si>
  <si>
    <t>Legionów Polskich 29</t>
  </si>
  <si>
    <t>Legionów Polskich 28</t>
  </si>
  <si>
    <t>Legionów Polskich 27</t>
  </si>
  <si>
    <t>I Armii Wojska Polskiego 36c-d</t>
  </si>
  <si>
    <t>I Armii Wojska Polskiego 35c-h</t>
  </si>
  <si>
    <t>I Armii Wojska Polskiego 36</t>
  </si>
  <si>
    <t>I Armii Wojska Polskiego 35</t>
  </si>
  <si>
    <t>I Armii Wojska Polskiego 33</t>
  </si>
  <si>
    <t>I Armii Wojska Polskiego 33c-h</t>
  </si>
  <si>
    <t>Legionów Polskich 26a-c</t>
  </si>
  <si>
    <t>I Armii Wojska Polskiego 31</t>
  </si>
  <si>
    <t>Legionów Polskich 24</t>
  </si>
  <si>
    <t>Drzymały</t>
  </si>
  <si>
    <t>Generała Wybickiego 1-2</t>
  </si>
  <si>
    <t>Generała Wybickiego</t>
  </si>
  <si>
    <t>Generała Wybickiego 4</t>
  </si>
  <si>
    <t>Generała Wybickiego 3</t>
  </si>
  <si>
    <t>Generała Wybickiego 17</t>
  </si>
  <si>
    <t>Generała Wybickiego 17A</t>
  </si>
  <si>
    <t>Targowa</t>
  </si>
  <si>
    <t>Dygasińskiego 1</t>
  </si>
  <si>
    <t>Dygasińskiego 2</t>
  </si>
  <si>
    <t>Dygasińskiego 14</t>
  </si>
  <si>
    <t>Dygasińskiego</t>
  </si>
  <si>
    <t>Dygasińskiego 3</t>
  </si>
  <si>
    <t>Dygasińskiego 4</t>
  </si>
  <si>
    <t>Dygasińskiego 5</t>
  </si>
  <si>
    <t>Dygasińskiego 6</t>
  </si>
  <si>
    <t>Staszica</t>
  </si>
  <si>
    <t>Staszica 51</t>
  </si>
  <si>
    <t>Staszica 50</t>
  </si>
  <si>
    <t>Targowa 5</t>
  </si>
  <si>
    <t>Targowa 24</t>
  </si>
  <si>
    <t>Targowa 25A</t>
  </si>
  <si>
    <t>Targowa 25B</t>
  </si>
  <si>
    <t>Targowa 25</t>
  </si>
  <si>
    <t>Sieroszewskiego</t>
  </si>
  <si>
    <t>pow.1333G Staszica</t>
  </si>
  <si>
    <t>Piotra Skargi 52</t>
  </si>
  <si>
    <t>Staszica 4</t>
  </si>
  <si>
    <t>Staszica 5</t>
  </si>
  <si>
    <t>Targowa 26B-27B</t>
  </si>
  <si>
    <t>Targowa 26A-27A</t>
  </si>
  <si>
    <t>Targowa 26-27</t>
  </si>
  <si>
    <t>Piotra Skargi</t>
  </si>
  <si>
    <t>Targowa 28B-29B</t>
  </si>
  <si>
    <t>Targowa 28A-29A</t>
  </si>
  <si>
    <t>Targowa 29,28</t>
  </si>
  <si>
    <t>PRZY TARGOWEJ</t>
  </si>
  <si>
    <t>Targowa 30B</t>
  </si>
  <si>
    <t>Targowa 30A-31A</t>
  </si>
  <si>
    <t>Targowa 30</t>
  </si>
  <si>
    <t>Targowa 31</t>
  </si>
  <si>
    <t>Targowa 31B</t>
  </si>
  <si>
    <t>Targowa 32B</t>
  </si>
  <si>
    <t>Targowa 33B</t>
  </si>
  <si>
    <t>Targowa 32A-33A</t>
  </si>
  <si>
    <t>Targowa 32</t>
  </si>
  <si>
    <t>Targowa 33</t>
  </si>
  <si>
    <t>Targowa 24A</t>
  </si>
  <si>
    <t>Targowa 34</t>
  </si>
  <si>
    <t>Węgrzynowicza 13</t>
  </si>
  <si>
    <t>Targowa 16,17</t>
  </si>
  <si>
    <t>Generała Wybickiego 19</t>
  </si>
  <si>
    <t>Generała Wybickiego 18</t>
  </si>
  <si>
    <t>Węgrzynowicza</t>
  </si>
  <si>
    <t>Węgrzynowicza 12</t>
  </si>
  <si>
    <t>Węgrzynowicza 11</t>
  </si>
  <si>
    <t>Targowa 15</t>
  </si>
  <si>
    <t>Węgrzynowicza 10</t>
  </si>
  <si>
    <t>pow. 1341G Węgrzynowicza</t>
  </si>
  <si>
    <t>Węgrzynowicza 1A</t>
  </si>
  <si>
    <t>Węgrzynowicza 1</t>
  </si>
  <si>
    <t>Zwycięstwa 9</t>
  </si>
  <si>
    <t>Węgrzynowicza 2</t>
  </si>
  <si>
    <t>Węgrzynowicza 3</t>
  </si>
  <si>
    <t>Węgrzynowicza 4</t>
  </si>
  <si>
    <t>Handlowa</t>
  </si>
  <si>
    <t>Węgrzynowicza 5A</t>
  </si>
  <si>
    <t>Węgrzynowicza 6</t>
  </si>
  <si>
    <t>Węgrzynowicza 6-9</t>
  </si>
  <si>
    <t>Zwycięstwa 8</t>
  </si>
  <si>
    <t>Zwycięstwa 7</t>
  </si>
  <si>
    <t>Zwycięstwa 6</t>
  </si>
  <si>
    <t>Zwycięstwa</t>
  </si>
  <si>
    <t>Zwycięstwa 5</t>
  </si>
  <si>
    <t>Zwycięstwa 5of</t>
  </si>
  <si>
    <t>Zwycięstwa 3-4</t>
  </si>
  <si>
    <t>Targowa 7</t>
  </si>
  <si>
    <t>Targowa 6</t>
  </si>
  <si>
    <t>Targowa 8</t>
  </si>
  <si>
    <t>Targowa 9</t>
  </si>
  <si>
    <t>Targowa 10</t>
  </si>
  <si>
    <t>Targowa 12</t>
  </si>
  <si>
    <t>Staromiejska 17</t>
  </si>
  <si>
    <t>Staromiejska 18</t>
  </si>
  <si>
    <t>Staromiejska 19</t>
  </si>
  <si>
    <t>Staromiejska 20</t>
  </si>
  <si>
    <t>Staromiejska 21</t>
  </si>
  <si>
    <t>Staromiejska 22</t>
  </si>
  <si>
    <t>Staromiejska 23</t>
  </si>
  <si>
    <t>Staromiejska 24</t>
  </si>
  <si>
    <t>Staromiejska 25</t>
  </si>
  <si>
    <t>Staromiejska 26</t>
  </si>
  <si>
    <t>Staromiejska 17A</t>
  </si>
  <si>
    <t>Staromiejska 17B</t>
  </si>
  <si>
    <t>Staromiejska 17c</t>
  </si>
  <si>
    <t>Staromiejska 17D</t>
  </si>
  <si>
    <t>Staromiejska 17e</t>
  </si>
  <si>
    <t>Staromiejska</t>
  </si>
  <si>
    <t>Staromiejska 18A</t>
  </si>
  <si>
    <t>pow.1348G Staromiejska</t>
  </si>
  <si>
    <t>Staromiejska 16</t>
  </si>
  <si>
    <t>Kopernika 8</t>
  </si>
  <si>
    <t>Kopernika 7</t>
  </si>
  <si>
    <t>Kopernika 6</t>
  </si>
  <si>
    <t>Kopernika 5</t>
  </si>
  <si>
    <t>Kopernika 4</t>
  </si>
  <si>
    <t>Kopernika</t>
  </si>
  <si>
    <t>Kopernika 9</t>
  </si>
  <si>
    <t>Kopernika 10</t>
  </si>
  <si>
    <t>Kopernika 11</t>
  </si>
  <si>
    <t>Piastowski 6</t>
  </si>
  <si>
    <t>Piastowski 5</t>
  </si>
  <si>
    <t>Piastowski</t>
  </si>
  <si>
    <t>Piastowski 4</t>
  </si>
  <si>
    <t>Piastowski 3</t>
  </si>
  <si>
    <t>Piastowski 2</t>
  </si>
  <si>
    <t>Piastowski 1</t>
  </si>
  <si>
    <t>Pokoju 23-25</t>
  </si>
  <si>
    <t>Pokoju</t>
  </si>
  <si>
    <t>Wolności 53</t>
  </si>
  <si>
    <t>Wolności</t>
  </si>
  <si>
    <t>powiatowa nr 2G Wolności</t>
  </si>
  <si>
    <t>Wolności 51</t>
  </si>
  <si>
    <t>Wolności 30</t>
  </si>
  <si>
    <t>Wolności 26</t>
  </si>
  <si>
    <t>Wolności 55</t>
  </si>
  <si>
    <t>Wolności 8</t>
  </si>
  <si>
    <t>Wolności 6</t>
  </si>
  <si>
    <t>Wolności 2B</t>
  </si>
  <si>
    <t>Wolności 2</t>
  </si>
  <si>
    <t>Wolności 20A</t>
  </si>
  <si>
    <t>Wolności 20</t>
  </si>
  <si>
    <t>Wolności 22</t>
  </si>
  <si>
    <t>Wolności 22A</t>
  </si>
  <si>
    <t>Wolności 14</t>
  </si>
  <si>
    <t>Wolności 12</t>
  </si>
  <si>
    <t>Wolności 10</t>
  </si>
  <si>
    <t>Wolności 35, Konopnickiej 8,9,10</t>
  </si>
  <si>
    <t>Wolności 31</t>
  </si>
  <si>
    <t>Wolności 21</t>
  </si>
  <si>
    <t>Wolności 9</t>
  </si>
  <si>
    <t>Wolności 32</t>
  </si>
  <si>
    <t>Wolności 34</t>
  </si>
  <si>
    <t>Wolności 36</t>
  </si>
  <si>
    <t>Wolności 40</t>
  </si>
  <si>
    <t>Wolności 38</t>
  </si>
  <si>
    <t>Wolności 42</t>
  </si>
  <si>
    <t>Wolności 44</t>
  </si>
  <si>
    <t>Wolności 48</t>
  </si>
  <si>
    <t>Wolności 46</t>
  </si>
  <si>
    <t>Niepodległości</t>
  </si>
  <si>
    <t>pow.1329G Niepodległości</t>
  </si>
  <si>
    <t>Wolności 73</t>
  </si>
  <si>
    <t>Wolności 71</t>
  </si>
  <si>
    <t>Wolności 69</t>
  </si>
  <si>
    <t>Wolności 67</t>
  </si>
  <si>
    <t>Wolności 63-65</t>
  </si>
  <si>
    <t>Wolności 61</t>
  </si>
  <si>
    <t>C39/4937</t>
  </si>
  <si>
    <t>C45/4949-51</t>
  </si>
  <si>
    <t>Plac Młodzieży 18</t>
  </si>
  <si>
    <t>Plac Młodzieży 16</t>
  </si>
  <si>
    <t>Plac Młodzieży 14</t>
  </si>
  <si>
    <t>Plac Młodzieży 13</t>
  </si>
  <si>
    <t>Plac Młodzieży 12</t>
  </si>
  <si>
    <t>Plac Młodzieży 11</t>
  </si>
  <si>
    <t>Plac Młodzieży 10</t>
  </si>
  <si>
    <t>Plac Młodzieży 9</t>
  </si>
  <si>
    <t>Plac Młodzieży</t>
  </si>
  <si>
    <t>Plac Młodzieży 8</t>
  </si>
  <si>
    <t>Plac Młodzieży 7</t>
  </si>
  <si>
    <t>Plac Młodzieży 6</t>
  </si>
  <si>
    <t>Plac Młodzieży 5</t>
  </si>
  <si>
    <t>Plac Młodzieży 4</t>
  </si>
  <si>
    <t>Plac Młodzieży 3</t>
  </si>
  <si>
    <t>Plac Młodzieży 2</t>
  </si>
  <si>
    <t>Plac Młodzieży 1</t>
  </si>
  <si>
    <t>Bobrucki Mirosław</t>
  </si>
  <si>
    <t>Dzianisz Zbigniew</t>
  </si>
  <si>
    <t>A18/45,46</t>
  </si>
  <si>
    <t>A24/59-61, 64</t>
  </si>
  <si>
    <t>A25/62</t>
  </si>
  <si>
    <t>A26/63</t>
  </si>
  <si>
    <t>A27/65-67</t>
  </si>
  <si>
    <t>Zoch Władysława</t>
  </si>
  <si>
    <t>A50/127</t>
  </si>
  <si>
    <t>A51/128</t>
  </si>
  <si>
    <t>A52/129</t>
  </si>
  <si>
    <t>A58/135-136</t>
  </si>
  <si>
    <t>Marchut Edward</t>
  </si>
  <si>
    <t>Daszkiewicz Wiesław</t>
  </si>
  <si>
    <t>A23/58</t>
  </si>
  <si>
    <t>A29/69,70</t>
  </si>
  <si>
    <t>Formella</t>
  </si>
  <si>
    <t>Becker Marcin</t>
  </si>
  <si>
    <t>A53/130</t>
  </si>
  <si>
    <t>A54/131</t>
  </si>
  <si>
    <t>A56/133</t>
  </si>
  <si>
    <t>A57/134</t>
  </si>
  <si>
    <t>A55/132</t>
  </si>
  <si>
    <t>A44/121</t>
  </si>
  <si>
    <t>Tuskowski Edward</t>
  </si>
  <si>
    <t>A11/35,36</t>
  </si>
  <si>
    <t>Lesiak Helena</t>
  </si>
  <si>
    <t>Maszota Maria</t>
  </si>
  <si>
    <t>A8/31</t>
  </si>
  <si>
    <t>A9/32</t>
  </si>
  <si>
    <t>A10/33,34</t>
  </si>
  <si>
    <t>A1/5,4</t>
  </si>
  <si>
    <t>Naczyk Szymon</t>
  </si>
  <si>
    <t>Rakowski Jarosław</t>
  </si>
  <si>
    <t>Ruła Zdzisław</t>
  </si>
  <si>
    <t>Młodawska Elżbieta</t>
  </si>
  <si>
    <t>Młodawski Eugeniusz</t>
  </si>
  <si>
    <t>Komuny Paryskiej 35B</t>
  </si>
  <si>
    <t>A30/71</t>
  </si>
  <si>
    <t>A31/72,73</t>
  </si>
  <si>
    <t>A32/74</t>
  </si>
  <si>
    <t>A33/75</t>
  </si>
  <si>
    <t>A34/76-79</t>
  </si>
  <si>
    <t>A35/80</t>
  </si>
  <si>
    <t>A36/81,82</t>
  </si>
  <si>
    <t>A36a/83,84</t>
  </si>
  <si>
    <t>Kloft Leon</t>
  </si>
  <si>
    <t>Kuborna Andrzej</t>
  </si>
  <si>
    <t>Matejki 6B</t>
  </si>
  <si>
    <t>Matejki 6A</t>
  </si>
  <si>
    <t>A43/117,118-120,</t>
  </si>
  <si>
    <t>A45/122</t>
  </si>
  <si>
    <t>A46/123,124</t>
  </si>
  <si>
    <t>A47/123, 124</t>
  </si>
  <si>
    <t>Radzyński Łukasz</t>
  </si>
  <si>
    <t>A7/27,29,30</t>
  </si>
  <si>
    <t>A7a/28</t>
  </si>
  <si>
    <t>Fidlerowicz Mariola</t>
  </si>
  <si>
    <t>Wiczkowski Zygfryd</t>
  </si>
  <si>
    <t>A48/125</t>
  </si>
  <si>
    <t>A49/126</t>
  </si>
  <si>
    <t>Pionierów 19b</t>
  </si>
  <si>
    <t>wspólnota mieszkaniowa</t>
  </si>
  <si>
    <t>Szałajko Stanisław</t>
  </si>
  <si>
    <t>Pawlus Ludwik</t>
  </si>
  <si>
    <t>Pawlus Maria</t>
  </si>
  <si>
    <t>Przedsiebiorstwo "Kolzet"</t>
  </si>
  <si>
    <t>A37/85-88</t>
  </si>
  <si>
    <t>A38/89</t>
  </si>
  <si>
    <t>A39/90-92</t>
  </si>
  <si>
    <t>A40/93, 99-103, 105-109, 113</t>
  </si>
  <si>
    <t>A41/104</t>
  </si>
  <si>
    <t>A2/6,7,15,16</t>
  </si>
  <si>
    <t>A3/9,10,17,18,19,20,21</t>
  </si>
  <si>
    <t>A4/8,11</t>
  </si>
  <si>
    <t>A5/12,13,14</t>
  </si>
  <si>
    <t>A6/22- 26</t>
  </si>
  <si>
    <t>Śląska 7d</t>
  </si>
  <si>
    <t>Łukasik Irena</t>
  </si>
  <si>
    <t>Śląska 7e</t>
  </si>
  <si>
    <t>Ślęzak Jarosław</t>
  </si>
  <si>
    <t>Toruńczak Edmund</t>
  </si>
  <si>
    <t>A13/38,39</t>
  </si>
  <si>
    <t>A14/40</t>
  </si>
  <si>
    <t>A15/41</t>
  </si>
  <si>
    <t>A16/42</t>
  </si>
  <si>
    <t>Drobot Irena</t>
  </si>
  <si>
    <t>Topolowa 2a</t>
  </si>
  <si>
    <t>Szymalis Helena</t>
  </si>
  <si>
    <t>Necel Mirosław</t>
  </si>
  <si>
    <t>Peszk Anna</t>
  </si>
  <si>
    <t>Grabos Helena</t>
  </si>
  <si>
    <t>A12/37</t>
  </si>
  <si>
    <t>A19/47</t>
  </si>
  <si>
    <t>A20/48-50</t>
  </si>
  <si>
    <t>A21/51-53</t>
  </si>
  <si>
    <t>A22/54-57</t>
  </si>
  <si>
    <t>A28/68</t>
  </si>
  <si>
    <t>Rydzewski</t>
  </si>
  <si>
    <t>A42/114,115</t>
  </si>
  <si>
    <t>Transport (10 Mg,2*90 km)</t>
  </si>
  <si>
    <t>Koszt jednostkowy z robotami dekarskimi - ZUT Sp. z o.o. w Gdańsku-Szadółkach</t>
  </si>
  <si>
    <t>Koszt jednostkowy bez robót dekarskich - ZUT Sp. z o.o. w Gdańsku-Szadółkach</t>
  </si>
  <si>
    <t>Szacunek kosztów jednostkowych - Zakład Utylizacyjny w Gdańsku-Szadółkach</t>
  </si>
  <si>
    <t>Transport (10 Mg,2*58 km)</t>
  </si>
  <si>
    <t>Szacunek kosztów jednostkowych - ZUO w Bierkowie</t>
  </si>
  <si>
    <t>Koszt jednostkowy z robotami dekarskimi - ZUO Bierkowo</t>
  </si>
  <si>
    <t>Koszt jednostkowy bez robót dekarskich - ZUO Bierkowo</t>
  </si>
  <si>
    <t>Ulica</t>
  </si>
  <si>
    <t>9 Maja</t>
  </si>
  <si>
    <t>Chopina</t>
  </si>
  <si>
    <t>Legionów</t>
  </si>
  <si>
    <t>Krzywoustego</t>
  </si>
  <si>
    <t>Mikołajczyka</t>
  </si>
  <si>
    <t>Skoczylasa</t>
  </si>
  <si>
    <t>Warszawska</t>
  </si>
  <si>
    <t>Witosa</t>
  </si>
  <si>
    <t>Żeromskiego</t>
  </si>
  <si>
    <t>Emilii Plater</t>
  </si>
  <si>
    <t>Razem Miasto Lębork</t>
  </si>
  <si>
    <t>287/3</t>
  </si>
  <si>
    <t>290/2</t>
  </si>
  <si>
    <t>291/3</t>
  </si>
  <si>
    <t>291/5</t>
  </si>
  <si>
    <t>291/9</t>
  </si>
  <si>
    <t>291/10</t>
  </si>
  <si>
    <t>291/11</t>
  </si>
  <si>
    <t>292/3</t>
  </si>
  <si>
    <t>292/5</t>
  </si>
  <si>
    <t>293/4</t>
  </si>
  <si>
    <t>293/5</t>
  </si>
  <si>
    <t>293/8</t>
  </si>
  <si>
    <t>293/9</t>
  </si>
  <si>
    <t>294/3</t>
  </si>
  <si>
    <t>294/9</t>
  </si>
  <si>
    <t>294/10</t>
  </si>
  <si>
    <t>298/4</t>
  </si>
  <si>
    <t>298/6</t>
  </si>
  <si>
    <t>298/7</t>
  </si>
  <si>
    <t>309/1</t>
  </si>
  <si>
    <t>309/2</t>
  </si>
  <si>
    <t>316/3</t>
  </si>
  <si>
    <t>316/5</t>
  </si>
  <si>
    <t>316/6</t>
  </si>
  <si>
    <t>316/7</t>
  </si>
  <si>
    <t>328/4</t>
  </si>
  <si>
    <t>328/5</t>
  </si>
  <si>
    <t>328/6</t>
  </si>
  <si>
    <t>328/7</t>
  </si>
  <si>
    <t>328/8</t>
  </si>
  <si>
    <t>328/9</t>
  </si>
  <si>
    <t>328/10</t>
  </si>
  <si>
    <t>328/11</t>
  </si>
  <si>
    <t>328/12</t>
  </si>
  <si>
    <t>328/13</t>
  </si>
  <si>
    <t>328/14</t>
  </si>
  <si>
    <t>328/15</t>
  </si>
  <si>
    <t>328/16</t>
  </si>
  <si>
    <t>328/17</t>
  </si>
  <si>
    <t>328/18</t>
  </si>
  <si>
    <t>328/19</t>
  </si>
  <si>
    <t>328/20</t>
  </si>
  <si>
    <t>331/1</t>
  </si>
  <si>
    <t>332/2</t>
  </si>
  <si>
    <t>333/5</t>
  </si>
  <si>
    <t>333/7</t>
  </si>
  <si>
    <t>333/8</t>
  </si>
  <si>
    <t>333/9</t>
  </si>
  <si>
    <t>333/10</t>
  </si>
  <si>
    <t>337/1</t>
  </si>
  <si>
    <t>337/2</t>
  </si>
  <si>
    <t>339/4</t>
  </si>
  <si>
    <t>339/5</t>
  </si>
  <si>
    <t>340/1</t>
  </si>
  <si>
    <t>340/2</t>
  </si>
  <si>
    <t>340/3</t>
  </si>
  <si>
    <t>346/1</t>
  </si>
  <si>
    <t>346/2</t>
  </si>
  <si>
    <t>346/6</t>
  </si>
  <si>
    <t>346/8</t>
  </si>
  <si>
    <t>346/9</t>
  </si>
  <si>
    <t>348/1</t>
  </si>
  <si>
    <t>348/2</t>
  </si>
  <si>
    <t>355/3</t>
  </si>
  <si>
    <t>355/4</t>
  </si>
  <si>
    <t>356/1</t>
  </si>
  <si>
    <t>356/2</t>
  </si>
  <si>
    <t>361/1</t>
  </si>
  <si>
    <t>361/2</t>
  </si>
  <si>
    <t>362/1</t>
  </si>
  <si>
    <t>362/2</t>
  </si>
  <si>
    <t>368/1</t>
  </si>
  <si>
    <t>368/2</t>
  </si>
  <si>
    <t>373/3</t>
  </si>
  <si>
    <t>373/5</t>
  </si>
  <si>
    <t>373/6</t>
  </si>
  <si>
    <t>374/1</t>
  </si>
  <si>
    <t>375/2</t>
  </si>
  <si>
    <t>376/2</t>
  </si>
  <si>
    <t>377/1</t>
  </si>
  <si>
    <t>377/3</t>
  </si>
  <si>
    <t>377/4</t>
  </si>
  <si>
    <t>378/1</t>
  </si>
  <si>
    <t>378/3</t>
  </si>
  <si>
    <t>378/4</t>
  </si>
  <si>
    <t>381/1</t>
  </si>
  <si>
    <t>381/4</t>
  </si>
  <si>
    <t>381/5</t>
  </si>
  <si>
    <t>381/6</t>
  </si>
  <si>
    <t>387/3</t>
  </si>
  <si>
    <t>387/4</t>
  </si>
  <si>
    <t>388/1</t>
  </si>
  <si>
    <t>388/2</t>
  </si>
  <si>
    <t>388/3</t>
  </si>
  <si>
    <t>388/4</t>
  </si>
  <si>
    <t>388/6</t>
  </si>
  <si>
    <t>388/8</t>
  </si>
  <si>
    <t>388/9</t>
  </si>
  <si>
    <t>388/10</t>
  </si>
  <si>
    <t>391/2</t>
  </si>
  <si>
    <t>396/1</t>
  </si>
  <si>
    <t>396/2</t>
  </si>
  <si>
    <t>396/3</t>
  </si>
  <si>
    <t>398/6</t>
  </si>
  <si>
    <t>398/8</t>
  </si>
  <si>
    <t>398/9</t>
  </si>
  <si>
    <t>398/10</t>
  </si>
  <si>
    <t>398/11</t>
  </si>
  <si>
    <t>398/12</t>
  </si>
  <si>
    <t>398/13</t>
  </si>
  <si>
    <t>398/14</t>
  </si>
  <si>
    <t>398/15</t>
  </si>
  <si>
    <t>398/16</t>
  </si>
  <si>
    <t>398/19</t>
  </si>
  <si>
    <t>33/8</t>
  </si>
  <si>
    <t>33/10</t>
  </si>
  <si>
    <t>33/12</t>
  </si>
  <si>
    <t>33/13</t>
  </si>
  <si>
    <t>36/7</t>
  </si>
  <si>
    <t>52/2</t>
  </si>
  <si>
    <t>69/3</t>
  </si>
  <si>
    <t>69/8</t>
  </si>
  <si>
    <t>70/3</t>
  </si>
  <si>
    <t>70/4</t>
  </si>
  <si>
    <t>70/5</t>
  </si>
  <si>
    <t>72/2</t>
  </si>
  <si>
    <t>99/2</t>
  </si>
  <si>
    <t>99/3</t>
  </si>
  <si>
    <t>99/4</t>
  </si>
  <si>
    <t>100/3</t>
  </si>
  <si>
    <t>100/6</t>
  </si>
  <si>
    <t>100/10</t>
  </si>
  <si>
    <t>100/16</t>
  </si>
  <si>
    <t>100/17</t>
  </si>
  <si>
    <t>100/18</t>
  </si>
  <si>
    <t>100/19</t>
  </si>
  <si>
    <t>100/20</t>
  </si>
  <si>
    <t>102/4</t>
  </si>
  <si>
    <t>102/5</t>
  </si>
  <si>
    <t>105/1</t>
  </si>
  <si>
    <t>105/2</t>
  </si>
  <si>
    <t>105/3</t>
  </si>
  <si>
    <t>105/4</t>
  </si>
  <si>
    <t>105/5</t>
  </si>
  <si>
    <t>105/6</t>
  </si>
  <si>
    <t>105/7</t>
  </si>
  <si>
    <t>105/8</t>
  </si>
  <si>
    <t>111/1</t>
  </si>
  <si>
    <t>111/4</t>
  </si>
  <si>
    <t>111/5</t>
  </si>
  <si>
    <t>114/1</t>
  </si>
  <si>
    <t>114/2</t>
  </si>
  <si>
    <t>114/3</t>
  </si>
  <si>
    <t>114/4</t>
  </si>
  <si>
    <t>114/5</t>
  </si>
  <si>
    <t>114/7</t>
  </si>
  <si>
    <t>114/8</t>
  </si>
  <si>
    <t>114/9</t>
  </si>
  <si>
    <t>114/10</t>
  </si>
  <si>
    <t>tor kolejowy</t>
  </si>
  <si>
    <t>przy torze PKP</t>
  </si>
  <si>
    <t>117/7</t>
  </si>
  <si>
    <t>117/8</t>
  </si>
  <si>
    <t>117/9</t>
  </si>
  <si>
    <t>117/10</t>
  </si>
  <si>
    <t>117/11</t>
  </si>
  <si>
    <t>117/12</t>
  </si>
  <si>
    <t>117/13</t>
  </si>
  <si>
    <t>117/14</t>
  </si>
  <si>
    <t>117/16</t>
  </si>
  <si>
    <t>117/17</t>
  </si>
  <si>
    <t>117/18</t>
  </si>
  <si>
    <t>117/19</t>
  </si>
  <si>
    <t>117/20</t>
  </si>
  <si>
    <t>117/21</t>
  </si>
  <si>
    <t>117/22</t>
  </si>
  <si>
    <t>117/23</t>
  </si>
  <si>
    <t>117/24</t>
  </si>
  <si>
    <t>119/6</t>
  </si>
  <si>
    <t>119/11</t>
  </si>
  <si>
    <t>119/14</t>
  </si>
  <si>
    <t>119/16</t>
  </si>
  <si>
    <t>119/17</t>
  </si>
  <si>
    <t>119/18</t>
  </si>
  <si>
    <t>119/19</t>
  </si>
  <si>
    <t>119/20</t>
  </si>
  <si>
    <t>119/21</t>
  </si>
  <si>
    <t>119/22</t>
  </si>
  <si>
    <t>119/23</t>
  </si>
  <si>
    <t>119/24</t>
  </si>
  <si>
    <t>119/25</t>
  </si>
  <si>
    <t>119/26</t>
  </si>
  <si>
    <t>119/27</t>
  </si>
  <si>
    <t>119/28</t>
  </si>
  <si>
    <t>119/29</t>
  </si>
  <si>
    <t>119/30</t>
  </si>
  <si>
    <t>119/31</t>
  </si>
  <si>
    <t>119/32</t>
  </si>
  <si>
    <t>119/33</t>
  </si>
  <si>
    <t>119/34</t>
  </si>
  <si>
    <t>119/35</t>
  </si>
  <si>
    <t>119/36</t>
  </si>
  <si>
    <t>119/37</t>
  </si>
  <si>
    <t>119/38</t>
  </si>
  <si>
    <t>119/39</t>
  </si>
  <si>
    <t>119/40</t>
  </si>
  <si>
    <t>119/41</t>
  </si>
  <si>
    <t>119/42</t>
  </si>
  <si>
    <t>119/43</t>
  </si>
  <si>
    <t>119/44</t>
  </si>
  <si>
    <t>119/45</t>
  </si>
  <si>
    <t>119/46</t>
  </si>
  <si>
    <t>119/47</t>
  </si>
  <si>
    <t>119/48</t>
  </si>
  <si>
    <t>119/49</t>
  </si>
  <si>
    <t>119/50</t>
  </si>
  <si>
    <t>119/51</t>
  </si>
  <si>
    <t>119/52</t>
  </si>
  <si>
    <t>119/53</t>
  </si>
  <si>
    <t>119/54</t>
  </si>
  <si>
    <t>119/55</t>
  </si>
  <si>
    <t>119/56</t>
  </si>
  <si>
    <t>119/57</t>
  </si>
  <si>
    <t>119/58</t>
  </si>
  <si>
    <t>119/59</t>
  </si>
  <si>
    <t>119/60</t>
  </si>
  <si>
    <t>119/61</t>
  </si>
  <si>
    <t>119/62</t>
  </si>
  <si>
    <t>119/63</t>
  </si>
  <si>
    <t>119/64</t>
  </si>
  <si>
    <t>119/65</t>
  </si>
  <si>
    <t>119/66</t>
  </si>
  <si>
    <t>119/67</t>
  </si>
  <si>
    <t>119/68</t>
  </si>
  <si>
    <t>119/69</t>
  </si>
  <si>
    <t>119/70</t>
  </si>
  <si>
    <t>119/71</t>
  </si>
  <si>
    <t>119/73</t>
  </si>
  <si>
    <t>119/74</t>
  </si>
  <si>
    <t>124/5</t>
  </si>
  <si>
    <t>124/8</t>
  </si>
  <si>
    <t>124/9</t>
  </si>
  <si>
    <t>124/10</t>
  </si>
  <si>
    <t>124/11</t>
  </si>
  <si>
    <t>128/4</t>
  </si>
  <si>
    <t>134/2</t>
  </si>
  <si>
    <t>134/3</t>
  </si>
  <si>
    <t>134/4</t>
  </si>
  <si>
    <t>139/5</t>
  </si>
  <si>
    <t>139/6</t>
  </si>
  <si>
    <t>139/8</t>
  </si>
  <si>
    <t>139/9</t>
  </si>
  <si>
    <t>139/10</t>
  </si>
  <si>
    <t>140/6</t>
  </si>
  <si>
    <t>140/7</t>
  </si>
  <si>
    <t>140/8</t>
  </si>
  <si>
    <t>140/9</t>
  </si>
  <si>
    <t>141/1</t>
  </si>
  <si>
    <t>141/2</t>
  </si>
  <si>
    <t>142/3</t>
  </si>
  <si>
    <t>142/5</t>
  </si>
  <si>
    <t>142/6</t>
  </si>
  <si>
    <t>149/4</t>
  </si>
  <si>
    <t>149/6</t>
  </si>
  <si>
    <t>149/7</t>
  </si>
  <si>
    <t>149/8</t>
  </si>
  <si>
    <t>149/9</t>
  </si>
  <si>
    <t>149/12</t>
  </si>
  <si>
    <t>150/6</t>
  </si>
  <si>
    <t>150/7</t>
  </si>
  <si>
    <t>150/8</t>
  </si>
  <si>
    <t>150/9</t>
  </si>
  <si>
    <t>150/10</t>
  </si>
  <si>
    <t>150/11</t>
  </si>
  <si>
    <t>150/12</t>
  </si>
  <si>
    <t>150/13</t>
  </si>
  <si>
    <t>151/4</t>
  </si>
  <si>
    <t>152/3</t>
  </si>
  <si>
    <t>152/4</t>
  </si>
  <si>
    <t>152/5</t>
  </si>
  <si>
    <t>152/7</t>
  </si>
  <si>
    <t>154/5</t>
  </si>
  <si>
    <t>154/6</t>
  </si>
  <si>
    <t>157/4</t>
  </si>
  <si>
    <t>159/3</t>
  </si>
  <si>
    <t>159/5</t>
  </si>
  <si>
    <t>159/7</t>
  </si>
  <si>
    <t>159/9</t>
  </si>
  <si>
    <t>159/11</t>
  </si>
  <si>
    <t>159/12</t>
  </si>
  <si>
    <t>159/13</t>
  </si>
  <si>
    <t>159/14</t>
  </si>
  <si>
    <t>159/15</t>
  </si>
  <si>
    <t>159/16</t>
  </si>
  <si>
    <t>159/17</t>
  </si>
  <si>
    <t>159/18</t>
  </si>
  <si>
    <t>159/19</t>
  </si>
  <si>
    <t>160/1</t>
  </si>
  <si>
    <t>160/2</t>
  </si>
  <si>
    <t>PRZY UL SŁOWACKIEGO</t>
  </si>
  <si>
    <t>170/1</t>
  </si>
  <si>
    <t>170/2</t>
  </si>
  <si>
    <t>171/4</t>
  </si>
  <si>
    <t>175/1</t>
  </si>
  <si>
    <t>175/2</t>
  </si>
  <si>
    <t>176/3</t>
  </si>
  <si>
    <t>PKS Słupsk</t>
  </si>
  <si>
    <t>D11/4919</t>
  </si>
  <si>
    <t>3 Maja 17</t>
  </si>
  <si>
    <t>3 Maja 15</t>
  </si>
  <si>
    <t>3 Maja 13</t>
  </si>
  <si>
    <t>3 Maja</t>
  </si>
  <si>
    <t>3 Maja 9</t>
  </si>
  <si>
    <t>3 Maja 5</t>
  </si>
  <si>
    <t>3 Maja 1</t>
  </si>
  <si>
    <t>3 Maja 16</t>
  </si>
  <si>
    <t>3 Maja 12</t>
  </si>
  <si>
    <t>3 Maja 8</t>
  </si>
  <si>
    <t>3 Maja 6</t>
  </si>
  <si>
    <t>3 Maja 4</t>
  </si>
  <si>
    <t>3 Maja 2</t>
  </si>
  <si>
    <t>1 Maja 8</t>
  </si>
  <si>
    <t>1 Maja 7a</t>
  </si>
  <si>
    <t>1 Maja 7</t>
  </si>
  <si>
    <t>1 Maja 9</t>
  </si>
  <si>
    <t>1 Maja 6</t>
  </si>
  <si>
    <t>1 Maja</t>
  </si>
  <si>
    <t>1 Maja 5-5a</t>
  </si>
  <si>
    <t>1 Maja4A</t>
  </si>
  <si>
    <t>1 Maja4b</t>
  </si>
  <si>
    <t>1 Maja 1D</t>
  </si>
  <si>
    <t>1 Maja 1</t>
  </si>
  <si>
    <t>1 Maja 2</t>
  </si>
  <si>
    <t>1 Maja 3</t>
  </si>
  <si>
    <t>1 Maja 3A</t>
  </si>
  <si>
    <t>1 Maja 4</t>
  </si>
  <si>
    <t>pow.1348G 1 Maja 7,9</t>
  </si>
  <si>
    <t>10 Marca 9A</t>
  </si>
  <si>
    <t>10 Marca</t>
  </si>
  <si>
    <t>10 Marca 9</t>
  </si>
  <si>
    <t>powiatowa 1346G 10 Marca</t>
  </si>
  <si>
    <t>10 Marca 17</t>
  </si>
  <si>
    <t>10 Marca 16</t>
  </si>
  <si>
    <t>10 Marca 18</t>
  </si>
  <si>
    <t>10 Marca 16A</t>
  </si>
  <si>
    <t>10 Marca 15</t>
  </si>
  <si>
    <t>10 Marca 14</t>
  </si>
  <si>
    <t>10 Marca 1, I Armii Wojska Polskiego 7</t>
  </si>
  <si>
    <t>10 Marca 2</t>
  </si>
  <si>
    <t>10 Marca 6</t>
  </si>
  <si>
    <t>pow.1346G 10 Marca</t>
  </si>
  <si>
    <t>10 Marca 21</t>
  </si>
  <si>
    <t>10 Marca 20a-c</t>
  </si>
  <si>
    <t>10 Marca 19</t>
  </si>
  <si>
    <t>10 Marca 5a-b</t>
  </si>
  <si>
    <t>PRZY RZ.LEBIE 9 Maja 1a</t>
  </si>
  <si>
    <t>9 Maja 12</t>
  </si>
  <si>
    <t>9 Maja 12A</t>
  </si>
  <si>
    <t>9 Maja 11</t>
  </si>
  <si>
    <t>9 Maja 10</t>
  </si>
  <si>
    <t>9 Maja 9</t>
  </si>
  <si>
    <t>9 Maja 8</t>
  </si>
  <si>
    <t>9 Maja 6</t>
  </si>
  <si>
    <t>9 Maja 5</t>
  </si>
  <si>
    <t>9 Maja 4</t>
  </si>
  <si>
    <t>9 Maja 3</t>
  </si>
  <si>
    <t>9 Maja 2</t>
  </si>
  <si>
    <t>9 Maja 1</t>
  </si>
  <si>
    <t>9 Maja 25</t>
  </si>
  <si>
    <t>9 Maja 24</t>
  </si>
  <si>
    <t>9 Maja 23</t>
  </si>
  <si>
    <t>9 Maja 22</t>
  </si>
  <si>
    <t>9 Maja 21 b</t>
  </si>
  <si>
    <t>9 Maja 21A</t>
  </si>
  <si>
    <t>9 Maja 20</t>
  </si>
  <si>
    <t>9 Maja 19</t>
  </si>
  <si>
    <t>9 Maja 18</t>
  </si>
  <si>
    <t>9 Maja 16</t>
  </si>
  <si>
    <t>9 Maja 15</t>
  </si>
  <si>
    <t>9 Maja 14</t>
  </si>
  <si>
    <t>9 Maja 13</t>
  </si>
  <si>
    <t>9 Maja 35</t>
  </si>
  <si>
    <t>Mariana Buczka 18</t>
  </si>
  <si>
    <t>Bolesława Krzywoustego 26C</t>
  </si>
  <si>
    <t>Legionów Polskich 12A</t>
  </si>
  <si>
    <t>65/4; 65/5</t>
  </si>
  <si>
    <t>Cisowa 8</t>
  </si>
  <si>
    <t>20/1; 20/2</t>
  </si>
  <si>
    <t>Żeromskiego 16</t>
  </si>
  <si>
    <t>B26a/1460</t>
  </si>
  <si>
    <t>Kozłowski Eugeniusz</t>
  </si>
  <si>
    <t>obiekt przemysłowy</t>
  </si>
  <si>
    <t>Obiekty przemysłowe</t>
  </si>
  <si>
    <t>obiekty przemysłowe</t>
  </si>
  <si>
    <t>Numer ankiety/zdjęcia</t>
  </si>
  <si>
    <t>Jankowski Kazimierz</t>
  </si>
  <si>
    <t>D20/4929-30</t>
  </si>
  <si>
    <t>B22</t>
  </si>
  <si>
    <t>D26</t>
  </si>
  <si>
    <t>B14</t>
  </si>
  <si>
    <t>C7A/P7120003-04</t>
  </si>
  <si>
    <t>Jesionowa 31</t>
  </si>
  <si>
    <t>D1A/P120017-21</t>
  </si>
  <si>
    <t>C14A/P7120024-25</t>
  </si>
  <si>
    <t>rejon ogrodów działokowych</t>
  </si>
  <si>
    <t>B13A/1395-1396</t>
  </si>
  <si>
    <t>A19A/44</t>
  </si>
  <si>
    <t xml:space="preserve"> budynki mieszkalne jednorodzinne</t>
  </si>
  <si>
    <t xml:space="preserve"> budynki mieszkalne wielorodzinne</t>
  </si>
  <si>
    <t xml:space="preserve"> budynki gospodarcze (przemysłowe)</t>
  </si>
  <si>
    <t xml:space="preserve"> komórki</t>
  </si>
  <si>
    <t xml:space="preserve"> garaże</t>
  </si>
  <si>
    <t xml:space="preserve"> płyty luzem</t>
  </si>
  <si>
    <t xml:space="preserve"> budynki gospodarcze</t>
  </si>
  <si>
    <t xml:space="preserve"> obiekty przemysłowe</t>
  </si>
  <si>
    <r>
      <t>zł/m</t>
    </r>
    <r>
      <rPr>
        <b/>
        <vertAlign val="superscript"/>
        <sz val="8"/>
        <rFont val="Arial"/>
        <family val="2"/>
        <charset val="238"/>
      </rPr>
      <t>2</t>
    </r>
  </si>
  <si>
    <t xml:space="preserve">Lębork obr 1 </t>
  </si>
  <si>
    <t>Lębork obr 10</t>
  </si>
  <si>
    <t>Lębork obr 11</t>
  </si>
  <si>
    <t>Lębork obr 12</t>
  </si>
  <si>
    <t>Lębork obr 13</t>
  </si>
  <si>
    <t>Lębork obr 14</t>
  </si>
  <si>
    <t xml:space="preserve">Lębork obr 2 </t>
  </si>
  <si>
    <t xml:space="preserve">Lębork obr 3 </t>
  </si>
  <si>
    <t xml:space="preserve">Lębork óbr 3 </t>
  </si>
  <si>
    <t xml:space="preserve">Lębork obr 4 </t>
  </si>
  <si>
    <t xml:space="preserve">Lębork obr 5 </t>
  </si>
  <si>
    <t xml:space="preserve">Lębork obr 6 </t>
  </si>
  <si>
    <t xml:space="preserve">Lębork obr 7 </t>
  </si>
  <si>
    <t xml:space="preserve">Lębork obr 8 </t>
  </si>
  <si>
    <t xml:space="preserve">Lębork obr 9 </t>
  </si>
  <si>
    <t>Lębork obr 8</t>
  </si>
  <si>
    <t>Lębork obr 3</t>
  </si>
  <si>
    <t>Lębork obr 2</t>
  </si>
  <si>
    <t>Lębork obr 4</t>
  </si>
  <si>
    <t>Lębork obr 1</t>
  </si>
  <si>
    <t>Lębork obr 6</t>
  </si>
  <si>
    <t xml:space="preserve">                                146/3              Lębork obr 8</t>
  </si>
  <si>
    <t>Legionów Polskich 12/1</t>
  </si>
  <si>
    <t>l.ębork obr.7</t>
  </si>
  <si>
    <t xml:space="preserve">Chłopska </t>
  </si>
  <si>
    <t>altana na działce ogrodowej</t>
  </si>
  <si>
    <t xml:space="preserve">3 obiekty budowlane </t>
  </si>
  <si>
    <t>III</t>
  </si>
  <si>
    <t>I</t>
  </si>
  <si>
    <t>Inwentaryzacja azbestu i wyrobów zawierających azbest, znajdujących się na terenie Gminy Miasto Lębork - aktualizacja</t>
  </si>
  <si>
    <t>Gdańska 35</t>
  </si>
  <si>
    <t>Załącznik
do Zarządzenia nr  ………./2013
Burmistrza Miasta Lęborka
z dnia ………………..2013r.</t>
  </si>
  <si>
    <r>
      <t xml:space="preserve">151 </t>
    </r>
    <r>
      <rPr>
        <b/>
        <sz val="8"/>
        <rFont val="Arial"/>
        <family val="2"/>
        <charset val="238"/>
      </rPr>
      <t>m2</t>
    </r>
  </si>
  <si>
    <r>
      <t xml:space="preserve">2,6 </t>
    </r>
    <r>
      <rPr>
        <b/>
        <sz val="8"/>
        <rFont val="Arial"/>
        <family val="2"/>
        <charset val="238"/>
      </rPr>
      <t>Mg</t>
    </r>
  </si>
  <si>
    <t xml:space="preserve">budynek mieszkalny </t>
  </si>
  <si>
    <t xml:space="preserve">Lębork obr 12 </t>
  </si>
  <si>
    <t>Drętowo 3</t>
  </si>
  <si>
    <t xml:space="preserve">126/2 </t>
  </si>
  <si>
    <t>wiata śmietnikowa</t>
  </si>
  <si>
    <t>Lębork obr 7</t>
  </si>
  <si>
    <t>obiekt przemysłowy - hale prod.</t>
  </si>
  <si>
    <t>Abrahama 15 SPOMEL</t>
  </si>
  <si>
    <t>Abrahama 19 BAZA PKS</t>
  </si>
  <si>
    <t>Lębork obr. 2</t>
  </si>
  <si>
    <t>Pułaskiego 30</t>
  </si>
  <si>
    <t>II</t>
  </si>
  <si>
    <t>305. 303/3</t>
  </si>
  <si>
    <t>Słupska 15</t>
  </si>
  <si>
    <t xml:space="preserve">9 Maja 10 </t>
  </si>
  <si>
    <t>budynek gospodarczy - gołębnik</t>
  </si>
  <si>
    <t xml:space="preserve"> </t>
  </si>
  <si>
    <t>płyty luzem - płot</t>
  </si>
  <si>
    <t>Piecewo 1/Abrahama 21</t>
  </si>
  <si>
    <t>Naczk Marian</t>
  </si>
  <si>
    <t>budynek mieszkalno-usługowy</t>
  </si>
  <si>
    <t>4./4</t>
  </si>
  <si>
    <t>Cisowa 5/Jesionowa 8</t>
  </si>
  <si>
    <t>Załącznik
do Zarządzenia nr  24./2014
Burmistrza Miasta Lęborka
z dnia 04.03.2014 r.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</si>
</sst>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0"/>
    <numFmt numFmtId="166" formatCode="0.0"/>
    <numFmt numFmtId="167" formatCode="0.0%"/>
  </numFmts>
  <fonts count="9">
    <font>
      <sz val="8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5" borderId="1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Border="1"/>
    <xf numFmtId="0" fontId="2" fillId="0" borderId="1" xfId="0" quotePrefix="1" applyFont="1" applyBorder="1" applyAlignment="1">
      <alignment horizontal="left" vertical="center"/>
    </xf>
    <xf numFmtId="0" fontId="0" fillId="0" borderId="1" xfId="0" quotePrefix="1" applyFill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left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5" fillId="0" borderId="1" xfId="0" applyFont="1" applyBorder="1"/>
    <xf numFmtId="167" fontId="1" fillId="0" borderId="0" xfId="1" applyNumberFormat="1"/>
    <xf numFmtId="167" fontId="1" fillId="0" borderId="0" xfId="1" applyNumberForma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 inden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right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1" xfId="0" quotePrefix="1" applyNumberFormat="1" applyFont="1" applyBorder="1" applyAlignment="1">
      <alignment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vertical="center"/>
    </xf>
    <xf numFmtId="0" fontId="2" fillId="3" borderId="1" xfId="0" quotePrefix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vertical="center"/>
    </xf>
    <xf numFmtId="0" fontId="2" fillId="4" borderId="1" xfId="0" quotePrefix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0" fillId="0" borderId="0" xfId="1" applyNumberFormat="1" applyFont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quotePrefix="1" applyNumberFormat="1" applyFont="1" applyFill="1" applyBorder="1" applyAlignment="1" applyProtection="1">
      <alignment horizontal="left" vertical="top"/>
    </xf>
    <xf numFmtId="0" fontId="4" fillId="0" borderId="1" xfId="0" quotePrefix="1" applyFont="1" applyBorder="1" applyAlignment="1">
      <alignment horizontal="left"/>
    </xf>
    <xf numFmtId="0" fontId="4" fillId="6" borderId="1" xfId="0" quotePrefix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64" fontId="2" fillId="5" borderId="1" xfId="0" applyNumberFormat="1" applyFont="1" applyFill="1" applyBorder="1" applyAlignment="1">
      <alignment vertical="center"/>
    </xf>
    <xf numFmtId="167" fontId="0" fillId="0" borderId="0" xfId="1" applyNumberFormat="1" applyFont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3" borderId="1" xfId="0" quotePrefix="1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0" fontId="2" fillId="8" borderId="3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2" xfId="0" quotePrefix="1" applyFont="1" applyFill="1" applyBorder="1" applyAlignment="1">
      <alignment horizontal="center" vertical="center"/>
    </xf>
    <xf numFmtId="0" fontId="2" fillId="8" borderId="1" xfId="0" quotePrefix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quotePrefix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3" xfId="0" quotePrefix="1" applyFont="1" applyFill="1" applyBorder="1" applyAlignment="1">
      <alignment horizontal="center" vertical="center" wrapText="1"/>
    </xf>
    <xf numFmtId="0" fontId="2" fillId="10" borderId="1" xfId="0" quotePrefix="1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2" fillId="8" borderId="1" xfId="0" quotePrefix="1" applyFont="1" applyFill="1" applyBorder="1" applyAlignment="1">
      <alignment horizontal="center" vertical="center"/>
    </xf>
    <xf numFmtId="0" fontId="2" fillId="11" borderId="1" xfId="0" quotePrefix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vertical="center"/>
    </xf>
    <xf numFmtId="3" fontId="2" fillId="10" borderId="1" xfId="0" applyNumberFormat="1" applyFont="1" applyFill="1" applyBorder="1" applyAlignment="1">
      <alignment vertical="center"/>
    </xf>
    <xf numFmtId="0" fontId="2" fillId="10" borderId="1" xfId="0" quotePrefix="1" applyFont="1" applyFill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0" fillId="11" borderId="1" xfId="0" quotePrefix="1" applyFill="1" applyBorder="1" applyAlignment="1">
      <alignment horizontal="left" vertical="center"/>
    </xf>
    <xf numFmtId="0" fontId="0" fillId="11" borderId="1" xfId="0" quotePrefix="1" applyFill="1" applyBorder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" fontId="1" fillId="0" borderId="1" xfId="0" quotePrefix="1" applyNumberFormat="1" applyFont="1" applyBorder="1" applyAlignment="1">
      <alignment horizontal="center" vertical="center"/>
    </xf>
    <xf numFmtId="17" fontId="1" fillId="0" borderId="1" xfId="0" quotePrefix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3" fontId="4" fillId="1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4" fillId="12" borderId="1" xfId="0" quotePrefix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16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8" borderId="3" xfId="0" quotePrefix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quotePrefix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" xfId="0" quotePrefix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4" borderId="3" xfId="0" quotePrefix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3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11" borderId="1" xfId="0" quotePrefix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9" borderId="3" xfId="0" quotePrefix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8" borderId="2" xfId="0" quotePrefix="1" applyFont="1" applyFill="1" applyBorder="1" applyAlignment="1">
      <alignment horizontal="center" vertical="center" wrapText="1"/>
    </xf>
    <xf numFmtId="0" fontId="2" fillId="8" borderId="12" xfId="0" quotePrefix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/>
    <xf numFmtId="3" fontId="2" fillId="8" borderId="3" xfId="0" applyNumberFormat="1" applyFont="1" applyFill="1" applyBorder="1" applyAlignment="1">
      <alignment horizontal="center" vertical="center"/>
    </xf>
    <xf numFmtId="3" fontId="2" fillId="8" borderId="4" xfId="0" applyNumberFormat="1" applyFont="1" applyFill="1" applyBorder="1" applyAlignment="1">
      <alignment horizontal="center" vertical="center"/>
    </xf>
    <xf numFmtId="0" fontId="2" fillId="8" borderId="7" xfId="0" quotePrefix="1" applyFont="1" applyFill="1" applyBorder="1" applyAlignment="1">
      <alignment horizontal="center" vertical="center" wrapText="1"/>
    </xf>
    <xf numFmtId="0" fontId="2" fillId="8" borderId="8" xfId="0" quotePrefix="1" applyFont="1" applyFill="1" applyBorder="1" applyAlignment="1">
      <alignment horizontal="center" vertical="center" wrapText="1"/>
    </xf>
    <xf numFmtId="0" fontId="2" fillId="8" borderId="1" xfId="0" quotePrefix="1" applyFont="1" applyFill="1" applyBorder="1" applyAlignment="1">
      <alignment horizontal="center" vertical="center" wrapText="1"/>
    </xf>
    <xf numFmtId="0" fontId="2" fillId="10" borderId="2" xfId="0" quotePrefix="1" applyFont="1" applyFill="1" applyBorder="1" applyAlignment="1">
      <alignment horizontal="center" vertical="center" wrapText="1"/>
    </xf>
    <xf numFmtId="0" fontId="2" fillId="10" borderId="12" xfId="0" quotePrefix="1" applyFont="1" applyFill="1" applyBorder="1" applyAlignment="1">
      <alignment horizontal="center" vertical="center" wrapText="1"/>
    </xf>
    <xf numFmtId="3" fontId="2" fillId="10" borderId="3" xfId="0" applyNumberFormat="1" applyFont="1" applyFill="1" applyBorder="1" applyAlignment="1">
      <alignment horizontal="center" vertical="center"/>
    </xf>
    <xf numFmtId="3" fontId="2" fillId="10" borderId="4" xfId="0" applyNumberFormat="1" applyFont="1" applyFill="1" applyBorder="1" applyAlignment="1">
      <alignment horizontal="center" vertical="center"/>
    </xf>
    <xf numFmtId="0" fontId="2" fillId="10" borderId="7" xfId="0" quotePrefix="1" applyFont="1" applyFill="1" applyBorder="1" applyAlignment="1">
      <alignment horizontal="center" vertical="center" wrapText="1"/>
    </xf>
    <xf numFmtId="0" fontId="2" fillId="10" borderId="8" xfId="0" quotePrefix="1" applyFont="1" applyFill="1" applyBorder="1" applyAlignment="1">
      <alignment horizontal="center" vertical="center" wrapText="1"/>
    </xf>
    <xf numFmtId="0" fontId="2" fillId="10" borderId="1" xfId="0" quotePrefix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2" borderId="12" xfId="0" quotePrefix="1" applyFont="1" applyFill="1" applyBorder="1" applyAlignment="1">
      <alignment horizontal="center" vertical="center" wrapText="1"/>
    </xf>
    <xf numFmtId="3" fontId="2" fillId="11" borderId="3" xfId="0" applyNumberFormat="1" applyFont="1" applyFill="1" applyBorder="1" applyAlignment="1">
      <alignment horizontal="center" vertical="center"/>
    </xf>
    <xf numFmtId="3" fontId="2" fillId="11" borderId="4" xfId="0" applyNumberFormat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 wrapText="1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3" borderId="7" xfId="0" quotePrefix="1" applyFont="1" applyFill="1" applyBorder="1" applyAlignment="1">
      <alignment horizontal="left" vertical="center"/>
    </xf>
    <xf numFmtId="0" fontId="2" fillId="3" borderId="5" xfId="0" quotePrefix="1" applyFont="1" applyFill="1" applyBorder="1" applyAlignment="1">
      <alignment horizontal="left" vertical="center"/>
    </xf>
    <xf numFmtId="0" fontId="2" fillId="3" borderId="8" xfId="0" quotePrefix="1" applyFont="1" applyFill="1" applyBorder="1" applyAlignment="1">
      <alignment horizontal="left" vertical="center"/>
    </xf>
    <xf numFmtId="0" fontId="2" fillId="3" borderId="9" xfId="0" quotePrefix="1" applyFont="1" applyFill="1" applyBorder="1" applyAlignment="1">
      <alignment horizontal="left" vertical="center"/>
    </xf>
    <xf numFmtId="0" fontId="2" fillId="3" borderId="10" xfId="0" quotePrefix="1" applyFont="1" applyFill="1" applyBorder="1" applyAlignment="1">
      <alignment horizontal="left" vertical="center"/>
    </xf>
    <xf numFmtId="0" fontId="2" fillId="3" borderId="11" xfId="0" quotePrefix="1" applyFont="1" applyFill="1" applyBorder="1" applyAlignment="1">
      <alignment horizontal="left" vertical="center"/>
    </xf>
    <xf numFmtId="0" fontId="2" fillId="7" borderId="1" xfId="0" quotePrefix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164" fontId="4" fillId="12" borderId="1" xfId="0" applyNumberFormat="1" applyFont="1" applyFill="1" applyBorder="1" applyAlignment="1">
      <alignment horizontal="center" vertical="center"/>
    </xf>
    <xf numFmtId="0" fontId="0" fillId="12" borderId="0" xfId="0" applyFill="1"/>
    <xf numFmtId="0" fontId="2" fillId="12" borderId="1" xfId="0" applyFont="1" applyFill="1" applyBorder="1" applyAlignment="1">
      <alignment horizontal="left" vertical="center" wrapText="1"/>
    </xf>
    <xf numFmtId="3" fontId="1" fillId="12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68"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7">
    <tabColor theme="4" tint="0.39997558519241921"/>
  </sheetPr>
  <dimension ref="A1:J920"/>
  <sheetViews>
    <sheetView topLeftCell="B1" zoomScaleNormal="100" workbookViewId="0">
      <selection activeCell="L231" sqref="L231"/>
    </sheetView>
  </sheetViews>
  <sheetFormatPr defaultRowHeight="11.25" customHeight="1"/>
  <cols>
    <col min="1" max="1" width="9.33203125" style="1"/>
    <col min="2" max="2" width="4.5" style="1" bestFit="1" customWidth="1"/>
    <col min="3" max="3" width="28.83203125" style="1" customWidth="1"/>
    <col min="4" max="4" width="12.5" style="1" customWidth="1"/>
    <col min="5" max="5" width="12.83203125" style="1" customWidth="1"/>
    <col min="6" max="6" width="30.6640625" style="1" customWidth="1"/>
    <col min="7" max="7" width="6.6640625" style="1" customWidth="1"/>
    <col min="8" max="8" width="9.83203125" style="1" customWidth="1"/>
    <col min="9" max="9" width="21.83203125" style="1" customWidth="1"/>
    <col min="10" max="10" width="9.83203125" style="1" customWidth="1"/>
    <col min="11" max="11" width="11.6640625" style="1" bestFit="1" customWidth="1"/>
    <col min="12" max="16384" width="9.33203125" style="1"/>
  </cols>
  <sheetData>
    <row r="1" spans="1:10" ht="59.25" customHeight="1">
      <c r="B1" s="11"/>
      <c r="I1" s="182" t="s">
        <v>7960</v>
      </c>
      <c r="J1" s="182"/>
    </row>
    <row r="2" spans="1:10" ht="33" customHeight="1">
      <c r="B2" s="183" t="s">
        <v>7958</v>
      </c>
      <c r="C2" s="183"/>
      <c r="D2" s="183"/>
      <c r="E2" s="183"/>
      <c r="F2" s="183"/>
      <c r="G2" s="183"/>
      <c r="H2" s="183"/>
      <c r="I2" s="183"/>
      <c r="J2" s="183"/>
    </row>
    <row r="4" spans="1:10" ht="35.25" customHeight="1">
      <c r="A4"/>
      <c r="B4" s="168" t="s">
        <v>1931</v>
      </c>
      <c r="C4" s="167" t="s">
        <v>1923</v>
      </c>
      <c r="D4" s="167" t="s">
        <v>1925</v>
      </c>
      <c r="E4" s="166" t="s">
        <v>1965</v>
      </c>
      <c r="F4" s="167" t="s">
        <v>1926</v>
      </c>
      <c r="G4" s="184" t="s">
        <v>1944</v>
      </c>
      <c r="H4" s="185"/>
      <c r="I4" s="167" t="s">
        <v>1942</v>
      </c>
      <c r="J4" s="166" t="s">
        <v>1936</v>
      </c>
    </row>
    <row r="5" spans="1:10" ht="11.25" customHeight="1">
      <c r="A5"/>
      <c r="B5" s="44">
        <v>1</v>
      </c>
      <c r="C5" s="111" t="s">
        <v>4725</v>
      </c>
      <c r="D5" s="43" t="str">
        <f>VLOOKUP($C5,'Ewidencja działek'!$A$2:$C$59999,2,0)</f>
        <v>14/7</v>
      </c>
      <c r="E5" s="43" t="str">
        <f>VLOOKUP($C5,'Ewidencja działek'!$A$2:$C$59999,3,0)</f>
        <v xml:space="preserve">Lębork obr 7 </v>
      </c>
      <c r="F5" s="44" t="s">
        <v>1968</v>
      </c>
      <c r="G5" s="69">
        <v>151</v>
      </c>
      <c r="H5" s="70">
        <v>2.6</v>
      </c>
      <c r="I5" s="44">
        <v>120</v>
      </c>
      <c r="J5" s="71" t="str">
        <f t="shared" ref="J5:J11" si="0">IF($I5&gt;=120,"I",IF($I5&lt;=90,"III","II"))</f>
        <v>I</v>
      </c>
    </row>
    <row r="6" spans="1:10" ht="11.25" customHeight="1">
      <c r="A6"/>
      <c r="B6" s="44">
        <f>1+B5</f>
        <v>2</v>
      </c>
      <c r="C6" s="111" t="s">
        <v>4712</v>
      </c>
      <c r="D6" s="43" t="str">
        <f>VLOOKUP($C6,'Ewidencja działek'!$A$2:$C$59999,2,0)</f>
        <v>34</v>
      </c>
      <c r="E6" s="43" t="str">
        <f>VLOOKUP($C6,'Ewidencja działek'!$A$2:$C$59999,3,0)</f>
        <v xml:space="preserve">Lębork obr 9 </v>
      </c>
      <c r="F6" s="43" t="s">
        <v>1970</v>
      </c>
      <c r="G6" s="69">
        <v>323</v>
      </c>
      <c r="H6" s="70">
        <v>5.5</v>
      </c>
      <c r="I6" s="44">
        <v>110</v>
      </c>
      <c r="J6" s="71" t="str">
        <f t="shared" si="0"/>
        <v>II</v>
      </c>
    </row>
    <row r="7" spans="1:10" ht="11.25" customHeight="1">
      <c r="A7"/>
      <c r="B7" s="44">
        <f t="shared" ref="B7:B69" si="1">1+B6</f>
        <v>3</v>
      </c>
      <c r="C7" s="111" t="s">
        <v>4205</v>
      </c>
      <c r="D7" s="43" t="str">
        <f>VLOOKUP($C7,'Ewidencja działek'!$A$2:$C$59999,2,0)</f>
        <v>58/9</v>
      </c>
      <c r="E7" s="43" t="str">
        <f>VLOOKUP($C7,'Ewidencja działek'!$A$2:$C$59999,3,0)</f>
        <v>Lębork obr 10</v>
      </c>
      <c r="F7" s="44" t="s">
        <v>7904</v>
      </c>
      <c r="G7" s="69">
        <v>419</v>
      </c>
      <c r="H7" s="70">
        <v>7.7</v>
      </c>
      <c r="I7" s="44">
        <v>140</v>
      </c>
      <c r="J7" s="71" t="str">
        <f t="shared" si="0"/>
        <v>I</v>
      </c>
    </row>
    <row r="8" spans="1:10" ht="11.25" customHeight="1">
      <c r="A8"/>
      <c r="B8" s="44">
        <f t="shared" si="1"/>
        <v>4</v>
      </c>
      <c r="C8" s="111" t="s">
        <v>4189</v>
      </c>
      <c r="D8" s="163" t="s">
        <v>7015</v>
      </c>
      <c r="E8" s="159" t="s">
        <v>7930</v>
      </c>
      <c r="F8" s="159" t="s">
        <v>7955</v>
      </c>
      <c r="G8" s="69">
        <v>800</v>
      </c>
      <c r="H8" s="162">
        <f>G8*0.017</f>
        <v>13.600000000000001</v>
      </c>
      <c r="I8" s="159">
        <v>150</v>
      </c>
      <c r="J8" s="161" t="s">
        <v>7957</v>
      </c>
    </row>
    <row r="9" spans="1:10" ht="11.25" customHeight="1">
      <c r="A9"/>
      <c r="B9" s="44">
        <f t="shared" si="1"/>
        <v>5</v>
      </c>
      <c r="C9" s="111" t="s">
        <v>4187</v>
      </c>
      <c r="D9" s="163" t="s">
        <v>6957</v>
      </c>
      <c r="E9" s="159" t="s">
        <v>7930</v>
      </c>
      <c r="F9" s="159" t="s">
        <v>1969</v>
      </c>
      <c r="G9" s="69">
        <v>330</v>
      </c>
      <c r="H9" s="162">
        <f t="shared" ref="H9:H10" si="2">G9*0.017</f>
        <v>5.61</v>
      </c>
      <c r="I9" s="159">
        <v>120</v>
      </c>
      <c r="J9" s="161" t="s">
        <v>7957</v>
      </c>
    </row>
    <row r="10" spans="1:10" ht="11.25" customHeight="1">
      <c r="A10"/>
      <c r="B10" s="44">
        <f t="shared" si="1"/>
        <v>6</v>
      </c>
      <c r="C10" s="111" t="s">
        <v>2014</v>
      </c>
      <c r="D10" s="43" t="str">
        <f>VLOOKUP($C10,'Ewidencja działek'!$A$2:$C$59999,2,0)</f>
        <v>196</v>
      </c>
      <c r="E10" s="43" t="str">
        <f>VLOOKUP($C10,'Ewidencja działek'!$A$2:$C$59999,3,0)</f>
        <v xml:space="preserve">Lębork obr 2 </v>
      </c>
      <c r="F10" s="44" t="s">
        <v>1968</v>
      </c>
      <c r="G10" s="158">
        <v>136</v>
      </c>
      <c r="H10" s="162">
        <f t="shared" si="2"/>
        <v>2.3120000000000003</v>
      </c>
      <c r="I10" s="44">
        <v>120</v>
      </c>
      <c r="J10" s="71" t="str">
        <f t="shared" si="0"/>
        <v>I</v>
      </c>
    </row>
    <row r="11" spans="1:10" ht="11.25" customHeight="1">
      <c r="A11"/>
      <c r="B11" s="44">
        <f t="shared" si="1"/>
        <v>7</v>
      </c>
      <c r="C11" s="111" t="s">
        <v>2012</v>
      </c>
      <c r="D11" s="43" t="str">
        <f>VLOOKUP($C11,'Ewidencja działek'!$A$2:$C$59999,2,0)</f>
        <v>341</v>
      </c>
      <c r="E11" s="43" t="str">
        <f>VLOOKUP($C11,'Ewidencja działek'!$A$2:$C$59999,3,0)</f>
        <v xml:space="preserve">Lębork obr 2 </v>
      </c>
      <c r="F11" s="44" t="s">
        <v>1968</v>
      </c>
      <c r="G11" s="69">
        <v>208</v>
      </c>
      <c r="H11" s="70">
        <v>3.5</v>
      </c>
      <c r="I11" s="44">
        <v>110</v>
      </c>
      <c r="J11" s="71" t="str">
        <f t="shared" si="0"/>
        <v>II</v>
      </c>
    </row>
    <row r="12" spans="1:10" ht="11.25" customHeight="1">
      <c r="A12"/>
      <c r="B12" s="44">
        <f t="shared" si="1"/>
        <v>8</v>
      </c>
      <c r="C12" s="111" t="s">
        <v>2009</v>
      </c>
      <c r="D12" s="43" t="str">
        <f>VLOOKUP($C12,'Ewidencja działek'!$A$2:$C$59999,2,0)</f>
        <v>356</v>
      </c>
      <c r="E12" s="43" t="str">
        <f>VLOOKUP($C12,'Ewidencja działek'!$A$2:$C$59999,3,0)</f>
        <v xml:space="preserve">Lębork obr 2 </v>
      </c>
      <c r="F12" s="44" t="s">
        <v>1968</v>
      </c>
      <c r="G12" s="69">
        <v>212</v>
      </c>
      <c r="H12" s="70">
        <v>3.6</v>
      </c>
      <c r="I12" s="44">
        <v>110</v>
      </c>
      <c r="J12" s="71" t="str">
        <f t="shared" ref="J12:J40" si="3">IF($I12&gt;=120,"I",IF($I12&lt;=90,"III","II"))</f>
        <v>II</v>
      </c>
    </row>
    <row r="13" spans="1:10" ht="11.25" customHeight="1">
      <c r="A13"/>
      <c r="B13" s="44">
        <f t="shared" si="1"/>
        <v>9</v>
      </c>
      <c r="C13" s="111" t="s">
        <v>2008</v>
      </c>
      <c r="D13" s="43" t="str">
        <f>VLOOKUP($C13,'Ewidencja działek'!$A$2:$C$59999,2,0)</f>
        <v>349</v>
      </c>
      <c r="E13" s="43" t="str">
        <f>VLOOKUP($C13,'Ewidencja działek'!$A$2:$C$59999,3,0)</f>
        <v xml:space="preserve">Lębork obr 2 </v>
      </c>
      <c r="F13" s="44" t="s">
        <v>1968</v>
      </c>
      <c r="G13" s="69">
        <v>192</v>
      </c>
      <c r="H13" s="70">
        <v>3.3</v>
      </c>
      <c r="I13" s="44">
        <v>80</v>
      </c>
      <c r="J13" s="71" t="str">
        <f t="shared" si="3"/>
        <v>III</v>
      </c>
    </row>
    <row r="14" spans="1:10" ht="11.25" customHeight="1">
      <c r="A14"/>
      <c r="B14" s="44">
        <f t="shared" si="1"/>
        <v>10</v>
      </c>
      <c r="C14" s="111" t="s">
        <v>2021</v>
      </c>
      <c r="D14" s="43" t="str">
        <f>VLOOKUP($C14,'Ewidencja działek'!$A$2:$C$59999,2,0)</f>
        <v>357</v>
      </c>
      <c r="E14" s="43" t="str">
        <f>VLOOKUP($C14,'Ewidencja działek'!$A$2:$C$59999,3,0)</f>
        <v xml:space="preserve">Lębork obr 2 </v>
      </c>
      <c r="F14" s="44" t="s">
        <v>1968</v>
      </c>
      <c r="G14" s="69">
        <v>188</v>
      </c>
      <c r="H14" s="70">
        <v>3.2</v>
      </c>
      <c r="I14" s="44">
        <v>80</v>
      </c>
      <c r="J14" s="71" t="str">
        <f t="shared" si="3"/>
        <v>III</v>
      </c>
    </row>
    <row r="15" spans="1:10" ht="11.25" customHeight="1">
      <c r="A15"/>
      <c r="B15" s="44">
        <f t="shared" si="1"/>
        <v>11</v>
      </c>
      <c r="C15" s="111" t="s">
        <v>2006</v>
      </c>
      <c r="D15" s="43" t="str">
        <f>VLOOKUP($C15,'Ewidencja działek'!$A$2:$C$59999,2,0)</f>
        <v>351</v>
      </c>
      <c r="E15" s="43" t="str">
        <f>VLOOKUP($C15,'Ewidencja działek'!$A$2:$C$59999,3,0)</f>
        <v xml:space="preserve">Lębork obr 2 </v>
      </c>
      <c r="F15" s="44" t="s">
        <v>1968</v>
      </c>
      <c r="G15" s="69">
        <v>175</v>
      </c>
      <c r="H15" s="70">
        <v>3</v>
      </c>
      <c r="I15" s="44">
        <v>80</v>
      </c>
      <c r="J15" s="71" t="str">
        <f t="shared" si="3"/>
        <v>III</v>
      </c>
    </row>
    <row r="16" spans="1:10" ht="11.25" customHeight="1">
      <c r="A16"/>
      <c r="B16" s="44">
        <f t="shared" si="1"/>
        <v>12</v>
      </c>
      <c r="C16" s="111" t="s">
        <v>2004</v>
      </c>
      <c r="D16" s="43" t="str">
        <f>VLOOKUP($C16,'Ewidencja działek'!$A$2:$C$59999,2,0)</f>
        <v>365</v>
      </c>
      <c r="E16" s="43" t="str">
        <f>VLOOKUP($C16,'Ewidencja działek'!$A$2:$C$59999,3,0)</f>
        <v xml:space="preserve">Lębork obr 2 </v>
      </c>
      <c r="F16" s="44" t="s">
        <v>1968</v>
      </c>
      <c r="G16" s="69">
        <v>242</v>
      </c>
      <c r="H16" s="70">
        <v>4.0999999999999996</v>
      </c>
      <c r="I16" s="44">
        <v>80</v>
      </c>
      <c r="J16" s="71" t="str">
        <f t="shared" si="3"/>
        <v>III</v>
      </c>
    </row>
    <row r="17" spans="1:10" ht="11.25" customHeight="1">
      <c r="A17"/>
      <c r="B17" s="44">
        <f t="shared" si="1"/>
        <v>13</v>
      </c>
      <c r="C17" s="111" t="s">
        <v>2002</v>
      </c>
      <c r="D17" s="43" t="str">
        <f>VLOOKUP($C17,'Ewidencja działek'!$A$2:$C$59999,2,0)</f>
        <v>366</v>
      </c>
      <c r="E17" s="43" t="str">
        <f>VLOOKUP($C17,'Ewidencja działek'!$A$2:$C$59999,3,0)</f>
        <v xml:space="preserve">Lębork obr 2 </v>
      </c>
      <c r="F17" s="44" t="s">
        <v>1968</v>
      </c>
      <c r="G17" s="69">
        <v>188</v>
      </c>
      <c r="H17" s="70">
        <v>3.2</v>
      </c>
      <c r="I17" s="44">
        <v>80</v>
      </c>
      <c r="J17" s="71" t="str">
        <f t="shared" si="3"/>
        <v>III</v>
      </c>
    </row>
    <row r="18" spans="1:10" ht="11.25" customHeight="1">
      <c r="A18"/>
      <c r="B18" s="44">
        <f t="shared" si="1"/>
        <v>14</v>
      </c>
      <c r="C18" s="111" t="s">
        <v>2000</v>
      </c>
      <c r="D18" s="43" t="str">
        <f>VLOOKUP($C18,'Ewidencja działek'!$A$2:$C$59999,2,0)</f>
        <v>360</v>
      </c>
      <c r="E18" s="43" t="str">
        <f>VLOOKUP($C18,'Ewidencja działek'!$A$2:$C$59999,3,0)</f>
        <v xml:space="preserve">Lębork obr 2 </v>
      </c>
      <c r="F18" s="44" t="s">
        <v>1968</v>
      </c>
      <c r="G18" s="69">
        <v>259</v>
      </c>
      <c r="H18" s="70">
        <v>4.4000000000000004</v>
      </c>
      <c r="I18" s="44">
        <v>110</v>
      </c>
      <c r="J18" s="71" t="str">
        <f t="shared" si="3"/>
        <v>II</v>
      </c>
    </row>
    <row r="19" spans="1:10" ht="11.25" customHeight="1">
      <c r="A19"/>
      <c r="B19" s="44">
        <f t="shared" si="1"/>
        <v>15</v>
      </c>
      <c r="C19" s="111" t="s">
        <v>1998</v>
      </c>
      <c r="D19" s="43" t="str">
        <f>VLOOKUP($C19,'Ewidencja działek'!$A$2:$C$59999,2,0)</f>
        <v>368</v>
      </c>
      <c r="E19" s="43" t="str">
        <f>VLOOKUP($C19,'Ewidencja działek'!$A$2:$C$59999,3,0)</f>
        <v xml:space="preserve">Lębork obr 2 </v>
      </c>
      <c r="F19" s="44" t="s">
        <v>1968</v>
      </c>
      <c r="G19" s="69">
        <v>188</v>
      </c>
      <c r="H19" s="70">
        <v>3.2</v>
      </c>
      <c r="I19" s="44">
        <v>110</v>
      </c>
      <c r="J19" s="71" t="str">
        <f t="shared" si="3"/>
        <v>II</v>
      </c>
    </row>
    <row r="20" spans="1:10" ht="11.25" customHeight="1">
      <c r="A20"/>
      <c r="B20" s="44">
        <f t="shared" si="1"/>
        <v>16</v>
      </c>
      <c r="C20" s="111" t="s">
        <v>2019</v>
      </c>
      <c r="D20" s="43" t="str">
        <f>VLOOKUP($C20,'Ewidencja działek'!$A$2:$C$59999,2,0)</f>
        <v>362</v>
      </c>
      <c r="E20" s="43" t="str">
        <f>VLOOKUP($C20,'Ewidencja działek'!$A$2:$C$59999,3,0)</f>
        <v xml:space="preserve">Lębork obr 2 </v>
      </c>
      <c r="F20" s="44" t="s">
        <v>1968</v>
      </c>
      <c r="G20" s="69">
        <v>141</v>
      </c>
      <c r="H20" s="70">
        <v>2.4</v>
      </c>
      <c r="I20" s="44">
        <v>110</v>
      </c>
      <c r="J20" s="71" t="str">
        <f t="shared" si="3"/>
        <v>II</v>
      </c>
    </row>
    <row r="21" spans="1:10" ht="11.25" customHeight="1">
      <c r="A21"/>
      <c r="B21" s="44">
        <f t="shared" si="1"/>
        <v>17</v>
      </c>
      <c r="C21" s="111" t="s">
        <v>1995</v>
      </c>
      <c r="D21" s="43" t="str">
        <f>VLOOKUP($C21,'Ewidencja działek'!$A$2:$C$59999,2,0)</f>
        <v>363</v>
      </c>
      <c r="E21" s="43" t="str">
        <f>VLOOKUP($C21,'Ewidencja działek'!$A$2:$C$59999,3,0)</f>
        <v xml:space="preserve">Lębork obr 2 </v>
      </c>
      <c r="F21" s="44" t="s">
        <v>1968</v>
      </c>
      <c r="G21" s="69">
        <v>188</v>
      </c>
      <c r="H21" s="70">
        <v>3.2</v>
      </c>
      <c r="I21" s="44">
        <v>110</v>
      </c>
      <c r="J21" s="71" t="str">
        <f t="shared" si="3"/>
        <v>II</v>
      </c>
    </row>
    <row r="22" spans="1:10" ht="11.25" customHeight="1">
      <c r="A22"/>
      <c r="B22" s="44">
        <f t="shared" si="1"/>
        <v>18</v>
      </c>
      <c r="C22" s="111" t="s">
        <v>1997</v>
      </c>
      <c r="D22" s="43" t="str">
        <f>VLOOKUP($C22,'Ewidencja działek'!$A$2:$C$59999,2,0)</f>
        <v>370</v>
      </c>
      <c r="E22" s="43" t="str">
        <f>VLOOKUP($C22,'Ewidencja działek'!$A$2:$C$59999,3,0)</f>
        <v xml:space="preserve">Lębork obr 2 </v>
      </c>
      <c r="F22" s="44" t="s">
        <v>1968</v>
      </c>
      <c r="G22" s="69">
        <v>212</v>
      </c>
      <c r="H22" s="70">
        <v>3.6</v>
      </c>
      <c r="I22" s="44">
        <v>110</v>
      </c>
      <c r="J22" s="71" t="str">
        <f t="shared" si="3"/>
        <v>II</v>
      </c>
    </row>
    <row r="23" spans="1:10" ht="11.25" customHeight="1">
      <c r="A23"/>
      <c r="B23" s="44">
        <f t="shared" si="1"/>
        <v>19</v>
      </c>
      <c r="C23" s="111" t="s">
        <v>1150</v>
      </c>
      <c r="D23" s="43" t="str">
        <f>VLOOKUP($C23,'Ewidencja działek'!$A$2:$C$59999,2,0)</f>
        <v>237</v>
      </c>
      <c r="E23" s="43" t="str">
        <f>VLOOKUP($C23,'Ewidencja działek'!$A$2:$C$59999,3,0)</f>
        <v xml:space="preserve">Lębork obr 6 </v>
      </c>
      <c r="F23" s="44" t="s">
        <v>1968</v>
      </c>
      <c r="G23" s="69">
        <v>190</v>
      </c>
      <c r="H23" s="70">
        <v>3.2</v>
      </c>
      <c r="I23" s="44">
        <v>105</v>
      </c>
      <c r="J23" s="71" t="str">
        <f t="shared" si="3"/>
        <v>II</v>
      </c>
    </row>
    <row r="24" spans="1:10" ht="11.25" customHeight="1">
      <c r="A24"/>
      <c r="B24" s="44">
        <f t="shared" si="1"/>
        <v>20</v>
      </c>
      <c r="C24" s="111" t="s">
        <v>4032</v>
      </c>
      <c r="D24" s="43" t="str">
        <f>VLOOKUP($C24,'Ewidencja działek'!$A$2:$C$59999,2,0)</f>
        <v>249/2</v>
      </c>
      <c r="E24" s="43" t="str">
        <f>VLOOKUP($C24,'Ewidencja działek'!$A$2:$C$59999,3,0)</f>
        <v xml:space="preserve">Lębork obr 1 </v>
      </c>
      <c r="F24" s="52" t="s">
        <v>1968</v>
      </c>
      <c r="G24" s="69">
        <v>169</v>
      </c>
      <c r="H24" s="70">
        <v>2.2000000000000002</v>
      </c>
      <c r="I24" s="44">
        <v>85</v>
      </c>
      <c r="J24" s="71" t="str">
        <f t="shared" si="3"/>
        <v>III</v>
      </c>
    </row>
    <row r="25" spans="1:10" ht="11.25" customHeight="1">
      <c r="A25"/>
      <c r="B25" s="44">
        <f t="shared" si="1"/>
        <v>21</v>
      </c>
      <c r="C25" s="111" t="s">
        <v>4032</v>
      </c>
      <c r="D25" s="43" t="str">
        <f>VLOOKUP($C25,'Ewidencja działek'!$A$2:$C$59999,2,0)</f>
        <v>249/2</v>
      </c>
      <c r="E25" s="43" t="str">
        <f>VLOOKUP($C25,'Ewidencja działek'!$A$2:$C$59999,3,0)</f>
        <v xml:space="preserve">Lębork obr 1 </v>
      </c>
      <c r="F25" s="52" t="s">
        <v>1967</v>
      </c>
      <c r="G25" s="69">
        <v>14</v>
      </c>
      <c r="H25" s="70">
        <v>0.2</v>
      </c>
      <c r="I25" s="44">
        <v>100</v>
      </c>
      <c r="J25" s="71" t="str">
        <f t="shared" si="3"/>
        <v>II</v>
      </c>
    </row>
    <row r="26" spans="1:10" ht="11.25" customHeight="1">
      <c r="A26"/>
      <c r="B26" s="44">
        <f t="shared" si="1"/>
        <v>22</v>
      </c>
      <c r="C26" s="111" t="s">
        <v>4032</v>
      </c>
      <c r="D26" s="43" t="str">
        <f>VLOOKUP($C26,'Ewidencja działek'!$A$2:$C$59999,2,0)</f>
        <v>249/2</v>
      </c>
      <c r="E26" s="43" t="str">
        <f>VLOOKUP($C26,'Ewidencja działek'!$A$2:$C$59999,3,0)</f>
        <v xml:space="preserve">Lębork obr 1 </v>
      </c>
      <c r="F26" s="52" t="s">
        <v>1969</v>
      </c>
      <c r="G26" s="69">
        <v>26</v>
      </c>
      <c r="H26" s="70">
        <v>0.3</v>
      </c>
      <c r="I26" s="44">
        <v>120</v>
      </c>
      <c r="J26" s="71" t="str">
        <f t="shared" si="3"/>
        <v>I</v>
      </c>
    </row>
    <row r="27" spans="1:10" ht="11.25" customHeight="1">
      <c r="A27"/>
      <c r="B27" s="44">
        <f t="shared" si="1"/>
        <v>23</v>
      </c>
      <c r="C27" s="111" t="s">
        <v>4036</v>
      </c>
      <c r="D27" s="43" t="str">
        <f>VLOOKUP($C27,'Ewidencja działek'!$A$2:$C$59999,2,0)</f>
        <v>253</v>
      </c>
      <c r="E27" s="43" t="str">
        <f>VLOOKUP($C27,'Ewidencja działek'!$A$2:$C$59999,3,0)</f>
        <v xml:space="preserve">Lębork obr 1 </v>
      </c>
      <c r="F27" s="52" t="s">
        <v>1968</v>
      </c>
      <c r="G27" s="69">
        <v>158</v>
      </c>
      <c r="H27" s="70">
        <v>2.7</v>
      </c>
      <c r="I27" s="44">
        <v>115</v>
      </c>
      <c r="J27" s="71" t="str">
        <f t="shared" si="3"/>
        <v>II</v>
      </c>
    </row>
    <row r="28" spans="1:10" ht="11.25" customHeight="1">
      <c r="A28"/>
      <c r="B28" s="44">
        <f t="shared" si="1"/>
        <v>24</v>
      </c>
      <c r="C28" s="111" t="s">
        <v>4067</v>
      </c>
      <c r="D28" s="43" t="str">
        <f>VLOOKUP($C28,'Ewidencja działek'!$A$2:$C$59999,2,0)</f>
        <v>282/1</v>
      </c>
      <c r="E28" s="43" t="str">
        <f>VLOOKUP($C28,'Ewidencja działek'!$A$2:$C$59999,3,0)</f>
        <v xml:space="preserve">Lębork obr 1 </v>
      </c>
      <c r="F28" s="52" t="s">
        <v>1968</v>
      </c>
      <c r="G28" s="69">
        <v>99</v>
      </c>
      <c r="H28" s="70">
        <v>1.3</v>
      </c>
      <c r="I28" s="44">
        <v>115</v>
      </c>
      <c r="J28" s="71" t="str">
        <f t="shared" si="3"/>
        <v>II</v>
      </c>
    </row>
    <row r="29" spans="1:10" ht="11.25" customHeight="1">
      <c r="A29"/>
      <c r="B29" s="44">
        <f t="shared" si="1"/>
        <v>25</v>
      </c>
      <c r="C29" s="111" t="s">
        <v>2027</v>
      </c>
      <c r="D29" s="43" t="str">
        <f>VLOOKUP($C29,'Ewidencja działek'!$A$2:$C$59999,2,0)</f>
        <v>2/51</v>
      </c>
      <c r="E29" s="43" t="str">
        <f>VLOOKUP($C29,'Ewidencja działek'!$A$2:$C$59999,3,0)</f>
        <v xml:space="preserve">Lębork obr 6 </v>
      </c>
      <c r="F29" s="44" t="s">
        <v>1969</v>
      </c>
      <c r="G29" s="69">
        <v>41</v>
      </c>
      <c r="H29" s="70">
        <v>0.7</v>
      </c>
      <c r="I29" s="44">
        <v>115</v>
      </c>
      <c r="J29" s="71" t="str">
        <f t="shared" si="3"/>
        <v>II</v>
      </c>
    </row>
    <row r="30" spans="1:10" ht="11.25" customHeight="1">
      <c r="A30"/>
      <c r="B30" s="44">
        <f t="shared" si="1"/>
        <v>26</v>
      </c>
      <c r="C30" s="111" t="s">
        <v>3201</v>
      </c>
      <c r="D30" s="43" t="str">
        <f>VLOOKUP($C30,'Ewidencja działek'!$A$2:$C$59999,2,0)</f>
        <v>2/61</v>
      </c>
      <c r="E30" s="43" t="str">
        <f>VLOOKUP($C30,'Ewidencja działek'!$A$2:$C$59999,3,0)</f>
        <v xml:space="preserve">Lębork obr 6 </v>
      </c>
      <c r="F30" s="44" t="s">
        <v>1968</v>
      </c>
      <c r="G30" s="69">
        <v>158</v>
      </c>
      <c r="H30" s="70">
        <v>2.7</v>
      </c>
      <c r="I30" s="44">
        <v>90</v>
      </c>
      <c r="J30" s="71" t="str">
        <f t="shared" si="3"/>
        <v>III</v>
      </c>
    </row>
    <row r="31" spans="1:10" ht="11.25" customHeight="1">
      <c r="A31"/>
      <c r="B31" s="44">
        <f t="shared" si="1"/>
        <v>27</v>
      </c>
      <c r="C31" s="112" t="s">
        <v>2033</v>
      </c>
      <c r="D31" s="43" t="str">
        <f>VLOOKUP($C31,'Ewidencja działek'!$A$2:$C$59999,2,0)</f>
        <v>236</v>
      </c>
      <c r="E31" s="43" t="str">
        <f>VLOOKUP($C31,'Ewidencja działek'!$A$2:$C$59999,3,0)</f>
        <v xml:space="preserve">Lębork obr 6 </v>
      </c>
      <c r="F31" s="44" t="s">
        <v>1968</v>
      </c>
      <c r="G31" s="69">
        <v>185</v>
      </c>
      <c r="H31" s="70">
        <v>3.1</v>
      </c>
      <c r="I31" s="44">
        <v>100</v>
      </c>
      <c r="J31" s="71" t="str">
        <f t="shared" si="3"/>
        <v>II</v>
      </c>
    </row>
    <row r="32" spans="1:10" ht="11.25" customHeight="1">
      <c r="A32"/>
      <c r="B32" s="44">
        <f t="shared" si="1"/>
        <v>28</v>
      </c>
      <c r="C32" s="112" t="s">
        <v>7896</v>
      </c>
      <c r="D32" s="43" t="str">
        <f>VLOOKUP($C32,'Ewidencja działek'!$A$2:$C$59999,2,0)</f>
        <v>9/2</v>
      </c>
      <c r="E32" s="43" t="str">
        <f>VLOOKUP($C32,'Ewidencja działek'!$A$2:$C$59999,3,0)</f>
        <v>Lębork obr 12</v>
      </c>
      <c r="F32" s="44" t="s">
        <v>1969</v>
      </c>
      <c r="G32" s="69">
        <v>66</v>
      </c>
      <c r="H32" s="70">
        <v>1.1000000000000001</v>
      </c>
      <c r="I32" s="44">
        <v>120</v>
      </c>
      <c r="J32" s="71" t="str">
        <f t="shared" si="3"/>
        <v>I</v>
      </c>
    </row>
    <row r="33" spans="1:10" ht="11.25" customHeight="1">
      <c r="A33"/>
      <c r="B33" s="44">
        <f t="shared" si="1"/>
        <v>29</v>
      </c>
      <c r="C33" s="111" t="s">
        <v>4475</v>
      </c>
      <c r="D33" s="43" t="str">
        <f>VLOOKUP($C33,'Ewidencja działek'!$A$2:$C$59999,2,0)</f>
        <v>20</v>
      </c>
      <c r="E33" s="43" t="str">
        <f>VLOOKUP($C33,'Ewidencja działek'!$A$2:$C$59999,3,0)</f>
        <v>Lębork obr 12</v>
      </c>
      <c r="F33" s="44" t="s">
        <v>1969</v>
      </c>
      <c r="G33" s="69">
        <v>283</v>
      </c>
      <c r="H33" s="70">
        <v>3.7</v>
      </c>
      <c r="I33" s="44">
        <v>135</v>
      </c>
      <c r="J33" s="71" t="str">
        <f t="shared" si="3"/>
        <v>I</v>
      </c>
    </row>
    <row r="34" spans="1:10" ht="11.25" customHeight="1">
      <c r="A34"/>
      <c r="B34" s="44">
        <f t="shared" si="1"/>
        <v>30</v>
      </c>
      <c r="C34" s="111" t="s">
        <v>6360</v>
      </c>
      <c r="D34" s="43" t="str">
        <f>VLOOKUP($C34,'Ewidencja działek'!$A$2:$C$59999,2,0)</f>
        <v>131</v>
      </c>
      <c r="E34" s="43" t="str">
        <f>VLOOKUP($C34,'Ewidencja działek'!$A$2:$C$59999,3,0)</f>
        <v xml:space="preserve">Lębork obr 2 </v>
      </c>
      <c r="F34" s="44" t="s">
        <v>1968</v>
      </c>
      <c r="G34" s="69">
        <v>87</v>
      </c>
      <c r="H34" s="70">
        <v>1.1000000000000001</v>
      </c>
      <c r="I34" s="44">
        <v>120</v>
      </c>
      <c r="J34" s="71" t="str">
        <f t="shared" si="3"/>
        <v>I</v>
      </c>
    </row>
    <row r="35" spans="1:10" ht="11.25" customHeight="1">
      <c r="A35"/>
      <c r="B35" s="44">
        <f t="shared" si="1"/>
        <v>31</v>
      </c>
      <c r="C35" s="111" t="s">
        <v>6362</v>
      </c>
      <c r="D35" s="43" t="str">
        <f>VLOOKUP($C35,'Ewidencja działek'!$A$2:$C$59999,2,0)</f>
        <v>133</v>
      </c>
      <c r="E35" s="43" t="str">
        <f>VLOOKUP($C35,'Ewidencja działek'!$A$2:$C$59999,3,0)</f>
        <v xml:space="preserve">Lębork obr 2 </v>
      </c>
      <c r="F35" s="44" t="s">
        <v>1968</v>
      </c>
      <c r="G35" s="69">
        <v>87</v>
      </c>
      <c r="H35" s="70">
        <v>1.1000000000000001</v>
      </c>
      <c r="I35" s="44">
        <v>110</v>
      </c>
      <c r="J35" s="71" t="str">
        <f t="shared" si="3"/>
        <v>II</v>
      </c>
    </row>
    <row r="36" spans="1:10" ht="11.25" customHeight="1">
      <c r="A36"/>
      <c r="B36" s="44">
        <f t="shared" si="1"/>
        <v>32</v>
      </c>
      <c r="C36" s="111" t="s">
        <v>6363</v>
      </c>
      <c r="D36" s="43" t="str">
        <f>VLOOKUP($C36,'Ewidencja działek'!$A$2:$C$59999,2,0)</f>
        <v>134</v>
      </c>
      <c r="E36" s="43" t="str">
        <f>VLOOKUP($C36,'Ewidencja działek'!$A$2:$C$59999,3,0)</f>
        <v xml:space="preserve">Lębork obr 2 </v>
      </c>
      <c r="F36" s="44" t="s">
        <v>1968</v>
      </c>
      <c r="G36" s="69">
        <v>87</v>
      </c>
      <c r="H36" s="70">
        <v>1.1000000000000001</v>
      </c>
      <c r="I36" s="44">
        <v>110</v>
      </c>
      <c r="J36" s="71" t="str">
        <f t="shared" si="3"/>
        <v>II</v>
      </c>
    </row>
    <row r="37" spans="1:10" ht="11.25" customHeight="1">
      <c r="A37"/>
      <c r="B37" s="44">
        <f t="shared" si="1"/>
        <v>33</v>
      </c>
      <c r="C37" s="111" t="s">
        <v>6370</v>
      </c>
      <c r="D37" s="43" t="str">
        <f>VLOOKUP($C37,'Ewidencja działek'!$A$2:$C$59999,2,0)</f>
        <v>141</v>
      </c>
      <c r="E37" s="43" t="str">
        <f>VLOOKUP($C37,'Ewidencja działek'!$A$2:$C$59999,3,0)</f>
        <v xml:space="preserve">Lębork obr 2 </v>
      </c>
      <c r="F37" s="44" t="s">
        <v>1968</v>
      </c>
      <c r="G37" s="69">
        <v>119</v>
      </c>
      <c r="H37" s="70">
        <v>1.5</v>
      </c>
      <c r="I37" s="44">
        <v>110</v>
      </c>
      <c r="J37" s="71" t="str">
        <f t="shared" si="3"/>
        <v>II</v>
      </c>
    </row>
    <row r="38" spans="1:10" ht="11.25" customHeight="1">
      <c r="A38"/>
      <c r="B38" s="44">
        <f t="shared" si="1"/>
        <v>34</v>
      </c>
      <c r="C38" s="111" t="s">
        <v>6374</v>
      </c>
      <c r="D38" s="43" t="str">
        <f>VLOOKUP($C38,'Ewidencja działek'!$A$2:$C$59999,2,0)</f>
        <v>145</v>
      </c>
      <c r="E38" s="43" t="str">
        <f>VLOOKUP($C38,'Ewidencja działek'!$A$2:$C$59999,3,0)</f>
        <v xml:space="preserve">Lębork obr 2 </v>
      </c>
      <c r="F38" s="44" t="s">
        <v>1968</v>
      </c>
      <c r="G38" s="69">
        <v>202</v>
      </c>
      <c r="H38" s="70">
        <v>3.4</v>
      </c>
      <c r="I38" s="44">
        <v>110</v>
      </c>
      <c r="J38" s="71" t="str">
        <f t="shared" si="3"/>
        <v>II</v>
      </c>
    </row>
    <row r="39" spans="1:10" ht="11.25" customHeight="1">
      <c r="A39"/>
      <c r="B39" s="44">
        <f t="shared" si="1"/>
        <v>35</v>
      </c>
      <c r="C39" s="111" t="s">
        <v>6375</v>
      </c>
      <c r="D39" s="43" t="str">
        <f>VLOOKUP($C39,'Ewidencja działek'!$A$2:$C$59999,2,0)</f>
        <v>146</v>
      </c>
      <c r="E39" s="43" t="str">
        <f>VLOOKUP($C39,'Ewidencja działek'!$A$2:$C$59999,3,0)</f>
        <v xml:space="preserve">Lębork obr 2 </v>
      </c>
      <c r="F39" s="44" t="s">
        <v>1968</v>
      </c>
      <c r="G39" s="69">
        <v>202</v>
      </c>
      <c r="H39" s="70">
        <v>3.4</v>
      </c>
      <c r="I39" s="44">
        <v>110</v>
      </c>
      <c r="J39" s="71" t="str">
        <f t="shared" si="3"/>
        <v>II</v>
      </c>
    </row>
    <row r="40" spans="1:10" ht="11.25" customHeight="1">
      <c r="A40"/>
      <c r="B40" s="44">
        <f t="shared" si="1"/>
        <v>36</v>
      </c>
      <c r="C40" s="111" t="s">
        <v>967</v>
      </c>
      <c r="D40" s="43" t="str">
        <f>VLOOKUP($C40,'Ewidencja działek'!$A$2:$C$59999,2,0)</f>
        <v>148</v>
      </c>
      <c r="E40" s="43" t="str">
        <f>VLOOKUP($C40,'Ewidencja działek'!$A$2:$C$59999,3,0)</f>
        <v xml:space="preserve">Lębork obr 2 </v>
      </c>
      <c r="F40" s="43" t="s">
        <v>1968</v>
      </c>
      <c r="G40" s="69">
        <v>151</v>
      </c>
      <c r="H40" s="70">
        <v>2.6</v>
      </c>
      <c r="I40" s="44">
        <v>110</v>
      </c>
      <c r="J40" s="71" t="str">
        <f t="shared" si="3"/>
        <v>II</v>
      </c>
    </row>
    <row r="41" spans="1:10" ht="11.25" customHeight="1">
      <c r="A41"/>
      <c r="B41" s="44">
        <f t="shared" si="1"/>
        <v>37</v>
      </c>
      <c r="C41" s="111" t="s">
        <v>7953</v>
      </c>
      <c r="D41" s="43">
        <v>130</v>
      </c>
      <c r="E41" s="159" t="s">
        <v>7940</v>
      </c>
      <c r="F41" s="159" t="s">
        <v>7954</v>
      </c>
      <c r="G41" s="69">
        <v>44.88</v>
      </c>
      <c r="H41" s="70">
        <f>G41*0.017</f>
        <v>0.76296000000000008</v>
      </c>
      <c r="I41" s="44">
        <v>80</v>
      </c>
      <c r="J41" s="161" t="s">
        <v>7956</v>
      </c>
    </row>
    <row r="42" spans="1:10" ht="11.25" customHeight="1">
      <c r="A42"/>
      <c r="B42" s="44">
        <f t="shared" si="1"/>
        <v>38</v>
      </c>
      <c r="C42" s="111" t="s">
        <v>1206</v>
      </c>
      <c r="D42" s="43" t="str">
        <f>VLOOKUP($C42,'Ewidencja działek'!$A$2:$C$59999,2,0)</f>
        <v>114</v>
      </c>
      <c r="E42" s="43" t="str">
        <f>VLOOKUP($C42,'Ewidencja działek'!$A$2:$C$59999,3,0)</f>
        <v xml:space="preserve">Lębork obr 9 </v>
      </c>
      <c r="F42" s="44" t="s">
        <v>1970</v>
      </c>
      <c r="G42" s="69">
        <v>242</v>
      </c>
      <c r="H42" s="70">
        <f>G42*0.017</f>
        <v>4.1139999999999999</v>
      </c>
      <c r="I42" s="44">
        <v>120</v>
      </c>
      <c r="J42" s="71" t="str">
        <f t="shared" ref="J42:J56" si="4">IF($I42&gt;=120,"I",IF($I42&lt;=90,"III","II"))</f>
        <v>I</v>
      </c>
    </row>
    <row r="43" spans="1:10" ht="11.25" customHeight="1">
      <c r="A43"/>
      <c r="B43" s="44">
        <f t="shared" si="1"/>
        <v>39</v>
      </c>
      <c r="C43" s="111" t="s">
        <v>7899</v>
      </c>
      <c r="D43" s="43">
        <v>320</v>
      </c>
      <c r="E43" s="43" t="s">
        <v>7946</v>
      </c>
      <c r="F43" s="44" t="s">
        <v>1971</v>
      </c>
      <c r="G43" s="69">
        <v>101</v>
      </c>
      <c r="H43" s="70">
        <v>1.7</v>
      </c>
      <c r="I43" s="44">
        <v>80</v>
      </c>
      <c r="J43" s="71" t="str">
        <f t="shared" si="4"/>
        <v>III</v>
      </c>
    </row>
    <row r="44" spans="1:10" ht="11.25" customHeight="1">
      <c r="A44"/>
      <c r="B44" s="44">
        <f t="shared" si="1"/>
        <v>40</v>
      </c>
      <c r="C44" s="112" t="s">
        <v>3476</v>
      </c>
      <c r="D44" s="43" t="str">
        <f>VLOOKUP($C44,'Ewidencja działek'!$A$2:$C$59999,2,0)</f>
        <v>10/1</v>
      </c>
      <c r="E44" s="43" t="str">
        <f>VLOOKUP($C44,'Ewidencja działek'!$A$2:$C$59999,3,0)</f>
        <v xml:space="preserve">Lębork obr 7 </v>
      </c>
      <c r="F44" s="44" t="s">
        <v>1968</v>
      </c>
      <c r="G44" s="69">
        <v>84</v>
      </c>
      <c r="H44" s="70">
        <v>1.4</v>
      </c>
      <c r="I44" s="44">
        <v>110</v>
      </c>
      <c r="J44" s="71" t="str">
        <f t="shared" si="4"/>
        <v>II</v>
      </c>
    </row>
    <row r="45" spans="1:10" ht="11.25" customHeight="1">
      <c r="A45"/>
      <c r="B45" s="44">
        <f t="shared" si="1"/>
        <v>41</v>
      </c>
      <c r="C45" s="111" t="s">
        <v>1040</v>
      </c>
      <c r="D45" s="43" t="str">
        <f>VLOOKUP($C45,'Ewidencja działek'!$A$2:$C$59999,2,0)</f>
        <v>232</v>
      </c>
      <c r="E45" s="43" t="str">
        <f>VLOOKUP($C45,'Ewidencja działek'!$A$2:$C$59999,3,0)</f>
        <v xml:space="preserve">Lębork obr 2 </v>
      </c>
      <c r="F45" s="44" t="s">
        <v>1970</v>
      </c>
      <c r="G45" s="69">
        <v>119</v>
      </c>
      <c r="H45" s="70">
        <v>1.5</v>
      </c>
      <c r="I45" s="44">
        <v>110</v>
      </c>
      <c r="J45" s="71" t="str">
        <f t="shared" si="4"/>
        <v>II</v>
      </c>
    </row>
    <row r="46" spans="1:10">
      <c r="A46"/>
      <c r="B46" s="44">
        <f t="shared" si="1"/>
        <v>42</v>
      </c>
      <c r="C46" s="111" t="s">
        <v>1041</v>
      </c>
      <c r="D46" s="43" t="str">
        <f>VLOOKUP($C46,'Ewidencja działek'!$A$2:$C$59999,2,0)</f>
        <v>233</v>
      </c>
      <c r="E46" s="43" t="str">
        <f>VLOOKUP($C46,'Ewidencja działek'!$A$2:$C$59999,3,0)</f>
        <v xml:space="preserve">Lębork obr 2 </v>
      </c>
      <c r="F46" s="44" t="s">
        <v>1970</v>
      </c>
      <c r="G46" s="69">
        <v>119</v>
      </c>
      <c r="H46" s="70">
        <v>1.5</v>
      </c>
      <c r="I46" s="44">
        <v>110</v>
      </c>
      <c r="J46" s="71" t="str">
        <f t="shared" si="4"/>
        <v>II</v>
      </c>
    </row>
    <row r="47" spans="1:10" ht="11.25" customHeight="1">
      <c r="A47"/>
      <c r="B47" s="44">
        <f t="shared" si="1"/>
        <v>43</v>
      </c>
      <c r="C47" s="111" t="s">
        <v>1165</v>
      </c>
      <c r="D47" s="43" t="str">
        <f>VLOOKUP($C47,'Ewidencja działek'!$A$2:$C$59999,2,0)</f>
        <v>204</v>
      </c>
      <c r="E47" s="43" t="str">
        <f>VLOOKUP($C47,'Ewidencja działek'!$A$2:$C$59999,3,0)</f>
        <v xml:space="preserve">Lębork obr 6 </v>
      </c>
      <c r="F47" s="43" t="s">
        <v>1968</v>
      </c>
      <c r="G47" s="69">
        <v>253</v>
      </c>
      <c r="H47" s="70">
        <v>4.3</v>
      </c>
      <c r="I47" s="44">
        <v>90</v>
      </c>
      <c r="J47" s="71" t="str">
        <f t="shared" si="4"/>
        <v>III</v>
      </c>
    </row>
    <row r="48" spans="1:10" ht="11.25" customHeight="1">
      <c r="A48"/>
      <c r="B48" s="44">
        <f t="shared" si="1"/>
        <v>44</v>
      </c>
      <c r="C48" s="111" t="s">
        <v>1167</v>
      </c>
      <c r="D48" s="43" t="str">
        <f>VLOOKUP($C48,'Ewidencja działek'!$A$2:$C$59999,2,0)</f>
        <v>205</v>
      </c>
      <c r="E48" s="43" t="str">
        <f>VLOOKUP($C48,'Ewidencja działek'!$A$2:$C$59999,3,0)</f>
        <v xml:space="preserve">Lębork obr 6 </v>
      </c>
      <c r="F48" s="44" t="s">
        <v>1968</v>
      </c>
      <c r="G48" s="69">
        <v>151</v>
      </c>
      <c r="H48" s="70">
        <v>2.6</v>
      </c>
      <c r="I48" s="44">
        <v>90</v>
      </c>
      <c r="J48" s="71" t="str">
        <f t="shared" si="4"/>
        <v>III</v>
      </c>
    </row>
    <row r="49" spans="1:10" ht="11.25" customHeight="1">
      <c r="A49"/>
      <c r="B49" s="44">
        <f t="shared" si="1"/>
        <v>45</v>
      </c>
      <c r="C49" s="111" t="s">
        <v>1169</v>
      </c>
      <c r="D49" s="43" t="str">
        <f>VLOOKUP($C49,'Ewidencja działek'!$A$2:$C$59999,2,0)</f>
        <v>206</v>
      </c>
      <c r="E49" s="43" t="str">
        <f>VLOOKUP($C49,'Ewidencja działek'!$A$2:$C$59999,3,0)</f>
        <v xml:space="preserve">Lębork obr 6 </v>
      </c>
      <c r="F49" s="44" t="s">
        <v>1968</v>
      </c>
      <c r="G49" s="69">
        <v>166</v>
      </c>
      <c r="H49" s="70">
        <v>2.8</v>
      </c>
      <c r="I49" s="44">
        <v>115</v>
      </c>
      <c r="J49" s="71" t="str">
        <f t="shared" si="4"/>
        <v>II</v>
      </c>
    </row>
    <row r="50" spans="1:10" ht="11.25" customHeight="1">
      <c r="A50"/>
      <c r="B50" s="44">
        <f t="shared" si="1"/>
        <v>46</v>
      </c>
      <c r="C50" s="111" t="s">
        <v>1171</v>
      </c>
      <c r="D50" s="43" t="str">
        <f>VLOOKUP($C50,'Ewidencja działek'!$A$2:$C$59999,2,0)</f>
        <v>211</v>
      </c>
      <c r="E50" s="43" t="str">
        <f>VLOOKUP($C50,'Ewidencja działek'!$A$2:$C$59999,3,0)</f>
        <v xml:space="preserve">Lębork obr 6 </v>
      </c>
      <c r="F50" s="44" t="s">
        <v>1968</v>
      </c>
      <c r="G50" s="69">
        <v>166</v>
      </c>
      <c r="H50" s="70">
        <v>2.8</v>
      </c>
      <c r="I50" s="44">
        <v>110</v>
      </c>
      <c r="J50" s="71" t="str">
        <f t="shared" si="4"/>
        <v>II</v>
      </c>
    </row>
    <row r="51" spans="1:10" ht="11.25" customHeight="1">
      <c r="A51"/>
      <c r="B51" s="44">
        <f t="shared" si="1"/>
        <v>47</v>
      </c>
      <c r="C51" s="111" t="s">
        <v>108</v>
      </c>
      <c r="D51" s="43" t="str">
        <f>VLOOKUP($C51,'Ewidencja działek'!$A$2:$C$59999,2,0)</f>
        <v>119/6</v>
      </c>
      <c r="E51" s="43" t="str">
        <f>VLOOKUP($C51,'Ewidencja działek'!$A$2:$C$59999,3,0)</f>
        <v xml:space="preserve">Lębork obr 7 </v>
      </c>
      <c r="F51" s="44" t="s">
        <v>1967</v>
      </c>
      <c r="G51" s="69">
        <v>7</v>
      </c>
      <c r="H51" s="70">
        <v>0.1</v>
      </c>
      <c r="I51" s="44">
        <v>120</v>
      </c>
      <c r="J51" s="71" t="str">
        <f t="shared" si="4"/>
        <v>I</v>
      </c>
    </row>
    <row r="52" spans="1:10" ht="11.25" customHeight="1">
      <c r="A52"/>
      <c r="B52" s="44">
        <f t="shared" si="1"/>
        <v>48</v>
      </c>
      <c r="C52" s="111" t="s">
        <v>36</v>
      </c>
      <c r="D52" s="43" t="str">
        <f>VLOOKUP($C52,'Ewidencja działek'!$A$2:$C$59999,2,0)</f>
        <v>47/1</v>
      </c>
      <c r="E52" s="43" t="str">
        <f>VLOOKUP($C52,'Ewidencja działek'!$A$2:$C$59999,3,0)</f>
        <v xml:space="preserve">Lębork obr 7 </v>
      </c>
      <c r="F52" s="44" t="s">
        <v>1967</v>
      </c>
      <c r="G52" s="69">
        <v>14</v>
      </c>
      <c r="H52" s="70">
        <v>0.2</v>
      </c>
      <c r="I52" s="44">
        <v>120</v>
      </c>
      <c r="J52" s="71" t="str">
        <f t="shared" si="4"/>
        <v>I</v>
      </c>
    </row>
    <row r="53" spans="1:10" ht="11.25" customHeight="1">
      <c r="A53"/>
      <c r="B53" s="44">
        <f t="shared" si="1"/>
        <v>49</v>
      </c>
      <c r="C53" s="111" t="s">
        <v>7959</v>
      </c>
      <c r="D53" s="159" t="s">
        <v>7950</v>
      </c>
      <c r="E53" s="159" t="s">
        <v>7944</v>
      </c>
      <c r="F53" s="44" t="s">
        <v>1969</v>
      </c>
      <c r="G53" s="69">
        <v>135</v>
      </c>
      <c r="H53" s="70">
        <v>2</v>
      </c>
      <c r="I53" s="44">
        <v>140</v>
      </c>
      <c r="J53" s="71" t="str">
        <f t="shared" si="4"/>
        <v>I</v>
      </c>
    </row>
    <row r="54" spans="1:10" ht="11.25" customHeight="1">
      <c r="A54"/>
      <c r="B54" s="44">
        <f t="shared" si="1"/>
        <v>50</v>
      </c>
      <c r="C54" s="111" t="s">
        <v>1180</v>
      </c>
      <c r="D54" s="43" t="str">
        <f>VLOOKUP($C54,'Ewidencja działek'!$A$2:$C$59999,2,0)</f>
        <v>20/1</v>
      </c>
      <c r="E54" s="43" t="str">
        <f>VLOOKUP($C54,'Ewidencja działek'!$A$2:$C$59999,3,0)</f>
        <v xml:space="preserve">Lębork obr 6 </v>
      </c>
      <c r="F54" s="44" t="s">
        <v>1969</v>
      </c>
      <c r="G54" s="69">
        <v>25</v>
      </c>
      <c r="H54" s="70">
        <v>0.4</v>
      </c>
      <c r="I54" s="44">
        <v>140</v>
      </c>
      <c r="J54" s="71" t="str">
        <f t="shared" si="4"/>
        <v>I</v>
      </c>
    </row>
    <row r="55" spans="1:10" ht="11.25" customHeight="1">
      <c r="A55"/>
      <c r="B55" s="44">
        <f t="shared" si="1"/>
        <v>51</v>
      </c>
      <c r="C55" s="111" t="s">
        <v>1182</v>
      </c>
      <c r="D55" s="43" t="str">
        <f>VLOOKUP($C55,'Ewidencja działek'!$A$2:$C$59999,2,0)</f>
        <v>320</v>
      </c>
      <c r="E55" s="43" t="str">
        <f>VLOOKUP($C55,'Ewidencja działek'!$A$2:$C$59999,3,0)</f>
        <v xml:space="preserve">Lębork obr 6 </v>
      </c>
      <c r="F55" s="44" t="s">
        <v>1968</v>
      </c>
      <c r="G55" s="69">
        <v>211</v>
      </c>
      <c r="H55" s="70">
        <v>3.6</v>
      </c>
      <c r="I55" s="44">
        <v>90</v>
      </c>
      <c r="J55" s="71" t="str">
        <f t="shared" si="4"/>
        <v>III</v>
      </c>
    </row>
    <row r="56" spans="1:10" ht="11.25" customHeight="1">
      <c r="A56"/>
      <c r="B56" s="44">
        <f t="shared" si="1"/>
        <v>52</v>
      </c>
      <c r="C56" s="111" t="s">
        <v>1184</v>
      </c>
      <c r="D56" s="43" t="str">
        <f>VLOOKUP($C56,'Ewidencja działek'!$A$2:$C$59999,2,0)</f>
        <v>322</v>
      </c>
      <c r="E56" s="43" t="str">
        <f>VLOOKUP($C56,'Ewidencja działek'!$A$2:$C$59999,3,0)</f>
        <v xml:space="preserve">Lębork obr 6 </v>
      </c>
      <c r="F56" s="44" t="s">
        <v>1968</v>
      </c>
      <c r="G56" s="69">
        <v>145</v>
      </c>
      <c r="H56" s="70">
        <v>2.5</v>
      </c>
      <c r="I56" s="44">
        <v>90</v>
      </c>
      <c r="J56" s="71" t="str">
        <f t="shared" si="4"/>
        <v>III</v>
      </c>
    </row>
    <row r="57" spans="1:10" ht="11.25" customHeight="1">
      <c r="A57"/>
      <c r="B57" s="44">
        <f t="shared" si="1"/>
        <v>53</v>
      </c>
      <c r="C57" s="111" t="s">
        <v>3255</v>
      </c>
      <c r="D57" s="43">
        <v>60</v>
      </c>
      <c r="E57" s="159" t="s">
        <v>7940</v>
      </c>
      <c r="F57" s="159" t="s">
        <v>1968</v>
      </c>
      <c r="G57" s="69">
        <v>150</v>
      </c>
      <c r="H57" s="70">
        <f>G57*0.017</f>
        <v>2.5500000000000003</v>
      </c>
      <c r="I57" s="44">
        <v>80</v>
      </c>
      <c r="J57" s="161" t="s">
        <v>7956</v>
      </c>
    </row>
    <row r="58" spans="1:10" ht="11.25" customHeight="1">
      <c r="A58"/>
      <c r="B58" s="44">
        <f t="shared" si="1"/>
        <v>54</v>
      </c>
      <c r="C58" s="111" t="s">
        <v>1189</v>
      </c>
      <c r="D58" s="43" t="str">
        <f>VLOOKUP($C58,'Ewidencja działek'!$A$2:$C$59999,2,0)</f>
        <v>201</v>
      </c>
      <c r="E58" s="43" t="str">
        <f>VLOOKUP($C58,'Ewidencja działek'!$A$2:$C$59999,3,0)</f>
        <v xml:space="preserve">Lębork obr 6 </v>
      </c>
      <c r="F58" s="44" t="s">
        <v>1968</v>
      </c>
      <c r="G58" s="69">
        <v>169</v>
      </c>
      <c r="H58" s="70">
        <v>2.9</v>
      </c>
      <c r="I58" s="44">
        <v>90</v>
      </c>
      <c r="J58" s="71" t="str">
        <f t="shared" ref="J58:J66" si="5">IF($I58&gt;=120,"I",IF($I58&lt;=90,"III","II"))</f>
        <v>III</v>
      </c>
    </row>
    <row r="59" spans="1:10" ht="11.25" customHeight="1">
      <c r="A59"/>
      <c r="B59" s="44">
        <f t="shared" si="1"/>
        <v>55</v>
      </c>
      <c r="C59" s="112" t="s">
        <v>1006</v>
      </c>
      <c r="D59" s="43" t="str">
        <f>VLOOKUP($C59,'Ewidencja działek'!$A$2:$C$59999,2,0)</f>
        <v>194</v>
      </c>
      <c r="E59" s="43" t="str">
        <f>VLOOKUP($C59,'Ewidencja działek'!$A$2:$C$59999,3,0)</f>
        <v xml:space="preserve">Lębork obr 2 </v>
      </c>
      <c r="F59" s="43" t="s">
        <v>1970</v>
      </c>
      <c r="G59" s="69">
        <v>121</v>
      </c>
      <c r="H59" s="70">
        <v>2.1</v>
      </c>
      <c r="I59" s="44">
        <v>110</v>
      </c>
      <c r="J59" s="71" t="str">
        <f t="shared" si="5"/>
        <v>II</v>
      </c>
    </row>
    <row r="60" spans="1:10" ht="11.25" customHeight="1">
      <c r="A60"/>
      <c r="B60" s="44">
        <f t="shared" si="1"/>
        <v>56</v>
      </c>
      <c r="C60" s="111" t="s">
        <v>1005</v>
      </c>
      <c r="D60" s="43" t="str">
        <f>VLOOKUP($C60,'Ewidencja działek'!$A$2:$C$59999,2,0)</f>
        <v>193</v>
      </c>
      <c r="E60" s="43" t="str">
        <f>VLOOKUP($C60,'Ewidencja działek'!$A$2:$C$59999,3,0)</f>
        <v xml:space="preserve">Lębork obr 2 </v>
      </c>
      <c r="F60" s="44" t="s">
        <v>1970</v>
      </c>
      <c r="G60" s="69">
        <v>121</v>
      </c>
      <c r="H60" s="70">
        <v>2.1</v>
      </c>
      <c r="I60" s="44">
        <v>110</v>
      </c>
      <c r="J60" s="71" t="str">
        <f t="shared" si="5"/>
        <v>II</v>
      </c>
    </row>
    <row r="61" spans="1:10" ht="11.25" customHeight="1">
      <c r="A61"/>
      <c r="B61" s="44">
        <f t="shared" si="1"/>
        <v>57</v>
      </c>
      <c r="C61" s="112" t="s">
        <v>1990</v>
      </c>
      <c r="D61" s="43" t="str">
        <f>VLOOKUP($C61,'Ewidencja działek'!$A$2:$C$59999,2,0)</f>
        <v>192</v>
      </c>
      <c r="E61" s="43" t="str">
        <f>VLOOKUP($C61,'Ewidencja działek'!$A$2:$C$59999,3,0)</f>
        <v xml:space="preserve">Lębork obr 2 </v>
      </c>
      <c r="F61" s="44" t="s">
        <v>1968</v>
      </c>
      <c r="G61" s="69">
        <v>242</v>
      </c>
      <c r="H61" s="70">
        <v>4.0999999999999996</v>
      </c>
      <c r="I61" s="44">
        <v>110</v>
      </c>
      <c r="J61" s="71" t="str">
        <f t="shared" si="5"/>
        <v>II</v>
      </c>
    </row>
    <row r="62" spans="1:10" ht="11.25" customHeight="1">
      <c r="A62"/>
      <c r="B62" s="44">
        <f t="shared" si="1"/>
        <v>58</v>
      </c>
      <c r="C62" s="112" t="s">
        <v>1991</v>
      </c>
      <c r="D62" s="43" t="str">
        <f>VLOOKUP($C62,'Ewidencja działek'!$A$2:$C$59999,2,0)</f>
        <v>191</v>
      </c>
      <c r="E62" s="43" t="str">
        <f>VLOOKUP($C62,'Ewidencja działek'!$A$2:$C$59999,3,0)</f>
        <v xml:space="preserve">Lębork obr 2 </v>
      </c>
      <c r="F62" s="44" t="s">
        <v>1968</v>
      </c>
      <c r="G62" s="69">
        <v>242</v>
      </c>
      <c r="H62" s="70">
        <v>4.0999999999999996</v>
      </c>
      <c r="I62" s="44">
        <v>110</v>
      </c>
      <c r="J62" s="71" t="str">
        <f t="shared" si="5"/>
        <v>II</v>
      </c>
    </row>
    <row r="63" spans="1:10" ht="11.25" customHeight="1">
      <c r="A63"/>
      <c r="B63" s="44">
        <f t="shared" si="1"/>
        <v>59</v>
      </c>
      <c r="C63" s="111" t="s">
        <v>1105</v>
      </c>
      <c r="D63" s="43" t="str">
        <f>VLOOKUP($C63,'Ewidencja działek'!$A$2:$C$59999,2,0)</f>
        <v>316</v>
      </c>
      <c r="E63" s="43" t="str">
        <f>VLOOKUP($C63,'Ewidencja działek'!$A$2:$C$59999,3,0)</f>
        <v xml:space="preserve">Lębork obr 2 </v>
      </c>
      <c r="F63" s="44" t="s">
        <v>1969</v>
      </c>
      <c r="G63" s="69">
        <v>262</v>
      </c>
      <c r="H63" s="70">
        <v>4.5</v>
      </c>
      <c r="I63" s="44">
        <v>110</v>
      </c>
      <c r="J63" s="71" t="str">
        <f t="shared" si="5"/>
        <v>II</v>
      </c>
    </row>
    <row r="64" spans="1:10" ht="11.25" customHeight="1">
      <c r="A64"/>
      <c r="B64" s="44">
        <f t="shared" si="1"/>
        <v>60</v>
      </c>
      <c r="C64" s="111" t="s">
        <v>1105</v>
      </c>
      <c r="D64" s="43" t="str">
        <f>VLOOKUP($C64,'Ewidencja działek'!$A$2:$C$59999,2,0)</f>
        <v>316</v>
      </c>
      <c r="E64" s="43" t="str">
        <f>VLOOKUP($C64,'Ewidencja działek'!$A$2:$C$59999,3,0)</f>
        <v xml:space="preserve">Lębork obr 2 </v>
      </c>
      <c r="F64" s="43" t="s">
        <v>1968</v>
      </c>
      <c r="G64" s="69">
        <v>121</v>
      </c>
      <c r="H64" s="70">
        <v>2.1</v>
      </c>
      <c r="I64" s="44">
        <v>110</v>
      </c>
      <c r="J64" s="71" t="str">
        <f t="shared" si="5"/>
        <v>II</v>
      </c>
    </row>
    <row r="65" spans="1:10" ht="11.25" customHeight="1">
      <c r="A65"/>
      <c r="B65" s="44">
        <f t="shared" si="1"/>
        <v>61</v>
      </c>
      <c r="C65" s="111" t="s">
        <v>1106</v>
      </c>
      <c r="D65" s="43" t="str">
        <f>VLOOKUP($C65,'Ewidencja działek'!$A$2:$C$59999,2,0)</f>
        <v>318</v>
      </c>
      <c r="E65" s="43" t="str">
        <f>VLOOKUP($C65,'Ewidencja działek'!$A$2:$C$59999,3,0)</f>
        <v xml:space="preserve">Lębork obr 2 </v>
      </c>
      <c r="F65" s="44" t="s">
        <v>1969</v>
      </c>
      <c r="G65" s="69">
        <v>235</v>
      </c>
      <c r="H65" s="70">
        <v>4</v>
      </c>
      <c r="I65" s="44">
        <v>120</v>
      </c>
      <c r="J65" s="71" t="str">
        <f t="shared" si="5"/>
        <v>I</v>
      </c>
    </row>
    <row r="66" spans="1:10" ht="11.25" customHeight="1">
      <c r="A66"/>
      <c r="B66" s="44">
        <f t="shared" si="1"/>
        <v>62</v>
      </c>
      <c r="C66" s="111" t="s">
        <v>1003</v>
      </c>
      <c r="D66" s="43" t="str">
        <f>VLOOKUP($C66,'Ewidencja działek'!$A$2:$C$59999,2,0)</f>
        <v>188</v>
      </c>
      <c r="E66" s="43" t="str">
        <f>VLOOKUP($C66,'Ewidencja działek'!$A$2:$C$59999,3,0)</f>
        <v xml:space="preserve">Lębork obr 2 </v>
      </c>
      <c r="F66" s="44" t="s">
        <v>1968</v>
      </c>
      <c r="G66" s="69">
        <v>121</v>
      </c>
      <c r="H66" s="70">
        <v>2.1</v>
      </c>
      <c r="I66" s="44">
        <v>110</v>
      </c>
      <c r="J66" s="71" t="str">
        <f t="shared" si="5"/>
        <v>II</v>
      </c>
    </row>
    <row r="67" spans="1:10" ht="11.25" customHeight="1">
      <c r="A67"/>
      <c r="B67" s="44">
        <f t="shared" si="1"/>
        <v>63</v>
      </c>
      <c r="C67" s="112" t="s">
        <v>1993</v>
      </c>
      <c r="D67" s="43" t="str">
        <f>VLOOKUP($C67,'Ewidencja działek'!$A$2:$C$59999,2,0)</f>
        <v>320</v>
      </c>
      <c r="E67" s="43" t="str">
        <f>VLOOKUP($C67,'Ewidencja działek'!$A$2:$C$59999,3,0)</f>
        <v xml:space="preserve">Lębork obr 2 </v>
      </c>
      <c r="F67" s="43" t="s">
        <v>1968</v>
      </c>
      <c r="G67" s="69">
        <v>297</v>
      </c>
      <c r="H67" s="70">
        <v>5</v>
      </c>
      <c r="I67" s="44">
        <v>80</v>
      </c>
      <c r="J67" s="71" t="str">
        <f t="shared" ref="J67:J125" si="6">IF($I67&gt;=120,"I",IF($I67&lt;=90,"III","II"))</f>
        <v>III</v>
      </c>
    </row>
    <row r="68" spans="1:10" ht="11.25" customHeight="1">
      <c r="A68"/>
      <c r="B68" s="44">
        <f t="shared" si="1"/>
        <v>64</v>
      </c>
      <c r="C68" s="112" t="s">
        <v>1992</v>
      </c>
      <c r="D68" s="43" t="str">
        <f>VLOOKUP($C68,'Ewidencja działek'!$A$2:$C$59999,2,0)</f>
        <v>321/1</v>
      </c>
      <c r="E68" s="43" t="str">
        <f>VLOOKUP($C68,'Ewidencja działek'!$A$2:$C$59999,3,0)</f>
        <v xml:space="preserve">Lębork obr 2 </v>
      </c>
      <c r="F68" s="43" t="s">
        <v>1968</v>
      </c>
      <c r="G68" s="69">
        <v>277</v>
      </c>
      <c r="H68" s="70">
        <v>4.7</v>
      </c>
      <c r="I68" s="44">
        <v>110</v>
      </c>
      <c r="J68" s="71" t="str">
        <f t="shared" si="6"/>
        <v>II</v>
      </c>
    </row>
    <row r="69" spans="1:10" ht="11.25" customHeight="1">
      <c r="A69"/>
      <c r="B69" s="44">
        <f t="shared" si="1"/>
        <v>65</v>
      </c>
      <c r="C69" s="111" t="s">
        <v>1992</v>
      </c>
      <c r="D69" s="43" t="str">
        <f>VLOOKUP($C69,'Ewidencja działek'!$A$2:$C$59999,2,0)</f>
        <v>321/1</v>
      </c>
      <c r="E69" s="43" t="str">
        <f>VLOOKUP($C69,'Ewidencja działek'!$A$2:$C$59999,3,0)</f>
        <v xml:space="preserve">Lębork obr 2 </v>
      </c>
      <c r="F69" s="44" t="s">
        <v>1969</v>
      </c>
      <c r="G69" s="69">
        <v>121</v>
      </c>
      <c r="H69" s="70">
        <v>2.1</v>
      </c>
      <c r="I69" s="44">
        <v>110</v>
      </c>
      <c r="J69" s="71" t="str">
        <f t="shared" si="6"/>
        <v>II</v>
      </c>
    </row>
    <row r="70" spans="1:10" ht="11.25" customHeight="1">
      <c r="A70"/>
      <c r="B70" s="44">
        <f t="shared" ref="B70:B133" si="7">1+B69</f>
        <v>66</v>
      </c>
      <c r="C70" s="112" t="s">
        <v>2055</v>
      </c>
      <c r="D70" s="43" t="str">
        <f>VLOOKUP($C70,'Ewidencja działek'!$A$2:$C$59999,2,0)</f>
        <v>323</v>
      </c>
      <c r="E70" s="43" t="str">
        <f>VLOOKUP($C70,'Ewidencja działek'!$A$2:$C$59999,3,0)</f>
        <v xml:space="preserve">Lębork obr 2 </v>
      </c>
      <c r="F70" s="43" t="s">
        <v>1968</v>
      </c>
      <c r="G70" s="69">
        <v>181</v>
      </c>
      <c r="H70" s="70">
        <v>3.1</v>
      </c>
      <c r="I70" s="44">
        <v>110</v>
      </c>
      <c r="J70" s="71" t="str">
        <f t="shared" si="6"/>
        <v>II</v>
      </c>
    </row>
    <row r="71" spans="1:10" ht="11.25" customHeight="1">
      <c r="A71"/>
      <c r="B71" s="44">
        <f t="shared" si="7"/>
        <v>67</v>
      </c>
      <c r="C71" s="111" t="s">
        <v>2055</v>
      </c>
      <c r="D71" s="43" t="str">
        <f>VLOOKUP($C71,'Ewidencja działek'!$A$2:$C$59999,2,0)</f>
        <v>323</v>
      </c>
      <c r="E71" s="43" t="str">
        <f>VLOOKUP($C71,'Ewidencja działek'!$A$2:$C$59999,3,0)</f>
        <v xml:space="preserve">Lębork obr 2 </v>
      </c>
      <c r="F71" s="44" t="s">
        <v>1969</v>
      </c>
      <c r="G71" s="69">
        <v>193</v>
      </c>
      <c r="H71" s="70">
        <v>3.3</v>
      </c>
      <c r="I71" s="44">
        <v>110</v>
      </c>
      <c r="J71" s="71" t="str">
        <f t="shared" si="6"/>
        <v>II</v>
      </c>
    </row>
    <row r="72" spans="1:10" ht="11.25" customHeight="1">
      <c r="A72"/>
      <c r="B72" s="44">
        <f t="shared" si="7"/>
        <v>68</v>
      </c>
      <c r="C72" s="112" t="s">
        <v>2054</v>
      </c>
      <c r="D72" s="43" t="str">
        <f>VLOOKUP($C72,'Ewidencja działek'!$A$2:$C$59999,2,0)</f>
        <v>325</v>
      </c>
      <c r="E72" s="43" t="str">
        <f>VLOOKUP($C72,'Ewidencja działek'!$A$2:$C$59999,3,0)</f>
        <v xml:space="preserve">Lębork obr 2 </v>
      </c>
      <c r="F72" s="44" t="s">
        <v>1969</v>
      </c>
      <c r="G72" s="69">
        <v>185</v>
      </c>
      <c r="H72" s="70">
        <v>3.1</v>
      </c>
      <c r="I72" s="44">
        <v>120</v>
      </c>
      <c r="J72" s="71" t="str">
        <f t="shared" si="6"/>
        <v>I</v>
      </c>
    </row>
    <row r="73" spans="1:10" ht="11.25" customHeight="1">
      <c r="A73"/>
      <c r="B73" s="44">
        <f t="shared" si="7"/>
        <v>69</v>
      </c>
      <c r="C73" s="111" t="s">
        <v>7914</v>
      </c>
      <c r="D73" s="43">
        <v>326</v>
      </c>
      <c r="E73" s="43" t="s">
        <v>7946</v>
      </c>
      <c r="F73" s="43" t="s">
        <v>1968</v>
      </c>
      <c r="G73" s="69">
        <v>143</v>
      </c>
      <c r="H73" s="70">
        <v>2.4</v>
      </c>
      <c r="I73" s="44">
        <v>120</v>
      </c>
      <c r="J73" s="71" t="str">
        <f t="shared" si="6"/>
        <v>I</v>
      </c>
    </row>
    <row r="74" spans="1:10" ht="11.25" customHeight="1">
      <c r="A74"/>
      <c r="B74" s="44">
        <f t="shared" si="7"/>
        <v>70</v>
      </c>
      <c r="C74" s="111" t="s">
        <v>1059</v>
      </c>
      <c r="D74" s="43" t="str">
        <f>VLOOKUP($C74,'Ewidencja działek'!$A$2:$C$59999,2,0)</f>
        <v>256</v>
      </c>
      <c r="E74" s="43" t="str">
        <f>VLOOKUP($C74,'Ewidencja działek'!$A$2:$C$59999,3,0)</f>
        <v xml:space="preserve">Lębork obr 2 </v>
      </c>
      <c r="F74" s="52" t="s">
        <v>1968</v>
      </c>
      <c r="G74" s="69">
        <v>149</v>
      </c>
      <c r="H74" s="70">
        <v>1.9</v>
      </c>
      <c r="I74" s="44">
        <v>80</v>
      </c>
      <c r="J74" s="71" t="str">
        <f t="shared" si="6"/>
        <v>III</v>
      </c>
    </row>
    <row r="75" spans="1:10" ht="11.25" customHeight="1">
      <c r="A75"/>
      <c r="B75" s="44">
        <f t="shared" si="7"/>
        <v>71</v>
      </c>
      <c r="C75" s="111" t="s">
        <v>4026</v>
      </c>
      <c r="D75" s="43" t="str">
        <f>VLOOKUP($C75,'Ewidencja działek'!$A$2:$C$59999,2,0)</f>
        <v>241</v>
      </c>
      <c r="E75" s="43" t="str">
        <f>VLOOKUP($C75,'Ewidencja działek'!$A$2:$C$59999,3,0)</f>
        <v xml:space="preserve">Lębork obr 1 </v>
      </c>
      <c r="F75" s="52" t="s">
        <v>1969</v>
      </c>
      <c r="G75" s="69">
        <v>10</v>
      </c>
      <c r="H75" s="70">
        <v>0.2</v>
      </c>
      <c r="I75" s="44">
        <v>120</v>
      </c>
      <c r="J75" s="71" t="str">
        <f t="shared" si="6"/>
        <v>I</v>
      </c>
    </row>
    <row r="76" spans="1:10" ht="11.25" customHeight="1">
      <c r="A76"/>
      <c r="B76" s="44">
        <f t="shared" si="7"/>
        <v>72</v>
      </c>
      <c r="C76" s="111" t="s">
        <v>4019</v>
      </c>
      <c r="D76" s="43" t="str">
        <f>VLOOKUP($C76,'Ewidencja działek'!$A$2:$C$59999,2,0)</f>
        <v>231</v>
      </c>
      <c r="E76" s="43" t="str">
        <f>VLOOKUP($C76,'Ewidencja działek'!$A$2:$C$59999,3,0)</f>
        <v xml:space="preserve">Lębork obr 1 </v>
      </c>
      <c r="F76" s="44" t="s">
        <v>1968</v>
      </c>
      <c r="G76" s="69">
        <v>120</v>
      </c>
      <c r="H76" s="70">
        <v>2</v>
      </c>
      <c r="I76" s="44">
        <v>120</v>
      </c>
      <c r="J76" s="71" t="str">
        <f t="shared" si="6"/>
        <v>I</v>
      </c>
    </row>
    <row r="77" spans="1:10" ht="11.25" customHeight="1">
      <c r="A77"/>
      <c r="B77" s="44">
        <f t="shared" si="7"/>
        <v>73</v>
      </c>
      <c r="C77" s="111" t="s">
        <v>4464</v>
      </c>
      <c r="D77" s="43" t="str">
        <f>VLOOKUP($C77,'Ewidencja działek'!$A$2:$C$59999,2,0)</f>
        <v>13/8/L</v>
      </c>
      <c r="E77" s="43" t="str">
        <f>VLOOKUP($C77,'Ewidencja działek'!$A$2:$C$59999,3,0)</f>
        <v>Lębork obr 12</v>
      </c>
      <c r="F77" s="44" t="s">
        <v>1968</v>
      </c>
      <c r="G77" s="69">
        <v>108</v>
      </c>
      <c r="H77" s="70">
        <v>1.8</v>
      </c>
      <c r="I77" s="44">
        <v>120</v>
      </c>
      <c r="J77" s="71" t="str">
        <f t="shared" si="6"/>
        <v>I</v>
      </c>
    </row>
    <row r="78" spans="1:10" ht="11.25" customHeight="1">
      <c r="A78"/>
      <c r="B78" s="44">
        <f t="shared" si="7"/>
        <v>74</v>
      </c>
      <c r="C78" s="111" t="s">
        <v>4464</v>
      </c>
      <c r="D78" s="43" t="str">
        <f>VLOOKUP($C78,'Ewidencja działek'!$A$2:$C$59999,2,0)</f>
        <v>13/8/L</v>
      </c>
      <c r="E78" s="43" t="str">
        <f>VLOOKUP($C78,'Ewidencja działek'!$A$2:$C$59999,3,0)</f>
        <v>Lębork obr 12</v>
      </c>
      <c r="F78" s="44" t="s">
        <v>1967</v>
      </c>
      <c r="G78" s="69">
        <v>77</v>
      </c>
      <c r="H78" s="70">
        <v>1.3</v>
      </c>
      <c r="I78" s="44">
        <v>120</v>
      </c>
      <c r="J78" s="71" t="str">
        <f t="shared" si="6"/>
        <v>I</v>
      </c>
    </row>
    <row r="79" spans="1:10" ht="11.25" customHeight="1">
      <c r="A79"/>
      <c r="B79" s="44">
        <f t="shared" si="7"/>
        <v>75</v>
      </c>
      <c r="C79" s="111" t="s">
        <v>1069</v>
      </c>
      <c r="D79" s="43" t="str">
        <f>VLOOKUP($C79,'Ewidencja działek'!$A$2:$C$59999,2,0)</f>
        <v>266</v>
      </c>
      <c r="E79" s="43" t="str">
        <f>VLOOKUP($C79,'Ewidencja działek'!$A$2:$C$59999,3,0)</f>
        <v xml:space="preserve">Lębork obr 2 </v>
      </c>
      <c r="F79" s="44" t="s">
        <v>1968</v>
      </c>
      <c r="G79" s="69">
        <v>151</v>
      </c>
      <c r="H79" s="70">
        <v>2.6</v>
      </c>
      <c r="I79" s="44">
        <v>110</v>
      </c>
      <c r="J79" s="71" t="str">
        <f t="shared" si="6"/>
        <v>II</v>
      </c>
    </row>
    <row r="80" spans="1:10" ht="11.25" customHeight="1">
      <c r="A80"/>
      <c r="B80" s="44">
        <f t="shared" si="7"/>
        <v>76</v>
      </c>
      <c r="C80" s="111" t="s">
        <v>1071</v>
      </c>
      <c r="D80" s="43" t="str">
        <f>VLOOKUP($C80,'Ewidencja działek'!$A$2:$C$59999,2,0)</f>
        <v>270</v>
      </c>
      <c r="E80" s="43" t="str">
        <f>VLOOKUP($C80,'Ewidencja działek'!$A$2:$C$59999,3,0)</f>
        <v xml:space="preserve">Lębork obr 2 </v>
      </c>
      <c r="F80" s="44" t="s">
        <v>1968</v>
      </c>
      <c r="G80" s="69">
        <v>235</v>
      </c>
      <c r="H80" s="70">
        <v>4</v>
      </c>
      <c r="I80" s="44">
        <v>110</v>
      </c>
      <c r="J80" s="71" t="str">
        <f t="shared" si="6"/>
        <v>II</v>
      </c>
    </row>
    <row r="81" spans="1:10" ht="11.25" customHeight="1">
      <c r="A81"/>
      <c r="B81" s="44">
        <f t="shared" si="7"/>
        <v>77</v>
      </c>
      <c r="C81" s="111" t="s">
        <v>1072</v>
      </c>
      <c r="D81" s="43" t="str">
        <f>VLOOKUP($C81,'Ewidencja działek'!$A$2:$C$59999,2,0)</f>
        <v>271</v>
      </c>
      <c r="E81" s="43" t="str">
        <f>VLOOKUP($C81,'Ewidencja działek'!$A$2:$C$59999,3,0)</f>
        <v xml:space="preserve">Lębork obr 2 </v>
      </c>
      <c r="F81" s="44" t="s">
        <v>1968</v>
      </c>
      <c r="G81" s="69">
        <v>195</v>
      </c>
      <c r="H81" s="70">
        <v>3.3</v>
      </c>
      <c r="I81" s="44">
        <v>110</v>
      </c>
      <c r="J81" s="71" t="str">
        <f t="shared" si="6"/>
        <v>II</v>
      </c>
    </row>
    <row r="82" spans="1:10" ht="11.25" customHeight="1">
      <c r="A82"/>
      <c r="B82" s="44">
        <f t="shared" si="7"/>
        <v>78</v>
      </c>
      <c r="C82" s="112" t="s">
        <v>5248</v>
      </c>
      <c r="D82" s="43" t="str">
        <f>VLOOKUP($C82,'Ewidencja działek'!$A$2:$C$59999,2,0)</f>
        <v>99</v>
      </c>
      <c r="E82" s="43" t="str">
        <f>VLOOKUP($C82,'Ewidencja działek'!$A$2:$C$59999,3,0)</f>
        <v>Lębork obr 12</v>
      </c>
      <c r="F82" s="44" t="s">
        <v>1968</v>
      </c>
      <c r="G82" s="69">
        <v>198</v>
      </c>
      <c r="H82" s="70">
        <v>3.4</v>
      </c>
      <c r="I82" s="44">
        <v>90</v>
      </c>
      <c r="J82" s="71" t="str">
        <f t="shared" si="6"/>
        <v>III</v>
      </c>
    </row>
    <row r="83" spans="1:10" ht="11.25" customHeight="1">
      <c r="A83"/>
      <c r="B83" s="44">
        <f t="shared" si="7"/>
        <v>79</v>
      </c>
      <c r="C83" s="111" t="s">
        <v>1023</v>
      </c>
      <c r="D83" s="43" t="str">
        <f>VLOOKUP($C83,'Ewidencja działek'!$A$2:$C$59999,2,0)</f>
        <v>214</v>
      </c>
      <c r="E83" s="43" t="str">
        <f>VLOOKUP($C83,'Ewidencja działek'!$A$2:$C$59999,3,0)</f>
        <v xml:space="preserve">Lębork obr 2 </v>
      </c>
      <c r="F83" s="44" t="s">
        <v>1968</v>
      </c>
      <c r="G83" s="69">
        <v>235</v>
      </c>
      <c r="H83" s="70">
        <v>4</v>
      </c>
      <c r="I83" s="44">
        <v>110</v>
      </c>
      <c r="J83" s="71" t="str">
        <f t="shared" si="6"/>
        <v>II</v>
      </c>
    </row>
    <row r="84" spans="1:10" ht="11.25" customHeight="1">
      <c r="A84"/>
      <c r="B84" s="44">
        <f t="shared" si="7"/>
        <v>80</v>
      </c>
      <c r="C84" s="111" t="s">
        <v>972</v>
      </c>
      <c r="D84" s="43" t="str">
        <f>VLOOKUP($C84,'Ewidencja działek'!$A$2:$C$59999,2,0)</f>
        <v>152</v>
      </c>
      <c r="E84" s="43" t="str">
        <f>VLOOKUP($C84,'Ewidencja działek'!$A$2:$C$59999,3,0)</f>
        <v xml:space="preserve">Lębork obr 2 </v>
      </c>
      <c r="F84" s="44" t="s">
        <v>1968</v>
      </c>
      <c r="G84" s="69">
        <v>144</v>
      </c>
      <c r="H84" s="70">
        <v>1.9</v>
      </c>
      <c r="I84" s="44">
        <v>110</v>
      </c>
      <c r="J84" s="71" t="str">
        <f t="shared" si="6"/>
        <v>II</v>
      </c>
    </row>
    <row r="85" spans="1:10" ht="11.25" customHeight="1">
      <c r="A85"/>
      <c r="B85" s="44">
        <f t="shared" si="7"/>
        <v>81</v>
      </c>
      <c r="C85" s="111" t="s">
        <v>1024</v>
      </c>
      <c r="D85" s="43" t="str">
        <f>VLOOKUP($C85,'Ewidencja działek'!$A$2:$C$59999,2,0)</f>
        <v>215</v>
      </c>
      <c r="E85" s="43" t="str">
        <f>VLOOKUP($C85,'Ewidencja działek'!$A$2:$C$59999,3,0)</f>
        <v xml:space="preserve">Lębork obr 2 </v>
      </c>
      <c r="F85" s="44" t="s">
        <v>1968</v>
      </c>
      <c r="G85" s="69">
        <v>91</v>
      </c>
      <c r="H85" s="70">
        <v>1.2</v>
      </c>
      <c r="I85" s="44">
        <v>90</v>
      </c>
      <c r="J85" s="71" t="str">
        <f t="shared" si="6"/>
        <v>III</v>
      </c>
    </row>
    <row r="86" spans="1:10" ht="11.25" customHeight="1">
      <c r="A86"/>
      <c r="B86" s="44">
        <f t="shared" si="7"/>
        <v>82</v>
      </c>
      <c r="C86" s="111" t="s">
        <v>2016</v>
      </c>
      <c r="D86" s="43" t="str">
        <f>VLOOKUP($C86,'Ewidencja działek'!$A$2:$C$59999,2,0)</f>
        <v>216</v>
      </c>
      <c r="E86" s="43" t="str">
        <f>VLOOKUP($C86,'Ewidencja działek'!$A$2:$C$59999,3,0)</f>
        <v xml:space="preserve">Lębork obr 2 </v>
      </c>
      <c r="F86" s="44" t="s">
        <v>1968</v>
      </c>
      <c r="G86" s="69">
        <v>101</v>
      </c>
      <c r="H86" s="70">
        <v>1.7</v>
      </c>
      <c r="I86" s="44">
        <v>110</v>
      </c>
      <c r="J86" s="71" t="str">
        <f t="shared" si="6"/>
        <v>II</v>
      </c>
    </row>
    <row r="87" spans="1:10" ht="11.25" customHeight="1">
      <c r="A87"/>
      <c r="B87" s="44">
        <f t="shared" si="7"/>
        <v>83</v>
      </c>
      <c r="C87" s="111" t="s">
        <v>976</v>
      </c>
      <c r="D87" s="43" t="str">
        <f>VLOOKUP($C87,'Ewidencja działek'!$A$2:$C$59999,2,0)</f>
        <v>156</v>
      </c>
      <c r="E87" s="43" t="str">
        <f>VLOOKUP($C87,'Ewidencja działek'!$A$2:$C$59999,3,0)</f>
        <v xml:space="preserve">Lębork obr 2 </v>
      </c>
      <c r="F87" s="44" t="s">
        <v>1968</v>
      </c>
      <c r="G87" s="69">
        <v>252</v>
      </c>
      <c r="H87" s="70">
        <v>4.3</v>
      </c>
      <c r="I87" s="44">
        <v>90</v>
      </c>
      <c r="J87" s="71" t="str">
        <f t="shared" si="6"/>
        <v>III</v>
      </c>
    </row>
    <row r="88" spans="1:10" ht="11.25" customHeight="1">
      <c r="A88"/>
      <c r="B88" s="44">
        <f t="shared" si="7"/>
        <v>84</v>
      </c>
      <c r="C88" s="111" t="s">
        <v>977</v>
      </c>
      <c r="D88" s="43" t="str">
        <f>VLOOKUP($C88,'Ewidencja działek'!$A$2:$C$59999,2,0)</f>
        <v>157</v>
      </c>
      <c r="E88" s="43" t="str">
        <f>VLOOKUP($C88,'Ewidencja działek'!$A$2:$C$59999,3,0)</f>
        <v xml:space="preserve">Lębork obr 2 </v>
      </c>
      <c r="F88" s="44" t="s">
        <v>1968</v>
      </c>
      <c r="G88" s="69">
        <v>166</v>
      </c>
      <c r="H88" s="70">
        <v>2.2000000000000002</v>
      </c>
      <c r="I88" s="44">
        <v>90</v>
      </c>
      <c r="J88" s="71" t="str">
        <f t="shared" si="6"/>
        <v>III</v>
      </c>
    </row>
    <row r="89" spans="1:10" ht="11.25" customHeight="1">
      <c r="A89"/>
      <c r="B89" s="44">
        <f t="shared" si="7"/>
        <v>85</v>
      </c>
      <c r="C89" s="111" t="s">
        <v>979</v>
      </c>
      <c r="D89" s="43" t="str">
        <f>VLOOKUP($C89,'Ewidencja działek'!$A$2:$C$59999,2,0)</f>
        <v>159</v>
      </c>
      <c r="E89" s="43" t="str">
        <f>VLOOKUP($C89,'Ewidencja działek'!$A$2:$C$59999,3,0)</f>
        <v xml:space="preserve">Lębork obr 2 </v>
      </c>
      <c r="F89" s="44" t="s">
        <v>1968</v>
      </c>
      <c r="G89" s="69">
        <v>109</v>
      </c>
      <c r="H89" s="70">
        <v>1.4</v>
      </c>
      <c r="I89" s="44">
        <v>120</v>
      </c>
      <c r="J89" s="71" t="str">
        <f t="shared" si="6"/>
        <v>I</v>
      </c>
    </row>
    <row r="90" spans="1:10" ht="11.25" customHeight="1">
      <c r="A90"/>
      <c r="B90" s="44">
        <f t="shared" si="7"/>
        <v>86</v>
      </c>
      <c r="C90" s="111" t="s">
        <v>2036</v>
      </c>
      <c r="D90" s="43" t="str">
        <f>VLOOKUP($C90,'Ewidencja działek'!$A$2:$C$59999,2,0)</f>
        <v>272</v>
      </c>
      <c r="E90" s="43" t="str">
        <f>VLOOKUP($C90,'Ewidencja działek'!$A$2:$C$59999,3,0)</f>
        <v xml:space="preserve">Lębork obr 2 </v>
      </c>
      <c r="F90" s="44" t="s">
        <v>1970</v>
      </c>
      <c r="G90" s="69">
        <v>189</v>
      </c>
      <c r="H90" s="70">
        <v>3.2</v>
      </c>
      <c r="I90" s="44">
        <v>115</v>
      </c>
      <c r="J90" s="71" t="str">
        <f t="shared" si="6"/>
        <v>II</v>
      </c>
    </row>
    <row r="91" spans="1:10" ht="11.25" customHeight="1">
      <c r="A91"/>
      <c r="B91" s="44">
        <f t="shared" si="7"/>
        <v>87</v>
      </c>
      <c r="C91" s="111" t="s">
        <v>2036</v>
      </c>
      <c r="D91" s="43" t="str">
        <f>VLOOKUP($C91,'Ewidencja działek'!$A$2:$C$59999,2,0)</f>
        <v>272</v>
      </c>
      <c r="E91" s="43" t="str">
        <f>VLOOKUP($C91,'Ewidencja działek'!$A$2:$C$59999,3,0)</f>
        <v xml:space="preserve">Lębork obr 2 </v>
      </c>
      <c r="F91" s="44" t="s">
        <v>1969</v>
      </c>
      <c r="G91" s="69">
        <v>40</v>
      </c>
      <c r="H91" s="70">
        <v>0.7</v>
      </c>
      <c r="I91" s="44">
        <v>120</v>
      </c>
      <c r="J91" s="71" t="str">
        <f t="shared" si="6"/>
        <v>I</v>
      </c>
    </row>
    <row r="92" spans="1:10" ht="11.25" customHeight="1">
      <c r="A92"/>
      <c r="B92" s="44">
        <f t="shared" si="7"/>
        <v>88</v>
      </c>
      <c r="C92" s="111" t="s">
        <v>980</v>
      </c>
      <c r="D92" s="43" t="str">
        <f>VLOOKUP($C92,'Ewidencja działek'!$A$2:$C$59999,2,0)</f>
        <v>160</v>
      </c>
      <c r="E92" s="43" t="str">
        <f>VLOOKUP($C92,'Ewidencja działek'!$A$2:$C$59999,3,0)</f>
        <v xml:space="preserve">Lębork obr 2 </v>
      </c>
      <c r="F92" s="44" t="s">
        <v>1968</v>
      </c>
      <c r="G92" s="69">
        <v>151</v>
      </c>
      <c r="H92" s="70">
        <v>2.6</v>
      </c>
      <c r="I92" s="44">
        <v>110</v>
      </c>
      <c r="J92" s="71" t="str">
        <f t="shared" si="6"/>
        <v>II</v>
      </c>
    </row>
    <row r="93" spans="1:10" ht="11.25" customHeight="1">
      <c r="A93"/>
      <c r="B93" s="44">
        <f t="shared" si="7"/>
        <v>89</v>
      </c>
      <c r="C93" s="111" t="s">
        <v>2037</v>
      </c>
      <c r="D93" s="43" t="str">
        <f>VLOOKUP($C93,'Ewidencja działek'!$A$2:$C$59999,2,0)</f>
        <v>273</v>
      </c>
      <c r="E93" s="43" t="str">
        <f>VLOOKUP($C93,'Ewidencja działek'!$A$2:$C$59999,3,0)</f>
        <v xml:space="preserve">Lębork obr 2 </v>
      </c>
      <c r="F93" s="44" t="s">
        <v>1970</v>
      </c>
      <c r="G93" s="69">
        <v>106</v>
      </c>
      <c r="H93" s="70">
        <v>1.8</v>
      </c>
      <c r="I93" s="44">
        <v>115</v>
      </c>
      <c r="J93" s="71" t="str">
        <f t="shared" si="6"/>
        <v>II</v>
      </c>
    </row>
    <row r="94" spans="1:10" ht="11.25" customHeight="1">
      <c r="A94"/>
      <c r="B94" s="44">
        <f t="shared" si="7"/>
        <v>90</v>
      </c>
      <c r="C94" s="111" t="s">
        <v>2037</v>
      </c>
      <c r="D94" s="43" t="str">
        <f>VLOOKUP($C94,'Ewidencja działek'!$A$2:$C$59999,2,0)</f>
        <v>273</v>
      </c>
      <c r="E94" s="43" t="str">
        <f>VLOOKUP($C94,'Ewidencja działek'!$A$2:$C$59999,3,0)</f>
        <v xml:space="preserve">Lębork obr 2 </v>
      </c>
      <c r="F94" s="44" t="s">
        <v>1933</v>
      </c>
      <c r="G94" s="69">
        <v>50</v>
      </c>
      <c r="H94" s="70">
        <v>0.9</v>
      </c>
      <c r="I94" s="44">
        <v>120</v>
      </c>
      <c r="J94" s="71" t="str">
        <f t="shared" si="6"/>
        <v>I</v>
      </c>
    </row>
    <row r="95" spans="1:10" ht="11.25" customHeight="1">
      <c r="A95"/>
      <c r="B95" s="44">
        <f t="shared" si="7"/>
        <v>91</v>
      </c>
      <c r="C95" s="111" t="s">
        <v>982</v>
      </c>
      <c r="D95" s="43" t="str">
        <f>VLOOKUP($C95,'Ewidencja działek'!$A$2:$C$59999,2,0)</f>
        <v>162</v>
      </c>
      <c r="E95" s="43" t="str">
        <f>VLOOKUP($C95,'Ewidencja działek'!$A$2:$C$59999,3,0)</f>
        <v xml:space="preserve">Lębork obr 2 </v>
      </c>
      <c r="F95" s="44" t="s">
        <v>1968</v>
      </c>
      <c r="G95" s="69">
        <v>109</v>
      </c>
      <c r="H95" s="70">
        <v>1.4</v>
      </c>
      <c r="I95" s="44">
        <v>120</v>
      </c>
      <c r="J95" s="71" t="str">
        <f t="shared" si="6"/>
        <v>I</v>
      </c>
    </row>
    <row r="96" spans="1:10" ht="11.25" customHeight="1">
      <c r="A96"/>
      <c r="B96" s="44">
        <f t="shared" si="7"/>
        <v>92</v>
      </c>
      <c r="C96" s="111" t="s">
        <v>2039</v>
      </c>
      <c r="D96" s="43" t="str">
        <f>VLOOKUP($C96,'Ewidencja działek'!$A$2:$C$59999,2,0)</f>
        <v>276</v>
      </c>
      <c r="E96" s="43" t="str">
        <f>VLOOKUP($C96,'Ewidencja działek'!$A$2:$C$59999,3,0)</f>
        <v xml:space="preserve">Lębork obr 2 </v>
      </c>
      <c r="F96" s="44" t="s">
        <v>1970</v>
      </c>
      <c r="G96" s="69">
        <v>158</v>
      </c>
      <c r="H96" s="70">
        <v>2.7</v>
      </c>
      <c r="I96" s="44">
        <v>115</v>
      </c>
      <c r="J96" s="71" t="str">
        <f t="shared" si="6"/>
        <v>II</v>
      </c>
    </row>
    <row r="97" spans="1:10" ht="11.25" customHeight="1">
      <c r="A97"/>
      <c r="B97" s="44">
        <f t="shared" si="7"/>
        <v>93</v>
      </c>
      <c r="C97" s="111" t="s">
        <v>2040</v>
      </c>
      <c r="D97" s="43" t="str">
        <f>VLOOKUP($C97,'Ewidencja działek'!$A$2:$C$59999,2,0)</f>
        <v>278</v>
      </c>
      <c r="E97" s="43" t="str">
        <f>VLOOKUP($C97,'Ewidencja działek'!$A$2:$C$59999,3,0)</f>
        <v xml:space="preserve">Lębork obr 2 </v>
      </c>
      <c r="F97" s="44" t="s">
        <v>1970</v>
      </c>
      <c r="G97" s="69">
        <v>158</v>
      </c>
      <c r="H97" s="70">
        <v>2.7</v>
      </c>
      <c r="I97" s="44">
        <v>115</v>
      </c>
      <c r="J97" s="71" t="str">
        <f t="shared" si="6"/>
        <v>II</v>
      </c>
    </row>
    <row r="98" spans="1:10" ht="11.25" customHeight="1">
      <c r="A98"/>
      <c r="B98" s="44">
        <f t="shared" si="7"/>
        <v>94</v>
      </c>
      <c r="C98" s="111" t="s">
        <v>986</v>
      </c>
      <c r="D98" s="43" t="str">
        <f>VLOOKUP($C98,'Ewidencja działek'!$A$2:$C$59999,2,0)</f>
        <v>166</v>
      </c>
      <c r="E98" s="43" t="str">
        <f>VLOOKUP($C98,'Ewidencja działek'!$A$2:$C$59999,3,0)</f>
        <v xml:space="preserve">Lębork obr 2 </v>
      </c>
      <c r="F98" s="44" t="s">
        <v>1968</v>
      </c>
      <c r="G98" s="69">
        <v>254</v>
      </c>
      <c r="H98" s="70">
        <v>4.3</v>
      </c>
      <c r="I98" s="44">
        <v>110</v>
      </c>
      <c r="J98" s="71" t="str">
        <f t="shared" si="6"/>
        <v>II</v>
      </c>
    </row>
    <row r="99" spans="1:10" ht="11.25" customHeight="1">
      <c r="A99"/>
      <c r="B99" s="44">
        <f t="shared" si="7"/>
        <v>95</v>
      </c>
      <c r="C99" s="111" t="s">
        <v>2018</v>
      </c>
      <c r="D99" s="43" t="str">
        <f>VLOOKUP($C99,'Ewidencja działek'!$A$2:$C$59999,2,0)</f>
        <v>279</v>
      </c>
      <c r="E99" s="43" t="str">
        <f>VLOOKUP($C99,'Ewidencja działek'!$A$2:$C$59999,3,0)</f>
        <v xml:space="preserve">Lębork obr 2 </v>
      </c>
      <c r="F99" s="44" t="s">
        <v>1968</v>
      </c>
      <c r="G99" s="69">
        <v>228</v>
      </c>
      <c r="H99" s="70">
        <v>3.9</v>
      </c>
      <c r="I99" s="44">
        <v>110</v>
      </c>
      <c r="J99" s="71" t="str">
        <f t="shared" si="6"/>
        <v>II</v>
      </c>
    </row>
    <row r="100" spans="1:10" ht="11.25" customHeight="1">
      <c r="A100"/>
      <c r="B100" s="44">
        <f t="shared" si="7"/>
        <v>96</v>
      </c>
      <c r="C100" s="111" t="s">
        <v>988</v>
      </c>
      <c r="D100" s="43" t="str">
        <f>VLOOKUP($C100,'Ewidencja działek'!$A$2:$C$59999,2,0)</f>
        <v>168</v>
      </c>
      <c r="E100" s="43" t="str">
        <f>VLOOKUP($C100,'Ewidencja działek'!$A$2:$C$59999,3,0)</f>
        <v xml:space="preserve">Lębork obr 2 </v>
      </c>
      <c r="F100" s="44" t="s">
        <v>1968</v>
      </c>
      <c r="G100" s="69">
        <v>264</v>
      </c>
      <c r="H100" s="70">
        <v>4.5</v>
      </c>
      <c r="I100" s="44">
        <v>110</v>
      </c>
      <c r="J100" s="71" t="str">
        <f t="shared" si="6"/>
        <v>II</v>
      </c>
    </row>
    <row r="101" spans="1:10" ht="11.25" customHeight="1">
      <c r="A101"/>
      <c r="B101" s="44">
        <f t="shared" si="7"/>
        <v>97</v>
      </c>
      <c r="C101" s="111" t="s">
        <v>1994</v>
      </c>
      <c r="D101" s="43" t="str">
        <f>VLOOKUP($C101,'Ewidencja działek'!$A$2:$C$59999,2,0)</f>
        <v>371</v>
      </c>
      <c r="E101" s="43" t="str">
        <f>VLOOKUP($C101,'Ewidencja działek'!$A$2:$C$59999,3,0)</f>
        <v xml:space="preserve">Lębork obr 2 </v>
      </c>
      <c r="F101" s="44" t="s">
        <v>1968</v>
      </c>
      <c r="G101" s="69">
        <v>151</v>
      </c>
      <c r="H101" s="70">
        <v>2.6</v>
      </c>
      <c r="I101" s="44">
        <v>110</v>
      </c>
      <c r="J101" s="71" t="str">
        <f t="shared" si="6"/>
        <v>II</v>
      </c>
    </row>
    <row r="102" spans="1:10" ht="11.25" customHeight="1">
      <c r="A102"/>
      <c r="B102" s="44">
        <f t="shared" si="7"/>
        <v>98</v>
      </c>
      <c r="C102" s="111" t="s">
        <v>2023</v>
      </c>
      <c r="D102" s="43" t="str">
        <f>VLOOKUP($C102,'Ewidencja działek'!$A$2:$C$59999,2,0)</f>
        <v>372</v>
      </c>
      <c r="E102" s="43" t="str">
        <f>VLOOKUP($C102,'Ewidencja działek'!$A$2:$C$59999,3,0)</f>
        <v xml:space="preserve">Lębork obr 2 </v>
      </c>
      <c r="F102" s="44" t="s">
        <v>1968</v>
      </c>
      <c r="G102" s="69">
        <v>188</v>
      </c>
      <c r="H102" s="70">
        <v>3.2</v>
      </c>
      <c r="I102" s="44">
        <v>110</v>
      </c>
      <c r="J102" s="71" t="str">
        <f t="shared" si="6"/>
        <v>II</v>
      </c>
    </row>
    <row r="103" spans="1:10" ht="11.25" customHeight="1">
      <c r="A103"/>
      <c r="B103" s="44">
        <f t="shared" si="7"/>
        <v>99</v>
      </c>
      <c r="C103" s="111" t="s">
        <v>4614</v>
      </c>
      <c r="D103" s="43" t="str">
        <f>VLOOKUP($C103,'Ewidencja działek'!$A$2:$C$59999,2,0)</f>
        <v>104</v>
      </c>
      <c r="E103" s="43" t="str">
        <f>VLOOKUP($C103,'Ewidencja działek'!$A$2:$C$59999,3,0)</f>
        <v xml:space="preserve">Lębork obr 6 </v>
      </c>
      <c r="F103" s="44" t="s">
        <v>1968</v>
      </c>
      <c r="G103" s="69">
        <v>144</v>
      </c>
      <c r="H103" s="70">
        <v>2.2000000000000002</v>
      </c>
      <c r="I103" s="44">
        <v>115</v>
      </c>
      <c r="J103" s="71" t="str">
        <f t="shared" si="6"/>
        <v>II</v>
      </c>
    </row>
    <row r="104" spans="1:10" ht="11.25" customHeight="1">
      <c r="A104"/>
      <c r="B104" s="44">
        <f t="shared" si="7"/>
        <v>100</v>
      </c>
      <c r="C104" s="111" t="s">
        <v>4614</v>
      </c>
      <c r="D104" s="43" t="str">
        <f>VLOOKUP($C104,'Ewidencja działek'!$A$2:$C$59999,2,0)</f>
        <v>104</v>
      </c>
      <c r="E104" s="43" t="str">
        <f>VLOOKUP($C104,'Ewidencja działek'!$A$2:$C$59999,3,0)</f>
        <v xml:space="preserve">Lębork obr 6 </v>
      </c>
      <c r="F104" s="44" t="s">
        <v>1933</v>
      </c>
      <c r="G104" s="69">
        <v>36</v>
      </c>
      <c r="H104" s="70">
        <v>0.5</v>
      </c>
      <c r="I104" s="44">
        <v>120</v>
      </c>
      <c r="J104" s="71" t="str">
        <f t="shared" si="6"/>
        <v>I</v>
      </c>
    </row>
    <row r="105" spans="1:10" ht="11.25" customHeight="1">
      <c r="A105"/>
      <c r="B105" s="44">
        <f t="shared" si="7"/>
        <v>101</v>
      </c>
      <c r="C105" s="112" t="s">
        <v>3305</v>
      </c>
      <c r="D105" s="43" t="str">
        <f>VLOOKUP($C105,'Ewidencja działek'!$A$2:$C$59999,2,0)</f>
        <v>114</v>
      </c>
      <c r="E105" s="43" t="str">
        <f>VLOOKUP($C105,'Ewidencja działek'!$A$2:$C$59999,3,0)</f>
        <v xml:space="preserve">Lębork obr 6 </v>
      </c>
      <c r="F105" s="44" t="s">
        <v>1968</v>
      </c>
      <c r="G105" s="69">
        <v>158</v>
      </c>
      <c r="H105" s="70">
        <v>2.7</v>
      </c>
      <c r="I105" s="44">
        <v>115</v>
      </c>
      <c r="J105" s="71" t="str">
        <f t="shared" si="6"/>
        <v>II</v>
      </c>
    </row>
    <row r="106" spans="1:10" ht="11.25" customHeight="1">
      <c r="A106"/>
      <c r="B106" s="44">
        <f t="shared" si="7"/>
        <v>102</v>
      </c>
      <c r="C106" s="111" t="s">
        <v>2052</v>
      </c>
      <c r="D106" s="43" t="str">
        <f>VLOOKUP($C106,'Ewidencja działek'!$A$2:$C$59999,2,0)</f>
        <v>49</v>
      </c>
      <c r="E106" s="43" t="str">
        <f>VLOOKUP($C106,'Ewidencja działek'!$A$2:$C$59999,3,0)</f>
        <v>Lębork obr 12</v>
      </c>
      <c r="F106" s="44" t="s">
        <v>1968</v>
      </c>
      <c r="G106" s="69">
        <v>79</v>
      </c>
      <c r="H106" s="70">
        <v>1.3</v>
      </c>
      <c r="I106" s="44">
        <v>115</v>
      </c>
      <c r="J106" s="71" t="str">
        <f t="shared" si="6"/>
        <v>II</v>
      </c>
    </row>
    <row r="107" spans="1:10" ht="11.25" customHeight="1">
      <c r="A107"/>
      <c r="B107" s="44">
        <f t="shared" si="7"/>
        <v>103</v>
      </c>
      <c r="C107" s="111" t="s">
        <v>2051</v>
      </c>
      <c r="D107" s="43" t="str">
        <f>VLOOKUP($C107,'Ewidencja działek'!$A$2:$C$59999,2,0)</f>
        <v>50/1</v>
      </c>
      <c r="E107" s="43" t="str">
        <f>VLOOKUP($C107,'Ewidencja działek'!$A$2:$C$59999,3,0)</f>
        <v>Lębork obr 12</v>
      </c>
      <c r="F107" s="44" t="s">
        <v>1969</v>
      </c>
      <c r="G107" s="69">
        <v>53</v>
      </c>
      <c r="H107" s="70">
        <v>0.9</v>
      </c>
      <c r="I107" s="44">
        <v>115</v>
      </c>
      <c r="J107" s="71" t="str">
        <f t="shared" si="6"/>
        <v>II</v>
      </c>
    </row>
    <row r="108" spans="1:10" ht="11.25" customHeight="1">
      <c r="A108"/>
      <c r="B108" s="44">
        <f t="shared" si="7"/>
        <v>104</v>
      </c>
      <c r="C108" s="111" t="s">
        <v>2051</v>
      </c>
      <c r="D108" s="43" t="str">
        <f>VLOOKUP($C108,'Ewidencja działek'!$A$2:$C$59999,2,0)</f>
        <v>50/1</v>
      </c>
      <c r="E108" s="43" t="str">
        <f>VLOOKUP($C108,'Ewidencja działek'!$A$2:$C$59999,3,0)</f>
        <v>Lębork obr 12</v>
      </c>
      <c r="F108" s="44" t="s">
        <v>1968</v>
      </c>
      <c r="G108" s="69">
        <v>164</v>
      </c>
      <c r="H108" s="70">
        <v>2.8</v>
      </c>
      <c r="I108" s="44">
        <v>115</v>
      </c>
      <c r="J108" s="71" t="str">
        <f t="shared" si="6"/>
        <v>II</v>
      </c>
    </row>
    <row r="109" spans="1:10" ht="11.25" customHeight="1">
      <c r="A109"/>
      <c r="B109" s="44">
        <f t="shared" si="7"/>
        <v>105</v>
      </c>
      <c r="C109" s="111" t="s">
        <v>2048</v>
      </c>
      <c r="D109" s="43" t="str">
        <f>VLOOKUP($C109,'Ewidencja działek'!$A$2:$C$59999,2,0)</f>
        <v>59</v>
      </c>
      <c r="E109" s="43" t="str">
        <f>VLOOKUP($C109,'Ewidencja działek'!$A$2:$C$59999,3,0)</f>
        <v>Lębork obr 12</v>
      </c>
      <c r="F109" s="44" t="s">
        <v>1968</v>
      </c>
      <c r="G109" s="69">
        <v>139</v>
      </c>
      <c r="H109" s="70">
        <v>2.4</v>
      </c>
      <c r="I109" s="44">
        <v>105</v>
      </c>
      <c r="J109" s="71" t="str">
        <f t="shared" si="6"/>
        <v>II</v>
      </c>
    </row>
    <row r="110" spans="1:10" ht="11.25" customHeight="1">
      <c r="A110"/>
      <c r="B110" s="44">
        <f t="shared" si="7"/>
        <v>106</v>
      </c>
      <c r="C110" s="111" t="s">
        <v>2047</v>
      </c>
      <c r="D110" s="43" t="str">
        <f>VLOOKUP($C110,'Ewidencja działek'!$A$2:$C$59999,2,0)</f>
        <v>60</v>
      </c>
      <c r="E110" s="43" t="str">
        <f>VLOOKUP($C110,'Ewidencja działek'!$A$2:$C$59999,3,0)</f>
        <v>Lębork obr 12</v>
      </c>
      <c r="F110" s="44" t="s">
        <v>1968</v>
      </c>
      <c r="G110" s="69">
        <v>139</v>
      </c>
      <c r="H110" s="70">
        <v>2.4</v>
      </c>
      <c r="I110" s="44">
        <v>85</v>
      </c>
      <c r="J110" s="71" t="str">
        <f t="shared" si="6"/>
        <v>III</v>
      </c>
    </row>
    <row r="111" spans="1:10" ht="11.25" customHeight="1">
      <c r="A111"/>
      <c r="B111" s="44">
        <f t="shared" si="7"/>
        <v>107</v>
      </c>
      <c r="C111" s="111" t="s">
        <v>2045</v>
      </c>
      <c r="D111" s="43" t="str">
        <f>VLOOKUP($C111,'Ewidencja działek'!$A$2:$C$59999,2,0)</f>
        <v>66</v>
      </c>
      <c r="E111" s="43" t="str">
        <f>VLOOKUP($C111,'Ewidencja działek'!$A$2:$C$59999,3,0)</f>
        <v>Lębork obr 12</v>
      </c>
      <c r="F111" s="44" t="s">
        <v>1968</v>
      </c>
      <c r="G111" s="69">
        <v>158</v>
      </c>
      <c r="H111" s="70">
        <v>2.7</v>
      </c>
      <c r="I111" s="44">
        <v>105</v>
      </c>
      <c r="J111" s="71" t="str">
        <f t="shared" si="6"/>
        <v>II</v>
      </c>
    </row>
    <row r="112" spans="1:10" ht="11.25" customHeight="1">
      <c r="A112"/>
      <c r="B112" s="44">
        <f t="shared" si="7"/>
        <v>108</v>
      </c>
      <c r="C112" s="112" t="s">
        <v>2046</v>
      </c>
      <c r="D112" s="43" t="str">
        <f>VLOOKUP($C112,'Ewidencja działek'!$A$2:$C$59999,2,0)</f>
        <v>67</v>
      </c>
      <c r="E112" s="43" t="str">
        <f>VLOOKUP($C112,'Ewidencja działek'!$A$2:$C$59999,3,0)</f>
        <v>Lębork obr 12</v>
      </c>
      <c r="F112" s="44" t="s">
        <v>1968</v>
      </c>
      <c r="G112" s="69">
        <v>198</v>
      </c>
      <c r="H112" s="70">
        <v>3.4</v>
      </c>
      <c r="I112" s="44">
        <v>105</v>
      </c>
      <c r="J112" s="71" t="str">
        <f t="shared" si="6"/>
        <v>II</v>
      </c>
    </row>
    <row r="113" spans="1:10" ht="11.25" customHeight="1">
      <c r="A113"/>
      <c r="B113" s="44">
        <f t="shared" si="7"/>
        <v>109</v>
      </c>
      <c r="C113" s="111" t="s">
        <v>2049</v>
      </c>
      <c r="D113" s="43" t="str">
        <f>VLOOKUP($C113,'Ewidencja działek'!$A$2:$C$59999,2,0)</f>
        <v>72</v>
      </c>
      <c r="E113" s="43" t="str">
        <f>VLOOKUP($C113,'Ewidencja działek'!$A$2:$C$59999,3,0)</f>
        <v>Lębork obr 12</v>
      </c>
      <c r="F113" s="44" t="s">
        <v>1968</v>
      </c>
      <c r="G113" s="69">
        <v>139</v>
      </c>
      <c r="H113" s="70">
        <v>2.4</v>
      </c>
      <c r="I113" s="44">
        <v>90</v>
      </c>
      <c r="J113" s="71" t="str">
        <f t="shared" si="6"/>
        <v>III</v>
      </c>
    </row>
    <row r="114" spans="1:10" ht="11.25" customHeight="1">
      <c r="A114"/>
      <c r="B114" s="44">
        <f t="shared" si="7"/>
        <v>110</v>
      </c>
      <c r="C114" s="111" t="s">
        <v>2050</v>
      </c>
      <c r="D114" s="43" t="str">
        <f>VLOOKUP($C114,'Ewidencja działek'!$A$2:$C$59999,2,0)</f>
        <v>75</v>
      </c>
      <c r="E114" s="43" t="str">
        <f>VLOOKUP($C114,'Ewidencja działek'!$A$2:$C$59999,3,0)</f>
        <v>Lębork obr 12</v>
      </c>
      <c r="F114" s="44" t="s">
        <v>1968</v>
      </c>
      <c r="G114" s="69">
        <v>139</v>
      </c>
      <c r="H114" s="70">
        <v>2.4</v>
      </c>
      <c r="I114" s="44">
        <v>115</v>
      </c>
      <c r="J114" s="71" t="str">
        <f t="shared" si="6"/>
        <v>II</v>
      </c>
    </row>
    <row r="115" spans="1:10" ht="11.25" customHeight="1">
      <c r="A115"/>
      <c r="B115" s="44">
        <f t="shared" si="7"/>
        <v>111</v>
      </c>
      <c r="C115" s="111" t="s">
        <v>1021</v>
      </c>
      <c r="D115" s="43" t="str">
        <f>VLOOKUP($C115,'Ewidencja działek'!$A$2:$C$59999,2,0)</f>
        <v>210</v>
      </c>
      <c r="E115" s="43" t="str">
        <f>VLOOKUP($C115,'Ewidencja działek'!$A$2:$C$59999,3,0)</f>
        <v xml:space="preserve">Lębork obr 2 </v>
      </c>
      <c r="F115" s="44" t="s">
        <v>1967</v>
      </c>
      <c r="G115" s="69">
        <v>20</v>
      </c>
      <c r="H115" s="70">
        <v>0.3</v>
      </c>
      <c r="I115" s="44">
        <v>120</v>
      </c>
      <c r="J115" s="71" t="str">
        <f t="shared" si="6"/>
        <v>I</v>
      </c>
    </row>
    <row r="116" spans="1:10" ht="11.25" customHeight="1">
      <c r="A116"/>
      <c r="B116" s="44">
        <f t="shared" si="7"/>
        <v>112</v>
      </c>
      <c r="C116" s="111" t="s">
        <v>6278</v>
      </c>
      <c r="D116" s="43" t="str">
        <f>VLOOKUP($C116,'Ewidencja działek'!$A$2:$C$59999,2,0)</f>
        <v>53</v>
      </c>
      <c r="E116" s="43" t="str">
        <f>VLOOKUP($C116,'Ewidencja działek'!$A$2:$C$59999,3,0)</f>
        <v xml:space="preserve">Lębork obr 2 </v>
      </c>
      <c r="F116" s="44" t="s">
        <v>1969</v>
      </c>
      <c r="G116" s="69">
        <v>36</v>
      </c>
      <c r="H116" s="70">
        <v>0.6</v>
      </c>
      <c r="I116" s="44">
        <v>120</v>
      </c>
      <c r="J116" s="71" t="str">
        <f t="shared" si="6"/>
        <v>I</v>
      </c>
    </row>
    <row r="117" spans="1:10" ht="11.25" customHeight="1">
      <c r="A117"/>
      <c r="B117" s="44">
        <f t="shared" si="7"/>
        <v>113</v>
      </c>
      <c r="C117" s="112" t="s">
        <v>1017</v>
      </c>
      <c r="D117" s="43" t="str">
        <f>VLOOKUP($C117,'Ewidencja działek'!$A$2:$C$59999,2,0)</f>
        <v>206</v>
      </c>
      <c r="E117" s="43" t="str">
        <f>VLOOKUP($C117,'Ewidencja działek'!$A$2:$C$59999,3,0)</f>
        <v xml:space="preserve">Lębork obr 2 </v>
      </c>
      <c r="F117" s="44" t="s">
        <v>1968</v>
      </c>
      <c r="G117" s="69">
        <v>118</v>
      </c>
      <c r="H117" s="70">
        <v>2</v>
      </c>
      <c r="I117" s="44">
        <v>110</v>
      </c>
      <c r="J117" s="71" t="str">
        <f t="shared" si="6"/>
        <v>II</v>
      </c>
    </row>
    <row r="118" spans="1:10" ht="11.25" customHeight="1">
      <c r="A118"/>
      <c r="B118" s="44">
        <f t="shared" si="7"/>
        <v>114</v>
      </c>
      <c r="C118" s="111" t="s">
        <v>7181</v>
      </c>
      <c r="D118" s="43" t="str">
        <f>VLOOKUP($C118,'Ewidencja działek'!$A$2:$C$59999,2,0)</f>
        <v>46</v>
      </c>
      <c r="E118" s="43" t="str">
        <f>VLOOKUP($C118,'Ewidencja działek'!$A$2:$C$59999,3,0)</f>
        <v xml:space="preserve">Lębork obr 1 </v>
      </c>
      <c r="F118" s="44" t="s">
        <v>1969</v>
      </c>
      <c r="G118" s="69">
        <v>43</v>
      </c>
      <c r="H118" s="70">
        <v>0.7</v>
      </c>
      <c r="I118" s="44">
        <v>120</v>
      </c>
      <c r="J118" s="71" t="str">
        <f t="shared" si="6"/>
        <v>I</v>
      </c>
    </row>
    <row r="119" spans="1:10" ht="11.25" customHeight="1">
      <c r="A119"/>
      <c r="B119" s="44">
        <f t="shared" si="7"/>
        <v>115</v>
      </c>
      <c r="C119" s="111" t="s">
        <v>3824</v>
      </c>
      <c r="D119" s="43" t="str">
        <f>VLOOKUP($C119,'Ewidencja działek'!$A$2:$C$59999,2,0)</f>
        <v>73</v>
      </c>
      <c r="E119" s="43" t="str">
        <f>VLOOKUP($C119,'Ewidencja działek'!$A$2:$C$59999,3,0)</f>
        <v xml:space="preserve">Lębork obr 1 </v>
      </c>
      <c r="F119" s="44" t="s">
        <v>1969</v>
      </c>
      <c r="G119" s="69">
        <v>432</v>
      </c>
      <c r="H119" s="70">
        <v>7.3</v>
      </c>
      <c r="I119" s="44">
        <v>115</v>
      </c>
      <c r="J119" s="71" t="str">
        <f t="shared" si="6"/>
        <v>II</v>
      </c>
    </row>
    <row r="120" spans="1:10" ht="11.25" customHeight="1">
      <c r="A120"/>
      <c r="B120" s="44">
        <f t="shared" si="7"/>
        <v>116</v>
      </c>
      <c r="C120" s="111" t="s">
        <v>3827</v>
      </c>
      <c r="D120" s="43" t="str">
        <f>VLOOKUP($C120,'Ewidencja działek'!$A$2:$C$59999,2,0)</f>
        <v>76/1</v>
      </c>
      <c r="E120" s="43" t="str">
        <f>VLOOKUP($C120,'Ewidencja działek'!$A$2:$C$59999,3,0)</f>
        <v xml:space="preserve">Lębork obr 1 </v>
      </c>
      <c r="F120" s="44" t="s">
        <v>1969</v>
      </c>
      <c r="G120" s="69">
        <v>98</v>
      </c>
      <c r="H120" s="70">
        <v>1.7</v>
      </c>
      <c r="I120" s="44">
        <v>120</v>
      </c>
      <c r="J120" s="71" t="str">
        <f t="shared" si="6"/>
        <v>I</v>
      </c>
    </row>
    <row r="121" spans="1:10" ht="11.25" customHeight="1">
      <c r="A121"/>
      <c r="B121" s="44">
        <f t="shared" si="7"/>
        <v>117</v>
      </c>
      <c r="C121" s="111" t="s">
        <v>7170</v>
      </c>
      <c r="D121" s="43" t="str">
        <f>VLOOKUP($C121,'Ewidencja działek'!$A$2:$C$59999,2,0)</f>
        <v>35</v>
      </c>
      <c r="E121" s="43" t="str">
        <f>VLOOKUP($C121,'Ewidencja działek'!$A$2:$C$59999,3,0)</f>
        <v xml:space="preserve">Lębork obr 1 </v>
      </c>
      <c r="F121" s="44" t="s">
        <v>1969</v>
      </c>
      <c r="G121" s="69">
        <v>18</v>
      </c>
      <c r="H121" s="70">
        <v>0.3</v>
      </c>
      <c r="I121" s="44">
        <v>130</v>
      </c>
      <c r="J121" s="71" t="str">
        <f t="shared" si="6"/>
        <v>I</v>
      </c>
    </row>
    <row r="122" spans="1:10" ht="11.25" customHeight="1">
      <c r="A122"/>
      <c r="B122" s="44">
        <f t="shared" si="7"/>
        <v>118</v>
      </c>
      <c r="C122" s="111" t="s">
        <v>7167</v>
      </c>
      <c r="D122" s="43" t="str">
        <f>VLOOKUP($C122,'Ewidencja działek'!$A$2:$C$59999,2,0)</f>
        <v>32</v>
      </c>
      <c r="E122" s="43" t="str">
        <f>VLOOKUP($C122,'Ewidencja działek'!$A$2:$C$59999,3,0)</f>
        <v xml:space="preserve">Lębork obr 1 </v>
      </c>
      <c r="F122" s="44" t="s">
        <v>1968</v>
      </c>
      <c r="G122" s="69">
        <v>173</v>
      </c>
      <c r="H122" s="70">
        <v>2.9</v>
      </c>
      <c r="I122" s="44">
        <v>115</v>
      </c>
      <c r="J122" s="71" t="str">
        <f t="shared" si="6"/>
        <v>II</v>
      </c>
    </row>
    <row r="123" spans="1:10" ht="11.25" customHeight="1">
      <c r="A123"/>
      <c r="B123" s="44">
        <f t="shared" si="7"/>
        <v>119</v>
      </c>
      <c r="C123" s="112" t="s">
        <v>7165</v>
      </c>
      <c r="D123" s="43" t="str">
        <f>VLOOKUP($C123,'Ewidencja działek'!$A$2:$C$59999,2,0)</f>
        <v>31/1</v>
      </c>
      <c r="E123" s="43" t="str">
        <f>VLOOKUP($C123,'Ewidencja działek'!$A$2:$C$59999,3,0)</f>
        <v xml:space="preserve">Lębork obr 1 </v>
      </c>
      <c r="F123" s="44" t="s">
        <v>1968</v>
      </c>
      <c r="G123" s="69">
        <v>182</v>
      </c>
      <c r="H123" s="70">
        <v>3.1</v>
      </c>
      <c r="I123" s="44">
        <v>115</v>
      </c>
      <c r="J123" s="71" t="str">
        <f t="shared" si="6"/>
        <v>II</v>
      </c>
    </row>
    <row r="124" spans="1:10" ht="11.25" customHeight="1">
      <c r="A124"/>
      <c r="B124" s="44">
        <f t="shared" si="7"/>
        <v>120</v>
      </c>
      <c r="C124" s="112" t="s">
        <v>6194</v>
      </c>
      <c r="D124" s="43" t="str">
        <f>VLOOKUP($C124,'Ewidencja działek'!$A$2:$C$59999,2,0)</f>
        <v>73/4</v>
      </c>
      <c r="E124" s="43" t="str">
        <f>VLOOKUP($C124,'Ewidencja działek'!$A$2:$C$59999,3,0)</f>
        <v>Lębork obr 13</v>
      </c>
      <c r="F124" s="44" t="s">
        <v>1969</v>
      </c>
      <c r="G124" s="69">
        <v>13</v>
      </c>
      <c r="H124" s="70">
        <v>0.2</v>
      </c>
      <c r="I124" s="44">
        <v>120</v>
      </c>
      <c r="J124" s="71" t="str">
        <f t="shared" si="6"/>
        <v>I</v>
      </c>
    </row>
    <row r="125" spans="1:10" ht="11.25" customHeight="1">
      <c r="A125"/>
      <c r="B125" s="44">
        <f t="shared" si="7"/>
        <v>121</v>
      </c>
      <c r="C125" s="111" t="s">
        <v>2931</v>
      </c>
      <c r="D125" s="43" t="str">
        <f>VLOOKUP($C125,'Ewidencja działek'!$A$2:$C$59999,2,0)</f>
        <v>36/2</v>
      </c>
      <c r="E125" s="43" t="str">
        <f>VLOOKUP($C125,'Ewidencja działek'!$A$2:$C$59999,3,0)</f>
        <v xml:space="preserve">Lębork obr 4 </v>
      </c>
      <c r="F125" s="44" t="s">
        <v>1967</v>
      </c>
      <c r="G125" s="69">
        <v>30</v>
      </c>
      <c r="H125" s="70">
        <v>0.5</v>
      </c>
      <c r="I125" s="44">
        <v>90</v>
      </c>
      <c r="J125" s="71" t="str">
        <f t="shared" si="6"/>
        <v>III</v>
      </c>
    </row>
    <row r="126" spans="1:10" ht="11.25" customHeight="1">
      <c r="A126"/>
      <c r="B126" s="44">
        <f t="shared" si="7"/>
        <v>122</v>
      </c>
      <c r="C126" s="111" t="s">
        <v>6205</v>
      </c>
      <c r="D126" s="43" t="str">
        <f>VLOOKUP($C126,'Ewidencja działek'!$A$2:$C$59999,2,0)</f>
        <v>86</v>
      </c>
      <c r="E126" s="43" t="str">
        <f>VLOOKUP($C126,'Ewidencja działek'!$A$2:$C$59999,3,0)</f>
        <v>Lębork obr 13</v>
      </c>
      <c r="F126" s="44" t="s">
        <v>1969</v>
      </c>
      <c r="G126" s="69">
        <v>240</v>
      </c>
      <c r="H126" s="70">
        <v>4.0999999999999996</v>
      </c>
      <c r="I126" s="44">
        <v>115</v>
      </c>
      <c r="J126" s="71" t="str">
        <f t="shared" ref="J126:J186" si="8">IF($I126&gt;=120,"I",IF($I126&lt;=90,"III","II"))</f>
        <v>II</v>
      </c>
    </row>
    <row r="127" spans="1:10" ht="11.25" customHeight="1">
      <c r="A127"/>
      <c r="B127" s="44">
        <f t="shared" si="7"/>
        <v>123</v>
      </c>
      <c r="C127" s="111" t="s">
        <v>6205</v>
      </c>
      <c r="D127" s="43" t="str">
        <f>VLOOKUP($C127,'Ewidencja działek'!$A$2:$C$59999,2,0)</f>
        <v>86</v>
      </c>
      <c r="E127" s="43" t="str">
        <f>VLOOKUP($C127,'Ewidencja działek'!$A$2:$C$59999,3,0)</f>
        <v>Lębork obr 13</v>
      </c>
      <c r="F127" s="44" t="s">
        <v>1969</v>
      </c>
      <c r="G127" s="69">
        <v>288</v>
      </c>
      <c r="H127" s="70">
        <v>4.9000000000000004</v>
      </c>
      <c r="I127" s="44">
        <v>115</v>
      </c>
      <c r="J127" s="71" t="str">
        <f t="shared" si="8"/>
        <v>II</v>
      </c>
    </row>
    <row r="128" spans="1:10" ht="11.25" customHeight="1">
      <c r="A128"/>
      <c r="B128" s="44">
        <f t="shared" si="7"/>
        <v>124</v>
      </c>
      <c r="C128" s="111" t="s">
        <v>6209</v>
      </c>
      <c r="D128" s="43" t="str">
        <f>VLOOKUP($C128,'Ewidencja działek'!$A$2:$C$59999,2,0)</f>
        <v>88</v>
      </c>
      <c r="E128" s="43" t="str">
        <f>VLOOKUP($C128,'Ewidencja działek'!$A$2:$C$59999,3,0)</f>
        <v>Lębork obr 13</v>
      </c>
      <c r="F128" s="44" t="s">
        <v>1968</v>
      </c>
      <c r="G128" s="69">
        <v>228</v>
      </c>
      <c r="H128" s="70">
        <v>3.9</v>
      </c>
      <c r="I128" s="44">
        <v>115</v>
      </c>
      <c r="J128" s="71" t="str">
        <f t="shared" si="8"/>
        <v>II</v>
      </c>
    </row>
    <row r="129" spans="1:10" ht="11.25" customHeight="1">
      <c r="A129"/>
      <c r="B129" s="44">
        <f t="shared" si="7"/>
        <v>125</v>
      </c>
      <c r="C129" s="112" t="s">
        <v>6211</v>
      </c>
      <c r="D129" s="43" t="str">
        <f>VLOOKUP($C129,'Ewidencja działek'!$A$2:$C$59999,2,0)</f>
        <v>91/1</v>
      </c>
      <c r="E129" s="43" t="str">
        <f>VLOOKUP($C129,'Ewidencja działek'!$A$2:$C$59999,3,0)</f>
        <v>Lębork obr 13</v>
      </c>
      <c r="F129" s="44" t="s">
        <v>1969</v>
      </c>
      <c r="G129" s="69">
        <v>13</v>
      </c>
      <c r="H129" s="70">
        <v>0.2</v>
      </c>
      <c r="I129" s="44">
        <v>90</v>
      </c>
      <c r="J129" s="71" t="str">
        <f t="shared" si="8"/>
        <v>III</v>
      </c>
    </row>
    <row r="130" spans="1:10" ht="11.25" customHeight="1">
      <c r="A130"/>
      <c r="B130" s="44">
        <f t="shared" si="7"/>
        <v>126</v>
      </c>
      <c r="C130" s="112" t="s">
        <v>4623</v>
      </c>
      <c r="D130" s="43" t="str">
        <f>VLOOKUP($C130,'Ewidencja działek'!$A$2:$C$59999,2,0)</f>
        <v>42/1</v>
      </c>
      <c r="E130" s="43" t="str">
        <f>VLOOKUP($C130,'Ewidencja działek'!$A$2:$C$59999,3,0)</f>
        <v xml:space="preserve">Lębork obr 6 </v>
      </c>
      <c r="F130" s="44" t="s">
        <v>1968</v>
      </c>
      <c r="G130" s="69">
        <v>238</v>
      </c>
      <c r="H130" s="70">
        <v>4</v>
      </c>
      <c r="I130" s="44">
        <v>115</v>
      </c>
      <c r="J130" s="71" t="str">
        <f t="shared" si="8"/>
        <v>II</v>
      </c>
    </row>
    <row r="131" spans="1:10" ht="11.25" customHeight="1">
      <c r="A131"/>
      <c r="B131" s="44">
        <f t="shared" si="7"/>
        <v>127</v>
      </c>
      <c r="C131" s="112" t="s">
        <v>3912</v>
      </c>
      <c r="D131" s="43" t="str">
        <f>VLOOKUP($C131,'Ewidencja działek'!$A$2:$C$59999,2,0)</f>
        <v>150</v>
      </c>
      <c r="E131" s="43" t="str">
        <f>VLOOKUP($C131,'Ewidencja działek'!$A$2:$C$59999,3,0)</f>
        <v xml:space="preserve">Lębork obr 1 </v>
      </c>
      <c r="F131" s="44" t="s">
        <v>1967</v>
      </c>
      <c r="G131" s="69">
        <v>27</v>
      </c>
      <c r="H131" s="70">
        <v>0.5</v>
      </c>
      <c r="I131" s="44">
        <v>120</v>
      </c>
      <c r="J131" s="71" t="str">
        <f t="shared" si="8"/>
        <v>I</v>
      </c>
    </row>
    <row r="132" spans="1:10" ht="11.25" customHeight="1">
      <c r="A132"/>
      <c r="B132" s="44">
        <f t="shared" si="7"/>
        <v>128</v>
      </c>
      <c r="C132" s="111" t="s">
        <v>4653</v>
      </c>
      <c r="D132" s="43" t="str">
        <f>VLOOKUP($C132,'Ewidencja działek'!$A$2:$C$59999,2,0)</f>
        <v>243</v>
      </c>
      <c r="E132" s="43" t="str">
        <f>VLOOKUP($C132,'Ewidencja działek'!$A$2:$C$59999,3,0)</f>
        <v xml:space="preserve">Lębork obr 6 </v>
      </c>
      <c r="F132" s="44" t="s">
        <v>1968</v>
      </c>
      <c r="G132" s="69">
        <v>152</v>
      </c>
      <c r="H132" s="70">
        <v>2.6</v>
      </c>
      <c r="I132" s="44">
        <v>110</v>
      </c>
      <c r="J132" s="71" t="str">
        <f t="shared" si="8"/>
        <v>II</v>
      </c>
    </row>
    <row r="133" spans="1:10" ht="11.25" customHeight="1">
      <c r="A133"/>
      <c r="B133" s="44">
        <f t="shared" si="7"/>
        <v>129</v>
      </c>
      <c r="C133" s="111" t="s">
        <v>4651</v>
      </c>
      <c r="D133" s="43" t="str">
        <f>VLOOKUP($C133,'Ewidencja działek'!$A$2:$C$59999,2,0)</f>
        <v>244</v>
      </c>
      <c r="E133" s="43" t="str">
        <f>VLOOKUP($C133,'Ewidencja działek'!$A$2:$C$59999,3,0)</f>
        <v xml:space="preserve">Lębork obr 6 </v>
      </c>
      <c r="F133" s="44" t="s">
        <v>1970</v>
      </c>
      <c r="G133" s="69">
        <v>8</v>
      </c>
      <c r="H133" s="70">
        <v>0.1</v>
      </c>
      <c r="I133" s="44">
        <v>130</v>
      </c>
      <c r="J133" s="71" t="str">
        <f t="shared" si="8"/>
        <v>I</v>
      </c>
    </row>
    <row r="134" spans="1:10" ht="11.25" customHeight="1">
      <c r="A134"/>
      <c r="B134" s="44">
        <f t="shared" ref="B134:B197" si="9">1+B133</f>
        <v>130</v>
      </c>
      <c r="C134" s="111" t="s">
        <v>7951</v>
      </c>
      <c r="D134" s="164" t="s">
        <v>2317</v>
      </c>
      <c r="E134" s="159" t="s">
        <v>7952</v>
      </c>
      <c r="F134" s="44" t="s">
        <v>1969</v>
      </c>
      <c r="G134" s="69">
        <v>34</v>
      </c>
      <c r="H134" s="70">
        <v>0.6</v>
      </c>
      <c r="I134" s="44">
        <v>120</v>
      </c>
      <c r="J134" s="71" t="str">
        <f t="shared" si="8"/>
        <v>I</v>
      </c>
    </row>
    <row r="135" spans="1:10" ht="11.25" customHeight="1">
      <c r="A135"/>
      <c r="B135" s="44">
        <f t="shared" si="9"/>
        <v>131</v>
      </c>
      <c r="C135" s="112" t="s">
        <v>7206</v>
      </c>
      <c r="D135" s="43" t="str">
        <f>VLOOKUP($C135,'Ewidencja działek'!$A$2:$C$59999,2,0)</f>
        <v>181/16</v>
      </c>
      <c r="E135" s="43" t="str">
        <f>VLOOKUP($C135,'Ewidencja działek'!$A$2:$C$59999,3,0)</f>
        <v xml:space="preserve">Lębork obr 7 </v>
      </c>
      <c r="F135" s="44" t="s">
        <v>1969</v>
      </c>
      <c r="G135" s="69">
        <v>90</v>
      </c>
      <c r="H135" s="70">
        <v>1.4</v>
      </c>
      <c r="I135" s="44">
        <v>120</v>
      </c>
      <c r="J135" s="71" t="str">
        <f t="shared" si="8"/>
        <v>I</v>
      </c>
    </row>
    <row r="136" spans="1:10" ht="11.25" customHeight="1">
      <c r="A136"/>
      <c r="B136" s="44">
        <f t="shared" si="9"/>
        <v>132</v>
      </c>
      <c r="C136" s="113" t="s">
        <v>3886</v>
      </c>
      <c r="D136" s="43" t="str">
        <f>VLOOKUP($C136,'Ewidencja działek'!$A$2:$C$59999,2,0)</f>
        <v>127/2</v>
      </c>
      <c r="E136" s="43" t="str">
        <f>VLOOKUP($C136,'Ewidencja działek'!$A$2:$C$59999,3,0)</f>
        <v xml:space="preserve">Lębork obr 1 </v>
      </c>
      <c r="F136" s="44" t="s">
        <v>1969</v>
      </c>
      <c r="G136" s="69">
        <v>40</v>
      </c>
      <c r="H136" s="70">
        <v>0.6</v>
      </c>
      <c r="I136" s="44">
        <v>120</v>
      </c>
      <c r="J136" s="71" t="str">
        <f t="shared" si="8"/>
        <v>I</v>
      </c>
    </row>
    <row r="137" spans="1:10" ht="11.25" customHeight="1">
      <c r="A137"/>
      <c r="B137" s="44">
        <f t="shared" si="9"/>
        <v>133</v>
      </c>
      <c r="C137" s="111" t="s">
        <v>4605</v>
      </c>
      <c r="D137" s="43" t="s">
        <v>1903</v>
      </c>
      <c r="E137" s="43" t="s">
        <v>7947</v>
      </c>
      <c r="F137" s="52" t="s">
        <v>7904</v>
      </c>
      <c r="G137" s="69">
        <v>15062</v>
      </c>
      <c r="H137" s="70">
        <v>241</v>
      </c>
      <c r="I137" s="44">
        <v>175</v>
      </c>
      <c r="J137" s="71" t="str">
        <f t="shared" si="8"/>
        <v>I</v>
      </c>
    </row>
    <row r="138" spans="1:10" ht="11.25" customHeight="1">
      <c r="A138"/>
      <c r="B138" s="44">
        <f t="shared" si="9"/>
        <v>134</v>
      </c>
      <c r="C138" s="111" t="s">
        <v>3885</v>
      </c>
      <c r="D138" s="43" t="str">
        <f>VLOOKUP($C138,'Ewidencja działek'!$A$2:$C$59999,2,0)</f>
        <v>127/1</v>
      </c>
      <c r="E138" s="43" t="str">
        <f>VLOOKUP($C138,'Ewidencja działek'!$A$2:$C$59999,3,0)</f>
        <v xml:space="preserve">Lębork obr 1 </v>
      </c>
      <c r="F138" s="107" t="s">
        <v>1969</v>
      </c>
      <c r="G138" s="69">
        <v>33</v>
      </c>
      <c r="H138" s="70">
        <v>0.4</v>
      </c>
      <c r="I138" s="56">
        <v>120</v>
      </c>
      <c r="J138" s="71" t="str">
        <f t="shared" si="8"/>
        <v>I</v>
      </c>
    </row>
    <row r="139" spans="1:10" ht="11.25" customHeight="1">
      <c r="A139"/>
      <c r="B139" s="44">
        <f t="shared" si="9"/>
        <v>135</v>
      </c>
      <c r="C139" s="111" t="s">
        <v>3885</v>
      </c>
      <c r="D139" s="43" t="str">
        <f>VLOOKUP($C139,'Ewidencja działek'!$A$2:$C$59999,2,0)</f>
        <v>127/1</v>
      </c>
      <c r="E139" s="43" t="str">
        <f>VLOOKUP($C139,'Ewidencja działek'!$A$2:$C$59999,3,0)</f>
        <v xml:space="preserve">Lębork obr 1 </v>
      </c>
      <c r="F139" s="52" t="s">
        <v>1969</v>
      </c>
      <c r="G139" s="69">
        <v>15</v>
      </c>
      <c r="H139" s="70">
        <v>0.2</v>
      </c>
      <c r="I139" s="44">
        <v>120</v>
      </c>
      <c r="J139" s="71" t="str">
        <f t="shared" si="8"/>
        <v>I</v>
      </c>
    </row>
    <row r="140" spans="1:10" ht="11.25" customHeight="1">
      <c r="A140"/>
      <c r="B140" s="44">
        <f t="shared" si="9"/>
        <v>136</v>
      </c>
      <c r="C140" s="111" t="s">
        <v>3871</v>
      </c>
      <c r="D140" s="43" t="str">
        <f>VLOOKUP($C140,'Ewidencja działek'!$A$2:$C$59999,2,0)</f>
        <v>114</v>
      </c>
      <c r="E140" s="43" t="str">
        <f>VLOOKUP($C140,'Ewidencja działek'!$A$2:$C$59999,3,0)</f>
        <v xml:space="preserve">Lębork obr 1 </v>
      </c>
      <c r="F140" s="52" t="s">
        <v>1969</v>
      </c>
      <c r="G140" s="69">
        <v>36</v>
      </c>
      <c r="H140" s="70">
        <v>0.5</v>
      </c>
      <c r="I140" s="44">
        <v>120</v>
      </c>
      <c r="J140" s="71" t="str">
        <f t="shared" si="8"/>
        <v>I</v>
      </c>
    </row>
    <row r="141" spans="1:10" ht="11.25" customHeight="1">
      <c r="A141"/>
      <c r="B141" s="44">
        <f t="shared" si="9"/>
        <v>137</v>
      </c>
      <c r="C141" s="111" t="s">
        <v>7895</v>
      </c>
      <c r="D141" s="43" t="s">
        <v>7898</v>
      </c>
      <c r="E141" s="43" t="s">
        <v>7945</v>
      </c>
      <c r="F141" s="52" t="s">
        <v>1970</v>
      </c>
      <c r="G141" s="69">
        <v>259</v>
      </c>
      <c r="H141" s="70">
        <v>3.9</v>
      </c>
      <c r="I141" s="44">
        <v>115</v>
      </c>
      <c r="J141" s="71" t="str">
        <f t="shared" si="8"/>
        <v>II</v>
      </c>
    </row>
    <row r="142" spans="1:10" ht="11.25" customHeight="1">
      <c r="A142"/>
      <c r="B142" s="44">
        <f t="shared" si="9"/>
        <v>138</v>
      </c>
      <c r="C142" s="111" t="s">
        <v>7895</v>
      </c>
      <c r="D142" s="43" t="s">
        <v>7898</v>
      </c>
      <c r="E142" s="43" t="s">
        <v>7945</v>
      </c>
      <c r="F142" s="44" t="s">
        <v>1933</v>
      </c>
      <c r="G142" s="69">
        <v>77</v>
      </c>
      <c r="H142" s="70">
        <v>1.2</v>
      </c>
      <c r="I142" s="44">
        <v>95</v>
      </c>
      <c r="J142" s="71" t="str">
        <f t="shared" si="8"/>
        <v>II</v>
      </c>
    </row>
    <row r="143" spans="1:10" ht="11.25" customHeight="1">
      <c r="A143"/>
      <c r="B143" s="44">
        <f t="shared" si="9"/>
        <v>139</v>
      </c>
      <c r="C143" s="111" t="s">
        <v>7895</v>
      </c>
      <c r="D143" s="43" t="s">
        <v>7898</v>
      </c>
      <c r="E143" s="43" t="s">
        <v>7945</v>
      </c>
      <c r="F143" s="44" t="s">
        <v>1969</v>
      </c>
      <c r="G143" s="69">
        <v>96</v>
      </c>
      <c r="H143" s="70">
        <v>1.6</v>
      </c>
      <c r="I143" s="44">
        <v>115</v>
      </c>
      <c r="J143" s="71" t="str">
        <f t="shared" si="8"/>
        <v>II</v>
      </c>
    </row>
    <row r="144" spans="1:10" ht="11.25" customHeight="1">
      <c r="A144"/>
      <c r="B144" s="44">
        <f t="shared" si="9"/>
        <v>140</v>
      </c>
      <c r="C144" s="111" t="s">
        <v>6287</v>
      </c>
      <c r="D144" s="43" t="str">
        <f>VLOOKUP($C144,'Ewidencja działek'!$A$2:$C$59999,2,0)</f>
        <v>58</v>
      </c>
      <c r="E144" s="43" t="str">
        <f>VLOOKUP($C144,'Ewidencja działek'!$A$2:$C$59999,3,0)</f>
        <v xml:space="preserve">Lębork obr 2 </v>
      </c>
      <c r="F144" s="44" t="s">
        <v>1969</v>
      </c>
      <c r="G144" s="69">
        <v>24</v>
      </c>
      <c r="H144" s="70">
        <v>0.4</v>
      </c>
      <c r="I144" s="44">
        <v>120</v>
      </c>
      <c r="J144" s="71" t="str">
        <f t="shared" si="8"/>
        <v>I</v>
      </c>
    </row>
    <row r="145" spans="1:10" ht="11.25" customHeight="1">
      <c r="A145"/>
      <c r="B145" s="44">
        <f t="shared" si="9"/>
        <v>141</v>
      </c>
      <c r="C145" s="112" t="s">
        <v>6277</v>
      </c>
      <c r="D145" s="43" t="str">
        <f>VLOOKUP($C145,'Ewidencja działek'!$A$2:$C$59999,2,0)</f>
        <v>50</v>
      </c>
      <c r="E145" s="43" t="str">
        <f>VLOOKUP($C145,'Ewidencja działek'!$A$2:$C$59999,3,0)</f>
        <v xml:space="preserve">Lębork obr 2 </v>
      </c>
      <c r="F145" s="44" t="s">
        <v>1969</v>
      </c>
      <c r="G145" s="69">
        <v>19</v>
      </c>
      <c r="H145" s="70">
        <v>0.3</v>
      </c>
      <c r="I145" s="44">
        <v>120</v>
      </c>
      <c r="J145" s="71" t="str">
        <f t="shared" si="8"/>
        <v>I</v>
      </c>
    </row>
    <row r="146" spans="1:10" ht="11.25" customHeight="1">
      <c r="A146"/>
      <c r="B146" s="44">
        <f t="shared" si="9"/>
        <v>142</v>
      </c>
      <c r="C146" s="111" t="s">
        <v>6276</v>
      </c>
      <c r="D146" s="43" t="str">
        <f>VLOOKUP($C146,'Ewidencja działek'!$A$2:$C$59999,2,0)</f>
        <v>47</v>
      </c>
      <c r="E146" s="43" t="str">
        <f>VLOOKUP($C146,'Ewidencja działek'!$A$2:$C$59999,3,0)</f>
        <v xml:space="preserve">Lębork obr 2 </v>
      </c>
      <c r="F146" s="44" t="s">
        <v>1969</v>
      </c>
      <c r="G146" s="69">
        <v>25</v>
      </c>
      <c r="H146" s="70">
        <f>G146*0.017</f>
        <v>0.42500000000000004</v>
      </c>
      <c r="I146" s="44">
        <v>120</v>
      </c>
      <c r="J146" s="71" t="str">
        <f t="shared" si="8"/>
        <v>I</v>
      </c>
    </row>
    <row r="147" spans="1:10" ht="11.25" customHeight="1">
      <c r="A147"/>
      <c r="B147" s="44">
        <f t="shared" si="9"/>
        <v>143</v>
      </c>
      <c r="C147" s="111" t="s">
        <v>1119</v>
      </c>
      <c r="D147" s="43" t="str">
        <f>VLOOKUP($C147,'Ewidencja działek'!$A$2:$C$59999,2,0)</f>
        <v>339</v>
      </c>
      <c r="E147" s="43" t="str">
        <f>VLOOKUP($C147,'Ewidencja działek'!$A$2:$C$59999,3,0)</f>
        <v xml:space="preserve">Lębork obr 2 </v>
      </c>
      <c r="F147" s="44" t="s">
        <v>1968</v>
      </c>
      <c r="G147" s="69">
        <v>220</v>
      </c>
      <c r="H147" s="70">
        <v>3.7</v>
      </c>
      <c r="I147" s="44">
        <v>110</v>
      </c>
      <c r="J147" s="71" t="str">
        <f t="shared" si="8"/>
        <v>II</v>
      </c>
    </row>
    <row r="148" spans="1:10" ht="11.25" customHeight="1">
      <c r="A148"/>
      <c r="B148" s="44">
        <f t="shared" si="9"/>
        <v>144</v>
      </c>
      <c r="C148" s="111" t="s">
        <v>2017</v>
      </c>
      <c r="D148" s="43" t="str">
        <f>VLOOKUP($C148,'Ewidencja działek'!$A$2:$C$59999,2,0)</f>
        <v>340</v>
      </c>
      <c r="E148" s="43" t="str">
        <f>VLOOKUP($C148,'Ewidencja działek'!$A$2:$C$59999,3,0)</f>
        <v xml:space="preserve">Lębork obr 2 </v>
      </c>
      <c r="F148" s="44" t="s">
        <v>1968</v>
      </c>
      <c r="G148" s="69">
        <v>272</v>
      </c>
      <c r="H148" s="70">
        <v>4.5999999999999996</v>
      </c>
      <c r="I148" s="44">
        <v>110</v>
      </c>
      <c r="J148" s="71" t="str">
        <f t="shared" si="8"/>
        <v>II</v>
      </c>
    </row>
    <row r="149" spans="1:10" ht="11.25" customHeight="1">
      <c r="A149"/>
      <c r="B149" s="44">
        <f t="shared" si="9"/>
        <v>145</v>
      </c>
      <c r="C149" s="111" t="s">
        <v>1061</v>
      </c>
      <c r="D149" s="43" t="str">
        <f>VLOOKUP($C149,'Ewidencja działek'!$A$2:$C$59999,2,0)</f>
        <v>258</v>
      </c>
      <c r="E149" s="43" t="str">
        <f>VLOOKUP($C149,'Ewidencja działek'!$A$2:$C$59999,3,0)</f>
        <v xml:space="preserve">Lębork obr 2 </v>
      </c>
      <c r="F149" s="44" t="s">
        <v>1968</v>
      </c>
      <c r="G149" s="69">
        <v>102</v>
      </c>
      <c r="H149" s="70">
        <v>1.3</v>
      </c>
      <c r="I149" s="44">
        <v>110</v>
      </c>
      <c r="J149" s="71" t="str">
        <f t="shared" si="8"/>
        <v>II</v>
      </c>
    </row>
    <row r="150" spans="1:10" ht="11.25" customHeight="1">
      <c r="A150"/>
      <c r="B150" s="44">
        <f t="shared" si="9"/>
        <v>146</v>
      </c>
      <c r="C150" s="111" t="s">
        <v>4666</v>
      </c>
      <c r="D150" s="43" t="str">
        <f>VLOOKUP($C150,'Ewidencja działek'!$A$2:$C$59999,2,0)</f>
        <v>208/4</v>
      </c>
      <c r="E150" s="43" t="str">
        <f>VLOOKUP($C150,'Ewidencja działek'!$A$2:$C$59999,3,0)</f>
        <v xml:space="preserve">Lębork obr 3 </v>
      </c>
      <c r="F150" s="44" t="s">
        <v>1967</v>
      </c>
      <c r="G150" s="69">
        <v>35</v>
      </c>
      <c r="H150" s="70">
        <v>0.6</v>
      </c>
      <c r="I150" s="44">
        <v>120</v>
      </c>
      <c r="J150" s="71" t="str">
        <f t="shared" si="8"/>
        <v>I</v>
      </c>
    </row>
    <row r="151" spans="1:10" ht="11.25" customHeight="1">
      <c r="A151"/>
      <c r="B151" s="44">
        <f t="shared" si="9"/>
        <v>147</v>
      </c>
      <c r="C151" s="111" t="s">
        <v>4666</v>
      </c>
      <c r="D151" s="43" t="str">
        <f>VLOOKUP($C151,'Ewidencja działek'!$A$2:$C$59999,2,0)</f>
        <v>208/4</v>
      </c>
      <c r="E151" s="43" t="str">
        <f>VLOOKUP($C151,'Ewidencja działek'!$A$2:$C$59999,3,0)</f>
        <v xml:space="preserve">Lębork obr 3 </v>
      </c>
      <c r="F151" s="44" t="s">
        <v>1969</v>
      </c>
      <c r="G151" s="69">
        <v>32</v>
      </c>
      <c r="H151" s="70">
        <v>0.5</v>
      </c>
      <c r="I151" s="44">
        <v>85</v>
      </c>
      <c r="J151" s="71" t="str">
        <f t="shared" si="8"/>
        <v>III</v>
      </c>
    </row>
    <row r="152" spans="1:10" ht="11.25" customHeight="1">
      <c r="A152"/>
      <c r="B152" s="44">
        <f t="shared" si="9"/>
        <v>148</v>
      </c>
      <c r="C152" s="111" t="s">
        <v>4666</v>
      </c>
      <c r="D152" s="43" t="str">
        <f>VLOOKUP($C152,'Ewidencja działek'!$A$2:$C$59999,2,0)</f>
        <v>208/4</v>
      </c>
      <c r="E152" s="43" t="str">
        <f>VLOOKUP($C152,'Ewidencja działek'!$A$2:$C$59999,3,0)</f>
        <v xml:space="preserve">Lębork obr 3 </v>
      </c>
      <c r="F152" s="44" t="s">
        <v>1969</v>
      </c>
      <c r="G152" s="69">
        <v>188</v>
      </c>
      <c r="H152" s="70">
        <v>3.2</v>
      </c>
      <c r="I152" s="44">
        <v>85</v>
      </c>
      <c r="J152" s="71" t="str">
        <f t="shared" si="8"/>
        <v>III</v>
      </c>
    </row>
    <row r="153" spans="1:10" ht="11.25" customHeight="1">
      <c r="A153"/>
      <c r="B153" s="44">
        <f t="shared" si="9"/>
        <v>149</v>
      </c>
      <c r="C153" s="111" t="s">
        <v>4664</v>
      </c>
      <c r="D153" s="43">
        <v>200</v>
      </c>
      <c r="E153" s="43" t="s">
        <v>7945</v>
      </c>
      <c r="F153" s="44" t="s">
        <v>1969</v>
      </c>
      <c r="G153" s="69">
        <v>282</v>
      </c>
      <c r="H153" s="70">
        <v>4.8</v>
      </c>
      <c r="I153" s="44">
        <v>85</v>
      </c>
      <c r="J153" s="71" t="str">
        <f t="shared" si="8"/>
        <v>III</v>
      </c>
    </row>
    <row r="154" spans="1:10" ht="11.25" customHeight="1">
      <c r="A154"/>
      <c r="B154" s="44">
        <f t="shared" si="9"/>
        <v>150</v>
      </c>
      <c r="C154" s="111" t="s">
        <v>3877</v>
      </c>
      <c r="D154" s="43" t="str">
        <f>VLOOKUP($C154,'Ewidencja działek'!$A$2:$C$59999,2,0)</f>
        <v>120</v>
      </c>
      <c r="E154" s="43" t="str">
        <f>VLOOKUP($C154,'Ewidencja działek'!$A$2:$C$59999,3,0)</f>
        <v xml:space="preserve">Lębork obr 1 </v>
      </c>
      <c r="F154" s="44" t="s">
        <v>1969</v>
      </c>
      <c r="G154" s="69">
        <v>18</v>
      </c>
      <c r="H154" s="70">
        <v>0.2</v>
      </c>
      <c r="I154" s="44">
        <v>120</v>
      </c>
      <c r="J154" s="71" t="str">
        <f t="shared" si="8"/>
        <v>I</v>
      </c>
    </row>
    <row r="155" spans="1:10" ht="11.25" customHeight="1">
      <c r="A155"/>
      <c r="B155" s="44">
        <f t="shared" si="9"/>
        <v>151</v>
      </c>
      <c r="C155" s="111" t="s">
        <v>3877</v>
      </c>
      <c r="D155" s="43" t="str">
        <f>VLOOKUP($C155,'Ewidencja działek'!$A$2:$C$59999,2,0)</f>
        <v>120</v>
      </c>
      <c r="E155" s="43" t="str">
        <f>VLOOKUP($C155,'Ewidencja działek'!$A$2:$C$59999,3,0)</f>
        <v xml:space="preserve">Lębork obr 1 </v>
      </c>
      <c r="F155" s="44" t="s">
        <v>1933</v>
      </c>
      <c r="G155" s="69">
        <v>9</v>
      </c>
      <c r="H155" s="70">
        <v>0.1</v>
      </c>
      <c r="I155" s="44">
        <v>105</v>
      </c>
      <c r="J155" s="71" t="str">
        <f t="shared" si="8"/>
        <v>II</v>
      </c>
    </row>
    <row r="156" spans="1:10" ht="11.25" customHeight="1">
      <c r="A156"/>
      <c r="B156" s="44">
        <f t="shared" si="9"/>
        <v>152</v>
      </c>
      <c r="C156" s="111" t="s">
        <v>4185</v>
      </c>
      <c r="D156" s="43" t="str">
        <f>VLOOKUP($C156,'Ewidencja działek'!$A$2:$C$59999,2,0)</f>
        <v>4/4</v>
      </c>
      <c r="E156" s="43" t="str">
        <f>VLOOKUP($C156,'Ewidencja działek'!$A$2:$C$59999,3,0)</f>
        <v>Lębork obr 10</v>
      </c>
      <c r="F156" s="44" t="s">
        <v>1933</v>
      </c>
      <c r="G156" s="69">
        <v>9</v>
      </c>
      <c r="H156" s="70">
        <v>0.2</v>
      </c>
      <c r="I156" s="44">
        <v>115</v>
      </c>
      <c r="J156" s="71" t="str">
        <f t="shared" si="8"/>
        <v>II</v>
      </c>
    </row>
    <row r="157" spans="1:10" ht="11.25" customHeight="1">
      <c r="A157"/>
      <c r="B157" s="44">
        <f t="shared" si="9"/>
        <v>153</v>
      </c>
      <c r="C157" s="112" t="s">
        <v>6218</v>
      </c>
      <c r="D157" s="43" t="str">
        <f>VLOOKUP($C157,'Ewidencja działek'!$A$2:$C$59999,2,0)</f>
        <v>1/3</v>
      </c>
      <c r="E157" s="43" t="str">
        <f>VLOOKUP($C157,'Ewidencja działek'!$A$2:$C$59999,3,0)</f>
        <v>Lębork obr 14</v>
      </c>
      <c r="F157" s="44" t="s">
        <v>1933</v>
      </c>
      <c r="G157" s="69">
        <v>123</v>
      </c>
      <c r="H157" s="70">
        <v>2.1</v>
      </c>
      <c r="I157" s="44">
        <v>140</v>
      </c>
      <c r="J157" s="71" t="str">
        <f t="shared" si="8"/>
        <v>I</v>
      </c>
    </row>
    <row r="158" spans="1:10" ht="11.25" customHeight="1">
      <c r="A158"/>
      <c r="B158" s="44">
        <f t="shared" si="9"/>
        <v>154</v>
      </c>
      <c r="C158" s="111" t="s">
        <v>3713</v>
      </c>
      <c r="D158" s="43" t="str">
        <f>VLOOKUP($C158,'Ewidencja działek'!$A$2:$C$59999,2,0)</f>
        <v>12</v>
      </c>
      <c r="E158" s="43" t="str">
        <f>VLOOKUP($C158,'Ewidencja działek'!$A$2:$C$59999,3,0)</f>
        <v xml:space="preserve">Lębork obr 3 </v>
      </c>
      <c r="F158" s="44" t="s">
        <v>1969</v>
      </c>
      <c r="G158" s="69">
        <v>12</v>
      </c>
      <c r="H158" s="70">
        <v>0.2</v>
      </c>
      <c r="I158" s="44">
        <v>110</v>
      </c>
      <c r="J158" s="71" t="str">
        <f t="shared" si="8"/>
        <v>II</v>
      </c>
    </row>
    <row r="159" spans="1:10" ht="11.25" customHeight="1">
      <c r="A159"/>
      <c r="B159" s="44">
        <f t="shared" si="9"/>
        <v>155</v>
      </c>
      <c r="C159" s="112" t="s">
        <v>3707</v>
      </c>
      <c r="D159" s="43" t="str">
        <f>VLOOKUP($C159,'Ewidencja działek'!$A$2:$C$59999,2,0)</f>
        <v>6</v>
      </c>
      <c r="E159" s="43" t="str">
        <f>VLOOKUP($C159,'Ewidencja działek'!$A$2:$C$59999,3,0)</f>
        <v xml:space="preserve">Lębork obr 3 </v>
      </c>
      <c r="F159" s="43" t="s">
        <v>1968</v>
      </c>
      <c r="G159" s="69">
        <v>7</v>
      </c>
      <c r="H159" s="70">
        <v>0.1</v>
      </c>
      <c r="I159" s="44">
        <v>110</v>
      </c>
      <c r="J159" s="71" t="str">
        <f t="shared" si="8"/>
        <v>II</v>
      </c>
    </row>
    <row r="160" spans="1:10" ht="11.25" customHeight="1">
      <c r="A160"/>
      <c r="B160" s="44">
        <f t="shared" si="9"/>
        <v>156</v>
      </c>
      <c r="C160" s="111" t="s">
        <v>6274</v>
      </c>
      <c r="D160" s="43" t="str">
        <f>VLOOKUP($C160,'Ewidencja działek'!$A$2:$C$59999,2,0)</f>
        <v>39</v>
      </c>
      <c r="E160" s="43" t="str">
        <f>VLOOKUP($C160,'Ewidencja działek'!$A$2:$C$59999,3,0)</f>
        <v xml:space="preserve">Lębork obr 2 </v>
      </c>
      <c r="F160" s="44" t="s">
        <v>1969</v>
      </c>
      <c r="G160" s="69">
        <v>120</v>
      </c>
      <c r="H160" s="70">
        <v>2</v>
      </c>
      <c r="I160" s="44">
        <v>145</v>
      </c>
      <c r="J160" s="71" t="str">
        <f t="shared" si="8"/>
        <v>I</v>
      </c>
    </row>
    <row r="161" spans="1:10" ht="11.25" customHeight="1">
      <c r="A161"/>
      <c r="B161" s="44">
        <f t="shared" si="9"/>
        <v>157</v>
      </c>
      <c r="C161" s="111" t="s">
        <v>6273</v>
      </c>
      <c r="D161" s="43" t="str">
        <f>VLOOKUP($C161,'Ewidencja działek'!$A$2:$C$59999,2,0)</f>
        <v>37</v>
      </c>
      <c r="E161" s="43" t="str">
        <f>VLOOKUP($C161,'Ewidencja działek'!$A$2:$C$59999,3,0)</f>
        <v xml:space="preserve">Lębork obr 2 </v>
      </c>
      <c r="F161" s="44" t="s">
        <v>1969</v>
      </c>
      <c r="G161" s="69">
        <v>72</v>
      </c>
      <c r="H161" s="70">
        <v>1.2</v>
      </c>
      <c r="I161" s="44">
        <v>120</v>
      </c>
      <c r="J161" s="71" t="str">
        <f t="shared" si="8"/>
        <v>I</v>
      </c>
    </row>
    <row r="162" spans="1:10" ht="11.25" customHeight="1">
      <c r="A162"/>
      <c r="B162" s="44">
        <f t="shared" si="9"/>
        <v>158</v>
      </c>
      <c r="C162" s="111" t="s">
        <v>6271</v>
      </c>
      <c r="D162" s="43" t="str">
        <f>VLOOKUP($C162,'Ewidencja działek'!$A$2:$C$59999,2,0)</f>
        <v>35</v>
      </c>
      <c r="E162" s="43" t="str">
        <f>VLOOKUP($C162,'Ewidencja działek'!$A$2:$C$59999,3,0)</f>
        <v xml:space="preserve">Lębork obr 2 </v>
      </c>
      <c r="F162" s="44" t="s">
        <v>1968</v>
      </c>
      <c r="G162" s="69">
        <v>206</v>
      </c>
      <c r="H162" s="70">
        <v>3.5</v>
      </c>
      <c r="I162" s="44">
        <v>115</v>
      </c>
      <c r="J162" s="71" t="str">
        <f t="shared" si="8"/>
        <v>II</v>
      </c>
    </row>
    <row r="163" spans="1:10" ht="11.25" customHeight="1">
      <c r="A163"/>
      <c r="B163" s="44">
        <f t="shared" si="9"/>
        <v>159</v>
      </c>
      <c r="C163" s="112" t="s">
        <v>6161</v>
      </c>
      <c r="D163" s="43" t="str">
        <f>VLOOKUP($C163,'Ewidencja działek'!$A$2:$C$59999,2,0)</f>
        <v>16/6</v>
      </c>
      <c r="E163" s="43" t="str">
        <f>VLOOKUP($C163,'Ewidencja działek'!$A$2:$C$59999,3,0)</f>
        <v>Lębork obr 13</v>
      </c>
      <c r="F163" s="44" t="s">
        <v>1969</v>
      </c>
      <c r="G163" s="69">
        <v>22</v>
      </c>
      <c r="H163" s="70">
        <v>0.3</v>
      </c>
      <c r="I163" s="44">
        <v>120</v>
      </c>
      <c r="J163" s="71" t="str">
        <f t="shared" si="8"/>
        <v>I</v>
      </c>
    </row>
    <row r="164" spans="1:10" ht="11.25" customHeight="1">
      <c r="A164"/>
      <c r="B164" s="44">
        <f t="shared" si="9"/>
        <v>160</v>
      </c>
      <c r="C164" s="111" t="s">
        <v>7454</v>
      </c>
      <c r="D164" s="43" t="str">
        <f>VLOOKUP($C164,'Ewidencja działek'!$A$2:$C$59999,2,0)</f>
        <v>30/15</v>
      </c>
      <c r="E164" s="43" t="str">
        <f>VLOOKUP($C164,'Ewidencja działek'!$A$2:$C$59999,3,0)</f>
        <v>Lębork obr 13</v>
      </c>
      <c r="F164" s="43" t="s">
        <v>1969</v>
      </c>
      <c r="G164" s="69">
        <v>926</v>
      </c>
      <c r="H164" s="70">
        <v>15.7</v>
      </c>
      <c r="I164" s="44">
        <v>115</v>
      </c>
      <c r="J164" s="71" t="str">
        <f t="shared" si="8"/>
        <v>II</v>
      </c>
    </row>
    <row r="165" spans="1:10" ht="11.25" customHeight="1">
      <c r="A165"/>
      <c r="B165" s="44">
        <f t="shared" si="9"/>
        <v>161</v>
      </c>
      <c r="C165" s="111" t="s">
        <v>4678</v>
      </c>
      <c r="D165" s="43" t="str">
        <f>VLOOKUP($C165,'Ewidencja działek'!$A$2:$C$59999,2,0)</f>
        <v>51</v>
      </c>
      <c r="E165" s="43" t="str">
        <f>VLOOKUP($C165,'Ewidencja działek'!$A$2:$C$59999,3,0)</f>
        <v xml:space="preserve">Lębork obr 7 </v>
      </c>
      <c r="F165" s="44" t="s">
        <v>1968</v>
      </c>
      <c r="G165" s="69">
        <v>222</v>
      </c>
      <c r="H165" s="70">
        <v>3.8</v>
      </c>
      <c r="I165" s="44">
        <v>110</v>
      </c>
      <c r="J165" s="71" t="str">
        <f t="shared" si="8"/>
        <v>II</v>
      </c>
    </row>
    <row r="166" spans="1:10" ht="11.25" customHeight="1">
      <c r="A166"/>
      <c r="B166" s="44">
        <f t="shared" si="9"/>
        <v>162</v>
      </c>
      <c r="C166" s="112" t="s">
        <v>7377</v>
      </c>
      <c r="D166" s="43" t="str">
        <f>VLOOKUP($C166,'Ewidencja działek'!$A$2:$C$59999,2,0)</f>
        <v>50</v>
      </c>
      <c r="E166" s="43" t="str">
        <f>VLOOKUP($C166,'Ewidencja działek'!$A$2:$C$59999,3,0)</f>
        <v xml:space="preserve">Lębork obr 7 </v>
      </c>
      <c r="F166" s="159" t="s">
        <v>1968</v>
      </c>
      <c r="G166" s="69">
        <v>111</v>
      </c>
      <c r="H166" s="70">
        <v>1.9</v>
      </c>
      <c r="I166" s="44">
        <v>110</v>
      </c>
      <c r="J166" s="71" t="str">
        <f t="shared" si="8"/>
        <v>II</v>
      </c>
    </row>
    <row r="167" spans="1:10" ht="11.25" customHeight="1">
      <c r="A167"/>
      <c r="B167" s="44">
        <f t="shared" si="9"/>
        <v>163</v>
      </c>
      <c r="C167" s="111" t="s">
        <v>4675</v>
      </c>
      <c r="D167" s="43" t="str">
        <f>VLOOKUP($C167,'Ewidencja działek'!$A$2:$C$59999,2,0)</f>
        <v>49</v>
      </c>
      <c r="E167" s="43" t="str">
        <f>VLOOKUP($C167,'Ewidencja działek'!$A$2:$C$59999,3,0)</f>
        <v xml:space="preserve">Lębork obr 7 </v>
      </c>
      <c r="F167" s="44" t="s">
        <v>1970</v>
      </c>
      <c r="G167" s="69">
        <v>148</v>
      </c>
      <c r="H167" s="70">
        <v>2.5</v>
      </c>
      <c r="I167" s="44">
        <v>110</v>
      </c>
      <c r="J167" s="71" t="str">
        <f t="shared" si="8"/>
        <v>II</v>
      </c>
    </row>
    <row r="168" spans="1:10" ht="11.25" customHeight="1">
      <c r="A168"/>
      <c r="B168" s="44">
        <f t="shared" si="9"/>
        <v>164</v>
      </c>
      <c r="C168" s="111" t="s">
        <v>4675</v>
      </c>
      <c r="D168" s="43" t="str">
        <f>VLOOKUP($C168,'Ewidencja działek'!$A$2:$C$59999,2,0)</f>
        <v>49</v>
      </c>
      <c r="E168" s="43" t="str">
        <f>VLOOKUP($C168,'Ewidencja działek'!$A$2:$C$59999,3,0)</f>
        <v xml:space="preserve">Lębork obr 7 </v>
      </c>
      <c r="F168" s="56" t="s">
        <v>1967</v>
      </c>
      <c r="G168" s="69">
        <v>34</v>
      </c>
      <c r="H168" s="70">
        <v>0.6</v>
      </c>
      <c r="I168" s="56">
        <v>120</v>
      </c>
      <c r="J168" s="71" t="str">
        <f t="shared" si="8"/>
        <v>I</v>
      </c>
    </row>
    <row r="169" spans="1:10" ht="11.25" customHeight="1">
      <c r="A169"/>
      <c r="B169" s="44">
        <f t="shared" si="9"/>
        <v>165</v>
      </c>
      <c r="C169" s="111" t="s">
        <v>4693</v>
      </c>
      <c r="D169" s="43" t="str">
        <f>VLOOKUP($C169,'Ewidencja działek'!$A$2:$C$59999,2,0)</f>
        <v>92/1</v>
      </c>
      <c r="E169" s="43" t="str">
        <f>VLOOKUP($C169,'Ewidencja działek'!$A$2:$C$59999,3,0)</f>
        <v xml:space="preserve">Lębork obr 6 </v>
      </c>
      <c r="F169" s="44" t="s">
        <v>1969</v>
      </c>
      <c r="G169" s="69">
        <v>20</v>
      </c>
      <c r="H169" s="70">
        <v>0.3</v>
      </c>
      <c r="I169" s="44">
        <v>115</v>
      </c>
      <c r="J169" s="71" t="str">
        <f t="shared" si="8"/>
        <v>II</v>
      </c>
    </row>
    <row r="170" spans="1:10" ht="11.25" customHeight="1">
      <c r="A170"/>
      <c r="B170" s="44">
        <f t="shared" si="9"/>
        <v>166</v>
      </c>
      <c r="C170" s="111" t="s">
        <v>3889</v>
      </c>
      <c r="D170" s="43" t="str">
        <f>VLOOKUP($C170,'Ewidencja działek'!$A$2:$C$59999,2,0)</f>
        <v>130</v>
      </c>
      <c r="E170" s="43" t="str">
        <f>VLOOKUP($C170,'Ewidencja działek'!$A$2:$C$59999,3,0)</f>
        <v xml:space="preserve">Lębork obr 1 </v>
      </c>
      <c r="F170" s="44" t="s">
        <v>1968</v>
      </c>
      <c r="G170" s="69">
        <v>110</v>
      </c>
      <c r="H170" s="70">
        <v>1.4</v>
      </c>
      <c r="I170" s="44">
        <v>115</v>
      </c>
      <c r="J170" s="71" t="str">
        <f t="shared" si="8"/>
        <v>II</v>
      </c>
    </row>
    <row r="171" spans="1:10" ht="11.25" customHeight="1">
      <c r="A171"/>
      <c r="B171" s="44">
        <f t="shared" si="9"/>
        <v>167</v>
      </c>
      <c r="C171" s="111" t="s">
        <v>3889</v>
      </c>
      <c r="D171" s="43" t="str">
        <f>VLOOKUP($C171,'Ewidencja działek'!$A$2:$C$59999,2,0)</f>
        <v>130</v>
      </c>
      <c r="E171" s="43" t="str">
        <f>VLOOKUP($C171,'Ewidencja działek'!$A$2:$C$59999,3,0)</f>
        <v xml:space="preserve">Lębork obr 1 </v>
      </c>
      <c r="F171" s="159" t="s">
        <v>1969</v>
      </c>
      <c r="G171" s="69">
        <v>128</v>
      </c>
      <c r="H171" s="70">
        <v>1.7</v>
      </c>
      <c r="I171" s="44">
        <v>120</v>
      </c>
      <c r="J171" s="71" t="str">
        <f t="shared" si="8"/>
        <v>I</v>
      </c>
    </row>
    <row r="172" spans="1:10" ht="11.25" customHeight="1">
      <c r="A172"/>
      <c r="B172" s="44">
        <f t="shared" si="9"/>
        <v>168</v>
      </c>
      <c r="C172" s="111" t="s">
        <v>3889</v>
      </c>
      <c r="D172" s="43" t="str">
        <f>VLOOKUP($C172,'Ewidencja działek'!$A$2:$C$59999,2,0)</f>
        <v>130</v>
      </c>
      <c r="E172" s="43" t="str">
        <f>VLOOKUP($C172,'Ewidencja działek'!$A$2:$C$59999,3,0)</f>
        <v xml:space="preserve">Lębork obr 1 </v>
      </c>
      <c r="F172" s="44" t="s">
        <v>1933</v>
      </c>
      <c r="G172" s="69">
        <v>10</v>
      </c>
      <c r="H172" s="70">
        <v>0.1</v>
      </c>
      <c r="I172" s="44">
        <v>105</v>
      </c>
      <c r="J172" s="71" t="str">
        <f t="shared" si="8"/>
        <v>II</v>
      </c>
    </row>
    <row r="173" spans="1:10" ht="11.25" customHeight="1">
      <c r="A173"/>
      <c r="B173" s="44">
        <f t="shared" si="9"/>
        <v>169</v>
      </c>
      <c r="C173" s="111" t="s">
        <v>3890</v>
      </c>
      <c r="D173" s="43" t="str">
        <f>VLOOKUP($C173,'Ewidencja działek'!$A$2:$C$59999,2,0)</f>
        <v>131</v>
      </c>
      <c r="E173" s="43" t="str">
        <f>VLOOKUP($C173,'Ewidencja działek'!$A$2:$C$59999,3,0)</f>
        <v xml:space="preserve">Lębork obr 1 </v>
      </c>
      <c r="F173" s="44" t="s">
        <v>1968</v>
      </c>
      <c r="G173" s="69">
        <v>130</v>
      </c>
      <c r="H173" s="70">
        <v>2</v>
      </c>
      <c r="I173" s="44">
        <v>115</v>
      </c>
      <c r="J173" s="71" t="str">
        <f t="shared" si="8"/>
        <v>II</v>
      </c>
    </row>
    <row r="174" spans="1:10" ht="11.25" customHeight="1">
      <c r="A174"/>
      <c r="B174" s="44">
        <f t="shared" si="9"/>
        <v>170</v>
      </c>
      <c r="C174" s="111" t="s">
        <v>3895</v>
      </c>
      <c r="D174" s="43" t="str">
        <f>VLOOKUP($C174,'Ewidencja działek'!$A$2:$C$59999,2,0)</f>
        <v>134</v>
      </c>
      <c r="E174" s="43" t="str">
        <f>VLOOKUP($C174,'Ewidencja działek'!$A$2:$C$59999,3,0)</f>
        <v xml:space="preserve">Lębork obr 1 </v>
      </c>
      <c r="F174" s="44" t="s">
        <v>1969</v>
      </c>
      <c r="G174" s="69">
        <v>144</v>
      </c>
      <c r="H174" s="70">
        <v>2.2000000000000002</v>
      </c>
      <c r="I174" s="44">
        <v>120</v>
      </c>
      <c r="J174" s="71" t="str">
        <f t="shared" si="8"/>
        <v>I</v>
      </c>
    </row>
    <row r="175" spans="1:10" ht="11.25" customHeight="1">
      <c r="A175"/>
      <c r="B175" s="44">
        <f t="shared" si="9"/>
        <v>171</v>
      </c>
      <c r="C175" s="111" t="s">
        <v>4684</v>
      </c>
      <c r="D175" s="43" t="s">
        <v>3629</v>
      </c>
      <c r="E175" s="43" t="s">
        <v>7944</v>
      </c>
      <c r="F175" s="44" t="s">
        <v>1968</v>
      </c>
      <c r="G175" s="69">
        <v>132</v>
      </c>
      <c r="H175" s="70">
        <v>2.2000000000000002</v>
      </c>
      <c r="I175" s="44">
        <v>110</v>
      </c>
      <c r="J175" s="71" t="str">
        <f t="shared" si="8"/>
        <v>II</v>
      </c>
    </row>
    <row r="176" spans="1:10" ht="11.25" customHeight="1">
      <c r="A176"/>
      <c r="B176" s="44">
        <f t="shared" si="9"/>
        <v>172</v>
      </c>
      <c r="C176" s="111" t="s">
        <v>2043</v>
      </c>
      <c r="D176" s="43" t="str">
        <f>VLOOKUP($C176,'Ewidencja działek'!$A$2:$C$59999,2,0)</f>
        <v>196/15</v>
      </c>
      <c r="E176" s="43" t="str">
        <f>VLOOKUP($C176,'Ewidencja działek'!$A$2:$C$59999,3,0)</f>
        <v>Lębork obr 11</v>
      </c>
      <c r="F176" s="44" t="s">
        <v>1969</v>
      </c>
      <c r="G176" s="69">
        <v>44</v>
      </c>
      <c r="H176" s="70">
        <v>0.7</v>
      </c>
      <c r="I176" s="44">
        <v>120</v>
      </c>
      <c r="J176" s="71" t="str">
        <f t="shared" si="8"/>
        <v>I</v>
      </c>
    </row>
    <row r="177" spans="1:10" ht="11.25" customHeight="1">
      <c r="A177"/>
      <c r="B177" s="44">
        <f t="shared" si="9"/>
        <v>173</v>
      </c>
      <c r="C177" s="111" t="s">
        <v>2042</v>
      </c>
      <c r="D177" s="43" t="str">
        <f>VLOOKUP($C177,'Ewidencja działek'!$A$2:$C$59999,2,0)</f>
        <v>155/1</v>
      </c>
      <c r="E177" s="43" t="str">
        <f>VLOOKUP($C177,'Ewidencja działek'!$A$2:$C$59999,3,0)</f>
        <v>Lębork obr 11</v>
      </c>
      <c r="F177" s="44" t="s">
        <v>1968</v>
      </c>
      <c r="G177" s="69">
        <v>190</v>
      </c>
      <c r="H177" s="70">
        <v>3.2</v>
      </c>
      <c r="I177" s="44">
        <v>120</v>
      </c>
      <c r="J177" s="71" t="str">
        <f t="shared" si="8"/>
        <v>I</v>
      </c>
    </row>
    <row r="178" spans="1:10" ht="11.25" customHeight="1">
      <c r="A178"/>
      <c r="B178" s="44">
        <f t="shared" si="9"/>
        <v>174</v>
      </c>
      <c r="C178" s="111" t="s">
        <v>3985</v>
      </c>
      <c r="D178" s="43" t="str">
        <f>VLOOKUP($C178,'Ewidencja działek'!$A$2:$C$59999,2,0)</f>
        <v>202</v>
      </c>
      <c r="E178" s="43" t="str">
        <f>VLOOKUP($C178,'Ewidencja działek'!$A$2:$C$59999,3,0)</f>
        <v xml:space="preserve">Lębork obr 1 </v>
      </c>
      <c r="F178" s="52" t="s">
        <v>1968</v>
      </c>
      <c r="G178" s="69">
        <v>132</v>
      </c>
      <c r="H178" s="70">
        <v>1.7</v>
      </c>
      <c r="I178" s="44">
        <v>115</v>
      </c>
      <c r="J178" s="71" t="str">
        <f t="shared" si="8"/>
        <v>II</v>
      </c>
    </row>
    <row r="179" spans="1:10" ht="11.25" customHeight="1">
      <c r="A179"/>
      <c r="B179" s="44">
        <f t="shared" si="9"/>
        <v>175</v>
      </c>
      <c r="C179" s="111" t="s">
        <v>3985</v>
      </c>
      <c r="D179" s="43" t="str">
        <f>VLOOKUP($C179,'Ewidencja działek'!$A$2:$C$59999,2,0)</f>
        <v>202</v>
      </c>
      <c r="E179" s="43" t="str">
        <f>VLOOKUP($C179,'Ewidencja działek'!$A$2:$C$59999,3,0)</f>
        <v xml:space="preserve">Lębork obr 1 </v>
      </c>
      <c r="F179" s="52" t="s">
        <v>1969</v>
      </c>
      <c r="G179" s="69">
        <v>18</v>
      </c>
      <c r="H179" s="70">
        <v>0.2</v>
      </c>
      <c r="I179" s="44">
        <v>120</v>
      </c>
      <c r="J179" s="71" t="str">
        <f t="shared" si="8"/>
        <v>I</v>
      </c>
    </row>
    <row r="180" spans="1:10" ht="11.25" customHeight="1">
      <c r="A180"/>
      <c r="B180" s="44">
        <f t="shared" si="9"/>
        <v>176</v>
      </c>
      <c r="C180" s="111" t="s">
        <v>7470</v>
      </c>
      <c r="D180" s="43" t="str">
        <f>VLOOKUP($C180,'Ewidencja działek'!$A$2:$C$59999,2,0)</f>
        <v>199</v>
      </c>
      <c r="E180" s="43" t="str">
        <f>VLOOKUP($C180,'Ewidencja działek'!$A$2:$C$59999,3,0)</f>
        <v xml:space="preserve">Lębork obr 1 </v>
      </c>
      <c r="F180" s="52" t="s">
        <v>1969</v>
      </c>
      <c r="G180" s="69">
        <v>25</v>
      </c>
      <c r="H180" s="70">
        <v>0.3</v>
      </c>
      <c r="I180" s="44">
        <v>120</v>
      </c>
      <c r="J180" s="71" t="str">
        <f t="shared" si="8"/>
        <v>I</v>
      </c>
    </row>
    <row r="181" spans="1:10" ht="11.25" customHeight="1">
      <c r="A181"/>
      <c r="B181" s="44">
        <f t="shared" si="9"/>
        <v>177</v>
      </c>
      <c r="C181" s="111" t="s">
        <v>7472</v>
      </c>
      <c r="D181" s="43" t="str">
        <f>VLOOKUP($C181,'Ewidencja działek'!$A$2:$C$59999,2,0)</f>
        <v>200/13</v>
      </c>
      <c r="E181" s="43" t="str">
        <f>VLOOKUP($C181,'Ewidencja działek'!$A$2:$C$59999,3,0)</f>
        <v xml:space="preserve">Lębork obr 1 </v>
      </c>
      <c r="F181" s="52" t="s">
        <v>1968</v>
      </c>
      <c r="G181" s="69">
        <v>4</v>
      </c>
      <c r="H181" s="70">
        <v>0.1</v>
      </c>
      <c r="I181" s="44">
        <v>90</v>
      </c>
      <c r="J181" s="71" t="str">
        <f t="shared" si="8"/>
        <v>III</v>
      </c>
    </row>
    <row r="182" spans="1:10" ht="11.25" customHeight="1">
      <c r="A182"/>
      <c r="B182" s="44">
        <f t="shared" si="9"/>
        <v>178</v>
      </c>
      <c r="C182" s="111" t="s">
        <v>7480</v>
      </c>
      <c r="D182" s="43" t="str">
        <f>VLOOKUP($C182,'Ewidencja działek'!$A$2:$C$59999,2,0)</f>
        <v>200/2</v>
      </c>
      <c r="E182" s="43" t="str">
        <f>VLOOKUP($C182,'Ewidencja działek'!$A$2:$C$59999,3,0)</f>
        <v xml:space="preserve">Lębork obr 2 </v>
      </c>
      <c r="F182" s="52" t="s">
        <v>1969</v>
      </c>
      <c r="G182" s="69">
        <v>4</v>
      </c>
      <c r="H182" s="70">
        <v>0.1</v>
      </c>
      <c r="I182" s="44">
        <v>135</v>
      </c>
      <c r="J182" s="71" t="str">
        <f t="shared" si="8"/>
        <v>I</v>
      </c>
    </row>
    <row r="183" spans="1:10" ht="11.25" customHeight="1">
      <c r="A183"/>
      <c r="B183" s="44">
        <f t="shared" si="9"/>
        <v>179</v>
      </c>
      <c r="C183" s="111" t="s">
        <v>3695</v>
      </c>
      <c r="D183" s="43" t="str">
        <f>VLOOKUP($C183,'Ewidencja działek'!$A$2:$C$59999,2,0)</f>
        <v>382</v>
      </c>
      <c r="E183" s="43" t="str">
        <f>VLOOKUP($C183,'Ewidencja działek'!$A$2:$C$59999,3,0)</f>
        <v xml:space="preserve">Lębork obr 2 </v>
      </c>
      <c r="F183" s="52" t="s">
        <v>1968</v>
      </c>
      <c r="G183" s="69">
        <v>121</v>
      </c>
      <c r="H183" s="70">
        <v>1.6</v>
      </c>
      <c r="I183" s="44">
        <v>85</v>
      </c>
      <c r="J183" s="71" t="str">
        <f t="shared" si="8"/>
        <v>III</v>
      </c>
    </row>
    <row r="184" spans="1:10" ht="11.25" customHeight="1">
      <c r="A184"/>
      <c r="B184" s="44">
        <f t="shared" si="9"/>
        <v>180</v>
      </c>
      <c r="C184" s="111" t="s">
        <v>3695</v>
      </c>
      <c r="D184" s="43" t="str">
        <f>VLOOKUP($C184,'Ewidencja działek'!$A$2:$C$59999,2,0)</f>
        <v>382</v>
      </c>
      <c r="E184" s="43" t="str">
        <f>VLOOKUP($C184,'Ewidencja działek'!$A$2:$C$59999,3,0)</f>
        <v xml:space="preserve">Lębork obr 2 </v>
      </c>
      <c r="F184" s="52" t="s">
        <v>1969</v>
      </c>
      <c r="G184" s="69">
        <v>50</v>
      </c>
      <c r="H184" s="70">
        <v>0.9</v>
      </c>
      <c r="I184" s="44">
        <v>60</v>
      </c>
      <c r="J184" s="71" t="str">
        <f t="shared" si="8"/>
        <v>III</v>
      </c>
    </row>
    <row r="185" spans="1:10" ht="11.25" customHeight="1">
      <c r="A185"/>
      <c r="B185" s="44">
        <f t="shared" si="9"/>
        <v>181</v>
      </c>
      <c r="C185" s="111" t="s">
        <v>3692</v>
      </c>
      <c r="D185" s="43" t="str">
        <f>VLOOKUP($C185,'Ewidencja działek'!$A$2:$C$59999,2,0)</f>
        <v>379</v>
      </c>
      <c r="E185" s="43" t="str">
        <f>VLOOKUP($C185,'Ewidencja działek'!$A$2:$C$59999,3,0)</f>
        <v xml:space="preserve">Lębork obr 2 </v>
      </c>
      <c r="F185" s="52" t="s">
        <v>1969</v>
      </c>
      <c r="G185" s="69">
        <v>60</v>
      </c>
      <c r="H185" s="70">
        <v>1</v>
      </c>
      <c r="I185" s="44">
        <v>120</v>
      </c>
      <c r="J185" s="71" t="str">
        <f t="shared" si="8"/>
        <v>I</v>
      </c>
    </row>
    <row r="186" spans="1:10" ht="11.25" customHeight="1">
      <c r="A186"/>
      <c r="B186" s="44">
        <f t="shared" si="9"/>
        <v>182</v>
      </c>
      <c r="C186" s="111" t="s">
        <v>3991</v>
      </c>
      <c r="D186" s="43" t="str">
        <f>VLOOKUP($C186,'Ewidencja działek'!$A$2:$C$59999,2,0)</f>
        <v>209</v>
      </c>
      <c r="E186" s="43" t="str">
        <f>VLOOKUP($C186,'Ewidencja działek'!$A$2:$C$59999,3,0)</f>
        <v xml:space="preserve">Lębork obr 1 </v>
      </c>
      <c r="F186" s="52" t="s">
        <v>1969</v>
      </c>
      <c r="G186" s="69">
        <v>59</v>
      </c>
      <c r="H186" s="70">
        <v>0.8</v>
      </c>
      <c r="I186" s="44">
        <v>120</v>
      </c>
      <c r="J186" s="71" t="str">
        <f t="shared" si="8"/>
        <v>I</v>
      </c>
    </row>
    <row r="187" spans="1:10" ht="11.25" customHeight="1">
      <c r="A187"/>
      <c r="B187" s="44">
        <f t="shared" si="9"/>
        <v>183</v>
      </c>
      <c r="C187" s="111" t="s">
        <v>3963</v>
      </c>
      <c r="D187" s="43" t="str">
        <f>VLOOKUP($C187,'Ewidencja działek'!$A$2:$C$59999,2,0)</f>
        <v>185</v>
      </c>
      <c r="E187" s="43" t="str">
        <f>VLOOKUP($C187,'Ewidencja działek'!$A$2:$C$59999,3,0)</f>
        <v xml:space="preserve">Lębork obr 1 </v>
      </c>
      <c r="F187" s="52" t="s">
        <v>1969</v>
      </c>
      <c r="G187" s="69">
        <v>101</v>
      </c>
      <c r="H187" s="70">
        <v>1.7</v>
      </c>
      <c r="I187" s="44">
        <v>120</v>
      </c>
      <c r="J187" s="71" t="str">
        <f t="shared" ref="J187:J201" si="10">IF($I187&gt;=120,"I",IF($I187&lt;=90,"III","II"))</f>
        <v>I</v>
      </c>
    </row>
    <row r="188" spans="1:10" ht="11.25" customHeight="1">
      <c r="A188"/>
      <c r="B188" s="44">
        <f t="shared" si="9"/>
        <v>184</v>
      </c>
      <c r="C188" s="111" t="s">
        <v>3945</v>
      </c>
      <c r="D188" s="43" t="str">
        <f>VLOOKUP($C188,'Ewidencja działek'!$A$2:$C$59999,2,0)</f>
        <v>168</v>
      </c>
      <c r="E188" s="43" t="str">
        <f>VLOOKUP($C188,'Ewidencja działek'!$A$2:$C$59999,3,0)</f>
        <v xml:space="preserve">Lębork obr 1 </v>
      </c>
      <c r="F188" s="52" t="s">
        <v>1969</v>
      </c>
      <c r="G188" s="69">
        <v>15</v>
      </c>
      <c r="H188" s="70">
        <v>0.2</v>
      </c>
      <c r="I188" s="44">
        <v>120</v>
      </c>
      <c r="J188" s="71" t="str">
        <f t="shared" si="10"/>
        <v>I</v>
      </c>
    </row>
    <row r="189" spans="1:10" ht="11.25" customHeight="1">
      <c r="A189"/>
      <c r="B189" s="44">
        <f t="shared" si="9"/>
        <v>185</v>
      </c>
      <c r="C189" s="111" t="s">
        <v>2041</v>
      </c>
      <c r="D189" s="43" t="str">
        <f>VLOOKUP($C189,'Ewidencja działek'!$A$2:$C$59999,2,0)</f>
        <v>10/1</v>
      </c>
      <c r="E189" s="43" t="str">
        <f>VLOOKUP($C189,'Ewidencja działek'!$A$2:$C$59999,3,0)</f>
        <v>Lębork obr 11</v>
      </c>
      <c r="F189" s="44" t="s">
        <v>1971</v>
      </c>
      <c r="G189" s="69">
        <v>123</v>
      </c>
      <c r="H189" s="70">
        <v>2.1</v>
      </c>
      <c r="I189" s="44">
        <v>110</v>
      </c>
      <c r="J189" s="71" t="str">
        <f t="shared" si="10"/>
        <v>II</v>
      </c>
    </row>
    <row r="190" spans="1:10" ht="11.25" customHeight="1">
      <c r="A190"/>
      <c r="B190" s="44">
        <f t="shared" si="9"/>
        <v>186</v>
      </c>
      <c r="C190" s="111" t="s">
        <v>4695</v>
      </c>
      <c r="D190" s="43" t="str">
        <f>VLOOKUP($C190,'Ewidencja działek'!$A$2:$C$59999,2,0)</f>
        <v>329/3</v>
      </c>
      <c r="E190" s="43" t="str">
        <f>VLOOKUP($C190,'Ewidencja działek'!$A$2:$C$59999,3,0)</f>
        <v xml:space="preserve">Lębork obr 7 </v>
      </c>
      <c r="F190" s="44" t="s">
        <v>1968</v>
      </c>
      <c r="G190" s="69">
        <v>568</v>
      </c>
      <c r="H190" s="70">
        <v>9.6999999999999993</v>
      </c>
      <c r="I190" s="44">
        <v>110</v>
      </c>
      <c r="J190" s="71" t="str">
        <f t="shared" si="10"/>
        <v>II</v>
      </c>
    </row>
    <row r="191" spans="1:10" ht="11.25" customHeight="1">
      <c r="A191"/>
      <c r="B191" s="44">
        <f t="shared" si="9"/>
        <v>187</v>
      </c>
      <c r="C191" s="111" t="s">
        <v>6257</v>
      </c>
      <c r="D191" s="43" t="str">
        <f>VLOOKUP($C191,'Ewidencja działek'!$A$2:$C$59999,2,0)</f>
        <v>14</v>
      </c>
      <c r="E191" s="43" t="str">
        <f>VLOOKUP($C191,'Ewidencja działek'!$A$2:$C$59999,3,0)</f>
        <v xml:space="preserve">Lębork obr 2 </v>
      </c>
      <c r="F191" s="44" t="s">
        <v>1968</v>
      </c>
      <c r="G191" s="69">
        <v>396</v>
      </c>
      <c r="H191" s="70">
        <v>6.7</v>
      </c>
      <c r="I191" s="44">
        <v>115</v>
      </c>
      <c r="J191" s="71" t="str">
        <f t="shared" si="10"/>
        <v>II</v>
      </c>
    </row>
    <row r="192" spans="1:10" ht="11.25" customHeight="1">
      <c r="A192"/>
      <c r="B192" s="44">
        <f t="shared" si="9"/>
        <v>188</v>
      </c>
      <c r="C192" s="112" t="s">
        <v>4716</v>
      </c>
      <c r="D192" s="43" t="str">
        <f>VLOOKUP($C192,'Ewidencja działek'!$A$2:$C$59999,2,0)</f>
        <v>55/3</v>
      </c>
      <c r="E192" s="43" t="str">
        <f>VLOOKUP($C192,'Ewidencja działek'!$A$2:$C$59999,3,0)</f>
        <v xml:space="preserve">Lębork obr 4 </v>
      </c>
      <c r="F192" s="44" t="s">
        <v>1971</v>
      </c>
      <c r="G192" s="69">
        <v>32</v>
      </c>
      <c r="H192" s="70">
        <v>0.5</v>
      </c>
      <c r="I192" s="44">
        <v>120</v>
      </c>
      <c r="J192" s="71" t="str">
        <f t="shared" si="10"/>
        <v>I</v>
      </c>
    </row>
    <row r="193" spans="1:10" ht="11.25" customHeight="1">
      <c r="A193"/>
      <c r="B193" s="44">
        <f t="shared" si="9"/>
        <v>189</v>
      </c>
      <c r="C193" s="111" t="s">
        <v>4718</v>
      </c>
      <c r="D193" s="43" t="s">
        <v>1657</v>
      </c>
      <c r="E193" s="43" t="s">
        <v>7934</v>
      </c>
      <c r="F193" s="44" t="s">
        <v>7904</v>
      </c>
      <c r="G193" s="69">
        <v>2454</v>
      </c>
      <c r="H193" s="70">
        <v>41.7</v>
      </c>
      <c r="I193" s="44">
        <v>140</v>
      </c>
      <c r="J193" s="71" t="str">
        <f t="shared" si="10"/>
        <v>I</v>
      </c>
    </row>
    <row r="194" spans="1:10" ht="11.25" customHeight="1">
      <c r="A194"/>
      <c r="B194" s="44">
        <f t="shared" si="9"/>
        <v>190</v>
      </c>
      <c r="C194" s="111" t="s">
        <v>4719</v>
      </c>
      <c r="D194" s="43" t="s">
        <v>7900</v>
      </c>
      <c r="E194" s="43" t="s">
        <v>7934</v>
      </c>
      <c r="F194" s="56" t="s">
        <v>1969</v>
      </c>
      <c r="G194" s="69">
        <v>49</v>
      </c>
      <c r="H194" s="70">
        <v>0.8</v>
      </c>
      <c r="I194" s="44">
        <v>115</v>
      </c>
      <c r="J194" s="71" t="str">
        <f t="shared" si="10"/>
        <v>II</v>
      </c>
    </row>
    <row r="195" spans="1:10" ht="11.25" customHeight="1">
      <c r="A195"/>
      <c r="B195" s="44">
        <f t="shared" si="9"/>
        <v>191</v>
      </c>
      <c r="C195" s="111" t="s">
        <v>4720</v>
      </c>
      <c r="D195" s="43">
        <v>29</v>
      </c>
      <c r="E195" s="43" t="s">
        <v>7934</v>
      </c>
      <c r="F195" s="44" t="s">
        <v>1968</v>
      </c>
      <c r="G195" s="69">
        <v>136</v>
      </c>
      <c r="H195" s="70">
        <f>G195*0.017</f>
        <v>2.3120000000000003</v>
      </c>
      <c r="I195" s="44">
        <v>110</v>
      </c>
      <c r="J195" s="71" t="str">
        <f t="shared" si="10"/>
        <v>II</v>
      </c>
    </row>
    <row r="196" spans="1:10" ht="11.25" customHeight="1">
      <c r="A196"/>
      <c r="B196" s="44">
        <f t="shared" si="9"/>
        <v>192</v>
      </c>
      <c r="C196" s="111" t="s">
        <v>4701</v>
      </c>
      <c r="D196" s="43" t="s">
        <v>3630</v>
      </c>
      <c r="E196" s="43" t="s">
        <v>7934</v>
      </c>
      <c r="F196" s="44" t="s">
        <v>1969</v>
      </c>
      <c r="G196" s="69">
        <v>480</v>
      </c>
      <c r="H196" s="70">
        <v>8.1999999999999993</v>
      </c>
      <c r="I196" s="44">
        <v>110</v>
      </c>
      <c r="J196" s="71" t="str">
        <f t="shared" si="10"/>
        <v>II</v>
      </c>
    </row>
    <row r="197" spans="1:10" ht="11.25" customHeight="1">
      <c r="A197"/>
      <c r="B197" s="44">
        <f t="shared" si="9"/>
        <v>193</v>
      </c>
      <c r="C197" s="111" t="s">
        <v>4706</v>
      </c>
      <c r="D197" s="43" t="s">
        <v>1787</v>
      </c>
      <c r="E197" s="43" t="s">
        <v>7934</v>
      </c>
      <c r="F197" s="44" t="s">
        <v>1970</v>
      </c>
      <c r="G197" s="69">
        <v>238</v>
      </c>
      <c r="H197" s="70">
        <v>4</v>
      </c>
      <c r="I197" s="44">
        <v>115</v>
      </c>
      <c r="J197" s="71" t="str">
        <f t="shared" si="10"/>
        <v>II</v>
      </c>
    </row>
    <row r="198" spans="1:10" ht="11.25" customHeight="1">
      <c r="A198"/>
      <c r="B198" s="44">
        <f t="shared" ref="B198:B201" si="11">1+B197</f>
        <v>194</v>
      </c>
      <c r="C198" s="111" t="s">
        <v>4706</v>
      </c>
      <c r="D198" s="43" t="s">
        <v>1787</v>
      </c>
      <c r="E198" s="43" t="s">
        <v>7934</v>
      </c>
      <c r="F198" s="44" t="s">
        <v>1970</v>
      </c>
      <c r="G198" s="69">
        <v>238</v>
      </c>
      <c r="H198" s="70">
        <v>4</v>
      </c>
      <c r="I198" s="44">
        <v>115</v>
      </c>
      <c r="J198" s="71" t="str">
        <f t="shared" si="10"/>
        <v>II</v>
      </c>
    </row>
    <row r="199" spans="1:10" ht="11.25" customHeight="1">
      <c r="A199"/>
      <c r="B199" s="44">
        <f t="shared" si="11"/>
        <v>195</v>
      </c>
      <c r="C199" s="111" t="s">
        <v>4704</v>
      </c>
      <c r="D199" s="43" t="s">
        <v>1784</v>
      </c>
      <c r="E199" s="43" t="s">
        <v>7934</v>
      </c>
      <c r="F199" s="56" t="s">
        <v>1969</v>
      </c>
      <c r="G199" s="69">
        <v>79</v>
      </c>
      <c r="H199" s="70">
        <v>1.3</v>
      </c>
      <c r="I199" s="44">
        <v>120</v>
      </c>
      <c r="J199" s="71" t="str">
        <f t="shared" si="10"/>
        <v>I</v>
      </c>
    </row>
    <row r="200" spans="1:10" ht="11.25" customHeight="1">
      <c r="A200"/>
      <c r="B200" s="44">
        <f t="shared" si="11"/>
        <v>196</v>
      </c>
      <c r="C200" s="111" t="s">
        <v>7901</v>
      </c>
      <c r="D200" s="43" t="s">
        <v>1815</v>
      </c>
      <c r="E200" s="43" t="s">
        <v>7934</v>
      </c>
      <c r="F200" s="44" t="s">
        <v>1969</v>
      </c>
      <c r="G200" s="69">
        <v>26</v>
      </c>
      <c r="H200" s="70">
        <v>0.4</v>
      </c>
      <c r="I200" s="44">
        <v>115</v>
      </c>
      <c r="J200" s="71" t="str">
        <f t="shared" si="10"/>
        <v>II</v>
      </c>
    </row>
    <row r="201" spans="1:10" ht="11.25" customHeight="1">
      <c r="A201"/>
      <c r="B201" s="44">
        <f t="shared" si="11"/>
        <v>197</v>
      </c>
      <c r="C201" s="111" t="s">
        <v>4707</v>
      </c>
      <c r="D201" s="43" t="s">
        <v>348</v>
      </c>
      <c r="E201" s="43" t="s">
        <v>7934</v>
      </c>
      <c r="F201" s="44" t="s">
        <v>1969</v>
      </c>
      <c r="G201" s="69">
        <v>119</v>
      </c>
      <c r="H201" s="70">
        <v>2</v>
      </c>
      <c r="I201" s="44">
        <v>140</v>
      </c>
      <c r="J201" s="71" t="str">
        <f t="shared" si="10"/>
        <v>I</v>
      </c>
    </row>
    <row r="202" spans="1:10" ht="11.25" customHeight="1">
      <c r="A202"/>
      <c r="B202"/>
      <c r="C202"/>
      <c r="D202"/>
      <c r="E202"/>
      <c r="F202"/>
      <c r="G202" s="160">
        <f>SUM(G5:G201)</f>
        <v>45744.880000000005</v>
      </c>
      <c r="H202" s="165">
        <f>SUM(H5:H201)</f>
        <v>749.38596000000052</v>
      </c>
      <c r="I202"/>
      <c r="J202"/>
    </row>
    <row r="203" spans="1:10" ht="11.25" customHeight="1">
      <c r="A203"/>
      <c r="B203"/>
      <c r="C203"/>
      <c r="D203"/>
      <c r="E203"/>
      <c r="F203"/>
      <c r="G203"/>
      <c r="H203"/>
      <c r="I203"/>
      <c r="J203"/>
    </row>
    <row r="204" spans="1:10" ht="11.25" customHeight="1">
      <c r="A204"/>
      <c r="B204"/>
      <c r="C204"/>
      <c r="D204"/>
      <c r="E204"/>
      <c r="F204"/>
      <c r="G204"/>
      <c r="H204"/>
      <c r="I204"/>
      <c r="J204"/>
    </row>
    <row r="205" spans="1:10" ht="11.25" hidden="1" customHeight="1">
      <c r="A205"/>
      <c r="B205"/>
      <c r="C205"/>
      <c r="D205"/>
      <c r="E205"/>
      <c r="F205"/>
      <c r="G205"/>
      <c r="H205"/>
      <c r="I205"/>
      <c r="J205"/>
    </row>
    <row r="206" spans="1:10" ht="11.25" hidden="1" customHeight="1">
      <c r="A206"/>
      <c r="B206"/>
      <c r="C206"/>
      <c r="D206"/>
      <c r="E206"/>
      <c r="F206"/>
      <c r="G206"/>
      <c r="H206"/>
      <c r="I206"/>
      <c r="J206"/>
    </row>
    <row r="207" spans="1:10" ht="11.25" hidden="1" customHeight="1">
      <c r="A207"/>
      <c r="B207"/>
      <c r="C207"/>
      <c r="D207"/>
      <c r="E207"/>
      <c r="F207"/>
      <c r="G207"/>
      <c r="H207"/>
      <c r="I207"/>
      <c r="J207"/>
    </row>
    <row r="208" spans="1:10" ht="11.25" hidden="1" customHeight="1">
      <c r="A208"/>
      <c r="B208"/>
      <c r="C208"/>
      <c r="D208"/>
      <c r="E208"/>
      <c r="F208"/>
      <c r="G208"/>
      <c r="H208"/>
      <c r="I208"/>
      <c r="J208"/>
    </row>
    <row r="209" spans="1:10" ht="11.25" hidden="1" customHeight="1">
      <c r="A209"/>
      <c r="B209"/>
      <c r="C209"/>
      <c r="D209"/>
      <c r="E209"/>
      <c r="F209"/>
      <c r="G209"/>
      <c r="H209"/>
      <c r="I209"/>
      <c r="J209"/>
    </row>
    <row r="210" spans="1:10" ht="11.25" hidden="1" customHeight="1">
      <c r="A210"/>
      <c r="B210"/>
      <c r="C210"/>
      <c r="D210"/>
      <c r="E210"/>
      <c r="F210"/>
      <c r="G210"/>
      <c r="H210"/>
      <c r="I210"/>
      <c r="J210"/>
    </row>
    <row r="211" spans="1:10" ht="11.25" hidden="1" customHeight="1">
      <c r="A211"/>
      <c r="B211"/>
      <c r="C211"/>
      <c r="D211"/>
      <c r="E211"/>
      <c r="F211"/>
      <c r="G211"/>
      <c r="H211"/>
      <c r="I211"/>
      <c r="J211"/>
    </row>
    <row r="212" spans="1:10" ht="11.25" hidden="1" customHeight="1">
      <c r="A212"/>
      <c r="B212"/>
      <c r="C212"/>
      <c r="D212"/>
      <c r="E212"/>
      <c r="F212"/>
      <c r="G212"/>
      <c r="H212"/>
      <c r="I212"/>
      <c r="J212"/>
    </row>
    <row r="213" spans="1:10" ht="11.25" hidden="1" customHeight="1">
      <c r="A213"/>
      <c r="B213"/>
      <c r="C213"/>
      <c r="D213"/>
      <c r="E213"/>
      <c r="F213"/>
      <c r="G213"/>
      <c r="H213"/>
      <c r="I213"/>
      <c r="J213"/>
    </row>
    <row r="214" spans="1:10" ht="11.25" hidden="1" customHeight="1">
      <c r="A214"/>
      <c r="B214"/>
      <c r="C214"/>
      <c r="D214"/>
      <c r="E214"/>
      <c r="F214"/>
      <c r="G214"/>
      <c r="H214"/>
      <c r="I214"/>
      <c r="J214"/>
    </row>
    <row r="215" spans="1:10" ht="11.25" hidden="1" customHeight="1">
      <c r="A215"/>
      <c r="B215"/>
      <c r="C215"/>
      <c r="D215"/>
      <c r="E215"/>
      <c r="F215"/>
      <c r="G215"/>
      <c r="H215"/>
      <c r="I215"/>
      <c r="J215"/>
    </row>
    <row r="216" spans="1:10" ht="11.25" hidden="1" customHeight="1">
      <c r="A216"/>
      <c r="B216"/>
      <c r="C216"/>
      <c r="D216"/>
      <c r="E216"/>
      <c r="F216"/>
      <c r="G216"/>
      <c r="H216"/>
      <c r="I216"/>
      <c r="J216"/>
    </row>
    <row r="217" spans="1:10" ht="11.25" hidden="1" customHeight="1">
      <c r="A217"/>
      <c r="B217"/>
      <c r="C217"/>
      <c r="D217"/>
      <c r="E217"/>
      <c r="F217"/>
      <c r="G217"/>
      <c r="H217"/>
      <c r="I217"/>
      <c r="J217"/>
    </row>
    <row r="218" spans="1:10" ht="11.25" hidden="1" customHeight="1">
      <c r="A218"/>
      <c r="B218"/>
      <c r="C218"/>
      <c r="D218"/>
      <c r="E218"/>
      <c r="F218"/>
      <c r="G218"/>
      <c r="H218"/>
      <c r="I218"/>
      <c r="J218"/>
    </row>
    <row r="219" spans="1:10" ht="11.25" hidden="1" customHeight="1">
      <c r="A219"/>
      <c r="B219"/>
      <c r="C219"/>
      <c r="D219"/>
      <c r="E219"/>
      <c r="F219"/>
      <c r="G219"/>
      <c r="H219"/>
      <c r="I219"/>
      <c r="J219"/>
    </row>
    <row r="220" spans="1:10" ht="11.25" customHeight="1">
      <c r="A220"/>
      <c r="B220"/>
      <c r="C220"/>
      <c r="D220"/>
      <c r="E220"/>
      <c r="F220"/>
      <c r="G220"/>
      <c r="H220"/>
      <c r="I220"/>
      <c r="J220"/>
    </row>
    <row r="221" spans="1:10" ht="11.25" customHeight="1">
      <c r="A221"/>
      <c r="B221"/>
      <c r="C221"/>
      <c r="D221"/>
      <c r="E221"/>
      <c r="F221"/>
      <c r="G221"/>
      <c r="H221"/>
      <c r="I221"/>
      <c r="J221"/>
    </row>
    <row r="222" spans="1:10" ht="11.25" customHeight="1">
      <c r="A222"/>
      <c r="B222"/>
      <c r="C222"/>
      <c r="D222"/>
      <c r="E222"/>
      <c r="F222"/>
      <c r="G222"/>
      <c r="H222"/>
      <c r="I222"/>
      <c r="J222"/>
    </row>
    <row r="223" spans="1:10" ht="11.25" customHeight="1">
      <c r="A223"/>
      <c r="B223"/>
      <c r="C223"/>
      <c r="D223"/>
      <c r="E223"/>
      <c r="F223"/>
      <c r="G223"/>
      <c r="H223"/>
      <c r="I223"/>
      <c r="J223"/>
    </row>
    <row r="224" spans="1:10" ht="11.25" customHeight="1">
      <c r="A224"/>
      <c r="B224"/>
      <c r="C224"/>
      <c r="D224"/>
      <c r="E224"/>
      <c r="F224"/>
      <c r="G224"/>
      <c r="H224"/>
      <c r="I224"/>
      <c r="J224"/>
    </row>
    <row r="225" spans="1:10" ht="11.25" customHeight="1">
      <c r="A225"/>
      <c r="B225"/>
      <c r="C225"/>
      <c r="D225"/>
      <c r="E225"/>
      <c r="F225"/>
      <c r="G225"/>
      <c r="H225"/>
      <c r="I225"/>
      <c r="J225"/>
    </row>
    <row r="226" spans="1:10" ht="11.25" customHeight="1">
      <c r="A226"/>
      <c r="B226"/>
      <c r="C226"/>
      <c r="D226"/>
      <c r="E226"/>
      <c r="F226"/>
      <c r="G226"/>
      <c r="H226"/>
      <c r="I226"/>
      <c r="J226"/>
    </row>
    <row r="227" spans="1:10" ht="11.25" customHeight="1">
      <c r="A227"/>
      <c r="B227"/>
      <c r="C227"/>
      <c r="D227"/>
      <c r="E227"/>
      <c r="F227"/>
      <c r="G227"/>
      <c r="H227"/>
      <c r="I227"/>
      <c r="J227"/>
    </row>
    <row r="228" spans="1:10" ht="11.25" customHeight="1">
      <c r="A228"/>
      <c r="B228"/>
      <c r="C228"/>
      <c r="D228"/>
      <c r="E228"/>
      <c r="F228"/>
      <c r="G228"/>
      <c r="H228"/>
      <c r="I228"/>
      <c r="J228"/>
    </row>
    <row r="229" spans="1:10" ht="11.25" customHeight="1">
      <c r="A229"/>
      <c r="B229"/>
      <c r="C229"/>
      <c r="D229"/>
      <c r="E229"/>
      <c r="F229"/>
      <c r="G229"/>
      <c r="H229"/>
      <c r="I229"/>
      <c r="J229"/>
    </row>
    <row r="230" spans="1:10" ht="11.25" customHeight="1">
      <c r="A230"/>
      <c r="B230"/>
      <c r="C230"/>
      <c r="D230"/>
      <c r="E230"/>
      <c r="F230"/>
      <c r="G230"/>
      <c r="H230"/>
      <c r="I230"/>
      <c r="J230"/>
    </row>
    <row r="231" spans="1:10" ht="11.25" customHeight="1">
      <c r="A231"/>
      <c r="B231"/>
      <c r="C231"/>
      <c r="D231"/>
      <c r="E231"/>
      <c r="F231"/>
      <c r="G231"/>
      <c r="H231"/>
      <c r="I231"/>
      <c r="J231"/>
    </row>
    <row r="232" spans="1:10" ht="11.25" customHeight="1">
      <c r="A232"/>
      <c r="B232"/>
      <c r="C232"/>
      <c r="D232"/>
      <c r="E232"/>
      <c r="F232"/>
      <c r="G232"/>
      <c r="H232"/>
      <c r="I232"/>
      <c r="J232"/>
    </row>
    <row r="233" spans="1:10" ht="11.25" customHeight="1">
      <c r="A233"/>
      <c r="B233"/>
      <c r="C233"/>
      <c r="D233"/>
      <c r="E233"/>
      <c r="F233"/>
      <c r="G233"/>
      <c r="H233"/>
      <c r="I233"/>
      <c r="J233"/>
    </row>
    <row r="234" spans="1:10" ht="11.25" customHeight="1">
      <c r="A234"/>
      <c r="B234"/>
      <c r="C234"/>
      <c r="D234"/>
      <c r="E234"/>
      <c r="F234"/>
      <c r="G234"/>
      <c r="H234"/>
      <c r="I234"/>
      <c r="J234"/>
    </row>
    <row r="235" spans="1:10" ht="11.25" customHeight="1">
      <c r="A235"/>
      <c r="B235"/>
      <c r="C235"/>
      <c r="D235"/>
      <c r="E235"/>
      <c r="F235"/>
      <c r="G235"/>
      <c r="H235"/>
      <c r="I235"/>
      <c r="J235"/>
    </row>
    <row r="236" spans="1:10" ht="11.25" customHeight="1">
      <c r="A236"/>
      <c r="B236"/>
      <c r="C236"/>
      <c r="D236"/>
      <c r="E236"/>
      <c r="F236"/>
      <c r="G236"/>
      <c r="H236"/>
      <c r="I236"/>
      <c r="J236"/>
    </row>
    <row r="237" spans="1:10" ht="11.25" customHeight="1">
      <c r="A237"/>
      <c r="B237"/>
      <c r="C237"/>
      <c r="D237"/>
      <c r="E237"/>
      <c r="F237"/>
      <c r="G237"/>
      <c r="H237"/>
      <c r="I237"/>
      <c r="J237"/>
    </row>
    <row r="238" spans="1:10" ht="11.25" customHeight="1">
      <c r="A238"/>
      <c r="B238"/>
      <c r="C238"/>
      <c r="D238"/>
      <c r="E238"/>
      <c r="F238"/>
      <c r="G238"/>
      <c r="H238"/>
      <c r="I238"/>
      <c r="J238"/>
    </row>
    <row r="239" spans="1:10" ht="11.25" customHeight="1">
      <c r="A239"/>
      <c r="B239"/>
      <c r="C239"/>
      <c r="D239"/>
      <c r="E239"/>
      <c r="F239"/>
      <c r="G239"/>
      <c r="H239"/>
      <c r="I239"/>
      <c r="J239"/>
    </row>
    <row r="240" spans="1:10" ht="11.25" customHeight="1">
      <c r="A240"/>
      <c r="B240"/>
      <c r="C240"/>
      <c r="D240"/>
      <c r="E240"/>
      <c r="F240"/>
      <c r="G240"/>
      <c r="H240"/>
      <c r="I240"/>
      <c r="J240"/>
    </row>
    <row r="241" spans="1:10" ht="11.25" customHeight="1">
      <c r="A241"/>
      <c r="B241"/>
      <c r="C241"/>
      <c r="D241"/>
      <c r="E241"/>
      <c r="F241"/>
      <c r="G241"/>
      <c r="H241"/>
      <c r="I241"/>
      <c r="J241"/>
    </row>
    <row r="242" spans="1:10" ht="11.25" customHeight="1">
      <c r="A242"/>
      <c r="B242"/>
      <c r="C242"/>
      <c r="D242"/>
      <c r="E242"/>
      <c r="F242"/>
      <c r="G242"/>
      <c r="H242"/>
      <c r="I242"/>
      <c r="J242"/>
    </row>
    <row r="243" spans="1:10" ht="11.25" customHeight="1">
      <c r="A243"/>
      <c r="B243"/>
      <c r="C243"/>
      <c r="D243"/>
      <c r="E243"/>
      <c r="F243"/>
      <c r="G243"/>
      <c r="H243"/>
      <c r="I243"/>
      <c r="J243"/>
    </row>
    <row r="244" spans="1:10" ht="11.25" customHeight="1">
      <c r="A244"/>
      <c r="B244"/>
      <c r="C244"/>
      <c r="D244"/>
      <c r="E244"/>
      <c r="F244"/>
      <c r="G244"/>
      <c r="H244"/>
      <c r="I244"/>
      <c r="J244"/>
    </row>
    <row r="245" spans="1:10" ht="11.25" customHeight="1">
      <c r="A245"/>
      <c r="B245"/>
      <c r="C245"/>
      <c r="D245"/>
      <c r="E245"/>
      <c r="F245"/>
      <c r="G245"/>
      <c r="H245"/>
      <c r="I245"/>
      <c r="J245"/>
    </row>
    <row r="246" spans="1:10" ht="11.25" customHeight="1">
      <c r="A246"/>
      <c r="B246"/>
      <c r="C246"/>
      <c r="D246"/>
      <c r="E246"/>
      <c r="F246"/>
      <c r="G246"/>
      <c r="H246"/>
      <c r="I246"/>
      <c r="J246"/>
    </row>
    <row r="247" spans="1:10" ht="11.25" customHeight="1">
      <c r="A247"/>
      <c r="B247"/>
      <c r="C247"/>
      <c r="D247"/>
      <c r="E247"/>
      <c r="F247"/>
      <c r="G247"/>
      <c r="H247"/>
      <c r="I247"/>
      <c r="J247"/>
    </row>
    <row r="248" spans="1:10" ht="11.25" customHeight="1">
      <c r="A248"/>
      <c r="B248"/>
      <c r="C248"/>
      <c r="D248"/>
      <c r="E248"/>
      <c r="F248"/>
      <c r="G248"/>
      <c r="H248"/>
      <c r="I248"/>
      <c r="J248"/>
    </row>
    <row r="249" spans="1:10" ht="11.25" customHeight="1">
      <c r="A249"/>
      <c r="B249"/>
      <c r="C249"/>
      <c r="D249"/>
      <c r="E249"/>
      <c r="F249"/>
      <c r="G249"/>
      <c r="H249"/>
      <c r="I249"/>
      <c r="J249"/>
    </row>
    <row r="250" spans="1:10" ht="11.25" customHeight="1">
      <c r="A250"/>
      <c r="B250"/>
      <c r="C250"/>
      <c r="D250"/>
      <c r="E250"/>
      <c r="F250"/>
      <c r="G250"/>
      <c r="H250"/>
      <c r="I250"/>
      <c r="J250"/>
    </row>
    <row r="251" spans="1:10" ht="11.25" customHeight="1">
      <c r="A251"/>
      <c r="B251"/>
      <c r="C251"/>
      <c r="D251"/>
      <c r="E251"/>
      <c r="F251"/>
      <c r="G251"/>
      <c r="H251"/>
      <c r="I251"/>
      <c r="J251"/>
    </row>
    <row r="252" spans="1:10" ht="11.25" customHeight="1">
      <c r="A252"/>
      <c r="B252"/>
      <c r="C252"/>
      <c r="D252"/>
      <c r="E252"/>
      <c r="F252"/>
      <c r="G252"/>
      <c r="H252"/>
      <c r="I252"/>
      <c r="J252"/>
    </row>
    <row r="253" spans="1:10" ht="11.25" customHeight="1">
      <c r="A253"/>
      <c r="B253"/>
      <c r="C253"/>
      <c r="D253"/>
      <c r="E253"/>
      <c r="F253"/>
      <c r="G253"/>
      <c r="H253"/>
      <c r="I253"/>
      <c r="J253"/>
    </row>
    <row r="254" spans="1:10" ht="11.25" customHeight="1">
      <c r="A254"/>
      <c r="B254"/>
      <c r="C254"/>
      <c r="D254"/>
      <c r="E254"/>
      <c r="F254"/>
      <c r="G254"/>
      <c r="H254"/>
      <c r="I254"/>
      <c r="J254"/>
    </row>
    <row r="255" spans="1:10" ht="11.25" customHeight="1">
      <c r="A255"/>
      <c r="B255"/>
      <c r="C255"/>
      <c r="D255"/>
      <c r="E255"/>
      <c r="F255"/>
      <c r="G255"/>
      <c r="H255"/>
      <c r="I255"/>
      <c r="J255"/>
    </row>
    <row r="256" spans="1:10" ht="11.25" customHeight="1">
      <c r="B256"/>
      <c r="C256"/>
      <c r="D256"/>
      <c r="E256"/>
      <c r="F256"/>
      <c r="G256"/>
      <c r="H256"/>
      <c r="I256"/>
      <c r="J256"/>
    </row>
    <row r="257" spans="2:10" ht="11.25" customHeight="1">
      <c r="B257"/>
      <c r="C257"/>
      <c r="D257"/>
      <c r="E257"/>
      <c r="F257"/>
      <c r="G257"/>
      <c r="H257"/>
      <c r="I257"/>
      <c r="J257"/>
    </row>
    <row r="258" spans="2:10" ht="11.25" customHeight="1">
      <c r="B258"/>
      <c r="C258"/>
      <c r="D258"/>
      <c r="E258"/>
      <c r="F258"/>
      <c r="G258"/>
      <c r="H258"/>
      <c r="I258"/>
      <c r="J258"/>
    </row>
    <row r="259" spans="2:10" ht="11.25" customHeight="1">
      <c r="B259"/>
      <c r="C259"/>
      <c r="D259"/>
      <c r="E259"/>
      <c r="F259"/>
      <c r="G259"/>
      <c r="H259"/>
      <c r="I259"/>
      <c r="J259"/>
    </row>
    <row r="260" spans="2:10" ht="11.25" customHeight="1">
      <c r="B260"/>
      <c r="C260"/>
      <c r="D260"/>
      <c r="E260"/>
      <c r="F260"/>
      <c r="G260"/>
      <c r="H260"/>
      <c r="I260"/>
      <c r="J260"/>
    </row>
    <row r="261" spans="2:10" ht="11.25" customHeight="1">
      <c r="B261"/>
      <c r="C261"/>
      <c r="D261"/>
      <c r="E261"/>
      <c r="F261"/>
      <c r="G261"/>
      <c r="H261"/>
      <c r="I261"/>
      <c r="J261"/>
    </row>
    <row r="262" spans="2:10" ht="11.25" customHeight="1">
      <c r="B262"/>
      <c r="C262"/>
      <c r="D262"/>
      <c r="E262"/>
      <c r="F262"/>
      <c r="G262"/>
      <c r="H262"/>
      <c r="I262"/>
      <c r="J262"/>
    </row>
    <row r="263" spans="2:10" ht="11.25" customHeight="1">
      <c r="B263"/>
      <c r="C263"/>
      <c r="D263"/>
      <c r="E263"/>
      <c r="F263"/>
      <c r="G263"/>
      <c r="H263"/>
      <c r="I263"/>
      <c r="J263"/>
    </row>
    <row r="264" spans="2:10" ht="11.25" customHeight="1">
      <c r="B264"/>
      <c r="C264"/>
      <c r="D264"/>
      <c r="E264"/>
      <c r="F264"/>
      <c r="G264"/>
      <c r="H264"/>
      <c r="I264"/>
      <c r="J264"/>
    </row>
    <row r="265" spans="2:10" ht="11.25" customHeight="1">
      <c r="B265"/>
      <c r="C265"/>
      <c r="D265"/>
      <c r="E265"/>
      <c r="F265"/>
      <c r="G265"/>
      <c r="H265"/>
      <c r="I265"/>
      <c r="J265"/>
    </row>
    <row r="266" spans="2:10" ht="11.25" customHeight="1">
      <c r="B266"/>
      <c r="C266"/>
      <c r="D266"/>
      <c r="E266"/>
      <c r="F266"/>
      <c r="G266"/>
      <c r="H266"/>
      <c r="I266"/>
      <c r="J266"/>
    </row>
    <row r="267" spans="2:10" ht="11.25" customHeight="1">
      <c r="B267"/>
      <c r="C267"/>
      <c r="D267"/>
      <c r="E267"/>
      <c r="F267"/>
      <c r="G267"/>
      <c r="H267"/>
      <c r="I267"/>
      <c r="J267"/>
    </row>
    <row r="268" spans="2:10" ht="11.25" customHeight="1">
      <c r="B268"/>
      <c r="C268"/>
      <c r="D268"/>
      <c r="E268"/>
      <c r="F268"/>
      <c r="G268"/>
      <c r="H268"/>
      <c r="I268"/>
      <c r="J268"/>
    </row>
    <row r="269" spans="2:10" ht="11.25" customHeight="1">
      <c r="B269"/>
      <c r="C269"/>
      <c r="D269"/>
      <c r="E269"/>
      <c r="F269"/>
      <c r="G269"/>
      <c r="H269"/>
      <c r="I269"/>
      <c r="J269"/>
    </row>
    <row r="270" spans="2:10" ht="11.25" customHeight="1">
      <c r="B270"/>
      <c r="C270"/>
      <c r="D270"/>
      <c r="E270"/>
      <c r="F270"/>
      <c r="G270"/>
      <c r="H270"/>
      <c r="I270"/>
      <c r="J270"/>
    </row>
    <row r="271" spans="2:10" ht="11.25" customHeight="1">
      <c r="B271"/>
      <c r="C271"/>
      <c r="D271"/>
      <c r="E271"/>
      <c r="F271"/>
      <c r="G271"/>
      <c r="H271"/>
      <c r="I271"/>
      <c r="J271"/>
    </row>
    <row r="272" spans="2:10" ht="11.25" customHeight="1">
      <c r="B272"/>
      <c r="C272"/>
      <c r="D272"/>
      <c r="E272"/>
      <c r="F272"/>
      <c r="G272"/>
      <c r="H272"/>
      <c r="I272"/>
      <c r="J272"/>
    </row>
    <row r="273" spans="2:10" ht="11.25" customHeight="1">
      <c r="B273"/>
      <c r="C273"/>
      <c r="D273"/>
      <c r="E273"/>
      <c r="F273"/>
      <c r="G273"/>
      <c r="H273"/>
      <c r="I273"/>
      <c r="J273"/>
    </row>
    <row r="274" spans="2:10" ht="11.25" customHeight="1">
      <c r="B274"/>
      <c r="C274"/>
      <c r="D274"/>
      <c r="E274"/>
      <c r="F274"/>
      <c r="G274"/>
      <c r="H274"/>
      <c r="I274"/>
      <c r="J274"/>
    </row>
    <row r="275" spans="2:10" ht="11.25" customHeight="1">
      <c r="B275"/>
      <c r="C275"/>
      <c r="D275"/>
      <c r="E275"/>
      <c r="F275"/>
      <c r="G275"/>
      <c r="H275"/>
      <c r="I275"/>
      <c r="J275"/>
    </row>
    <row r="276" spans="2:10" ht="11.25" customHeight="1">
      <c r="B276"/>
      <c r="C276"/>
      <c r="D276"/>
      <c r="E276"/>
      <c r="F276"/>
      <c r="G276"/>
      <c r="H276"/>
      <c r="I276"/>
      <c r="J276"/>
    </row>
    <row r="277" spans="2:10" ht="11.25" customHeight="1">
      <c r="B277"/>
      <c r="C277"/>
      <c r="D277"/>
      <c r="E277"/>
      <c r="F277"/>
      <c r="G277"/>
      <c r="H277"/>
      <c r="I277"/>
      <c r="J277"/>
    </row>
    <row r="278" spans="2:10" ht="11.25" customHeight="1">
      <c r="B278"/>
      <c r="C278"/>
      <c r="D278"/>
      <c r="E278"/>
      <c r="F278"/>
      <c r="G278"/>
      <c r="H278"/>
      <c r="I278"/>
      <c r="J278"/>
    </row>
    <row r="279" spans="2:10" ht="11.25" customHeight="1">
      <c r="B279"/>
      <c r="C279"/>
      <c r="D279"/>
      <c r="E279"/>
      <c r="F279"/>
      <c r="G279"/>
      <c r="H279"/>
      <c r="I279"/>
      <c r="J279"/>
    </row>
    <row r="280" spans="2:10" ht="11.25" customHeight="1">
      <c r="B280"/>
      <c r="C280"/>
      <c r="D280"/>
      <c r="E280"/>
      <c r="F280"/>
      <c r="G280"/>
      <c r="H280"/>
      <c r="I280"/>
      <c r="J280"/>
    </row>
    <row r="281" spans="2:10" ht="11.25" customHeight="1">
      <c r="B281"/>
      <c r="C281"/>
      <c r="D281"/>
      <c r="E281"/>
      <c r="F281"/>
      <c r="G281"/>
      <c r="H281"/>
      <c r="I281"/>
      <c r="J281"/>
    </row>
    <row r="282" spans="2:10" ht="11.25" customHeight="1">
      <c r="B282"/>
      <c r="C282"/>
      <c r="D282"/>
      <c r="E282"/>
      <c r="F282"/>
      <c r="G282"/>
      <c r="H282"/>
      <c r="I282"/>
      <c r="J282"/>
    </row>
    <row r="283" spans="2:10" ht="11.25" customHeight="1">
      <c r="B283"/>
      <c r="C283"/>
      <c r="D283"/>
      <c r="E283"/>
      <c r="F283"/>
      <c r="G283"/>
      <c r="H283"/>
      <c r="I283"/>
      <c r="J283"/>
    </row>
    <row r="284" spans="2:10" ht="11.25" customHeight="1">
      <c r="B284"/>
      <c r="C284"/>
      <c r="D284"/>
      <c r="E284"/>
      <c r="F284"/>
      <c r="G284"/>
      <c r="H284"/>
      <c r="I284"/>
      <c r="J284"/>
    </row>
    <row r="285" spans="2:10" ht="11.25" customHeight="1">
      <c r="B285"/>
      <c r="C285"/>
      <c r="D285"/>
      <c r="E285"/>
      <c r="F285"/>
      <c r="G285"/>
      <c r="H285"/>
      <c r="I285"/>
      <c r="J285"/>
    </row>
    <row r="286" spans="2:10" ht="11.25" customHeight="1">
      <c r="B286"/>
      <c r="C286"/>
      <c r="D286"/>
      <c r="E286"/>
      <c r="F286"/>
      <c r="G286"/>
      <c r="H286"/>
      <c r="I286"/>
      <c r="J286"/>
    </row>
    <row r="287" spans="2:10" ht="11.25" customHeight="1">
      <c r="B287"/>
      <c r="C287"/>
      <c r="D287"/>
      <c r="E287"/>
      <c r="F287"/>
      <c r="G287"/>
      <c r="H287"/>
      <c r="I287"/>
      <c r="J287"/>
    </row>
    <row r="288" spans="2:10" ht="11.25" customHeight="1">
      <c r="B288"/>
      <c r="C288"/>
      <c r="D288"/>
      <c r="E288"/>
      <c r="F288"/>
      <c r="G288"/>
      <c r="H288"/>
      <c r="I288"/>
      <c r="J288"/>
    </row>
    <row r="289" spans="2:10" ht="11.25" customHeight="1">
      <c r="B289"/>
      <c r="C289"/>
      <c r="D289"/>
      <c r="E289"/>
      <c r="F289"/>
      <c r="G289"/>
      <c r="H289"/>
      <c r="I289"/>
      <c r="J289"/>
    </row>
    <row r="290" spans="2:10" ht="11.25" customHeight="1">
      <c r="B290"/>
      <c r="C290"/>
      <c r="D290"/>
      <c r="E290"/>
      <c r="F290"/>
      <c r="G290"/>
      <c r="H290"/>
      <c r="I290"/>
      <c r="J290"/>
    </row>
    <row r="291" spans="2:10" ht="11.25" customHeight="1">
      <c r="B291"/>
      <c r="C291"/>
      <c r="D291"/>
      <c r="E291"/>
      <c r="F291"/>
      <c r="G291"/>
      <c r="H291"/>
      <c r="I291"/>
      <c r="J291"/>
    </row>
    <row r="292" spans="2:10" ht="11.25" customHeight="1">
      <c r="B292"/>
      <c r="C292"/>
      <c r="D292"/>
      <c r="E292"/>
      <c r="F292"/>
      <c r="G292"/>
      <c r="H292"/>
      <c r="I292"/>
      <c r="J292"/>
    </row>
    <row r="293" spans="2:10" ht="11.25" customHeight="1">
      <c r="B293"/>
      <c r="C293"/>
      <c r="D293"/>
      <c r="E293"/>
      <c r="F293"/>
      <c r="G293"/>
      <c r="H293"/>
      <c r="I293"/>
      <c r="J293"/>
    </row>
    <row r="294" spans="2:10" ht="11.25" customHeight="1">
      <c r="B294"/>
      <c r="C294"/>
      <c r="D294"/>
      <c r="E294"/>
      <c r="F294"/>
      <c r="G294"/>
      <c r="H294"/>
      <c r="I294"/>
      <c r="J294"/>
    </row>
    <row r="295" spans="2:10" ht="11.25" customHeight="1">
      <c r="B295"/>
      <c r="C295"/>
      <c r="D295"/>
      <c r="E295"/>
      <c r="F295"/>
      <c r="G295"/>
      <c r="H295"/>
      <c r="I295"/>
      <c r="J295"/>
    </row>
    <row r="296" spans="2:10" ht="11.25" customHeight="1">
      <c r="B296"/>
      <c r="C296"/>
      <c r="D296"/>
      <c r="E296"/>
      <c r="F296"/>
      <c r="G296"/>
      <c r="H296"/>
      <c r="I296"/>
      <c r="J296"/>
    </row>
    <row r="297" spans="2:10" ht="11.25" customHeight="1">
      <c r="B297"/>
      <c r="C297"/>
      <c r="D297"/>
      <c r="E297"/>
      <c r="F297"/>
      <c r="G297"/>
      <c r="H297"/>
      <c r="I297"/>
      <c r="J297"/>
    </row>
    <row r="298" spans="2:10" ht="11.25" customHeight="1">
      <c r="B298"/>
      <c r="C298"/>
      <c r="D298"/>
      <c r="E298"/>
      <c r="F298"/>
      <c r="G298"/>
      <c r="H298"/>
      <c r="I298"/>
      <c r="J298"/>
    </row>
    <row r="299" spans="2:10" ht="11.25" customHeight="1">
      <c r="B299"/>
      <c r="C299"/>
      <c r="D299"/>
      <c r="E299"/>
      <c r="F299"/>
      <c r="G299"/>
      <c r="H299"/>
      <c r="I299"/>
      <c r="J299"/>
    </row>
    <row r="300" spans="2:10" ht="11.25" customHeight="1">
      <c r="B300"/>
      <c r="C300"/>
      <c r="D300"/>
      <c r="E300"/>
      <c r="F300"/>
      <c r="G300"/>
      <c r="H300"/>
      <c r="I300"/>
      <c r="J300"/>
    </row>
    <row r="301" spans="2:10" ht="11.25" customHeight="1">
      <c r="B301"/>
      <c r="C301"/>
      <c r="D301"/>
      <c r="E301"/>
      <c r="F301"/>
      <c r="G301"/>
      <c r="H301"/>
      <c r="I301"/>
      <c r="J301"/>
    </row>
    <row r="302" spans="2:10" ht="11.25" customHeight="1">
      <c r="B302"/>
      <c r="C302"/>
      <c r="D302"/>
      <c r="E302"/>
      <c r="F302"/>
      <c r="G302"/>
      <c r="H302"/>
      <c r="I302"/>
      <c r="J302"/>
    </row>
    <row r="303" spans="2:10" ht="11.25" customHeight="1">
      <c r="B303"/>
      <c r="C303"/>
      <c r="D303"/>
      <c r="E303"/>
      <c r="F303"/>
      <c r="G303"/>
      <c r="H303"/>
      <c r="I303"/>
      <c r="J303"/>
    </row>
    <row r="304" spans="2:10" ht="11.25" customHeight="1">
      <c r="B304"/>
      <c r="C304"/>
      <c r="D304"/>
      <c r="E304"/>
      <c r="F304"/>
      <c r="G304"/>
      <c r="H304"/>
      <c r="I304"/>
      <c r="J304"/>
    </row>
    <row r="305" spans="2:10" ht="11.25" customHeight="1">
      <c r="B305"/>
      <c r="C305"/>
      <c r="D305"/>
      <c r="E305"/>
      <c r="F305"/>
      <c r="G305"/>
      <c r="H305"/>
      <c r="I305"/>
      <c r="J305"/>
    </row>
    <row r="306" spans="2:10" ht="11.25" customHeight="1">
      <c r="B306"/>
      <c r="C306"/>
      <c r="D306"/>
      <c r="E306"/>
      <c r="F306"/>
      <c r="G306"/>
      <c r="H306"/>
      <c r="I306"/>
      <c r="J306"/>
    </row>
    <row r="307" spans="2:10" ht="11.25" customHeight="1">
      <c r="B307"/>
      <c r="C307"/>
      <c r="D307"/>
      <c r="E307"/>
      <c r="F307"/>
      <c r="G307"/>
      <c r="H307"/>
      <c r="I307"/>
      <c r="J307"/>
    </row>
    <row r="308" spans="2:10" ht="11.25" customHeight="1">
      <c r="B308"/>
      <c r="C308"/>
      <c r="D308"/>
      <c r="E308"/>
      <c r="F308"/>
      <c r="G308"/>
      <c r="H308"/>
      <c r="I308"/>
      <c r="J308"/>
    </row>
    <row r="309" spans="2:10" ht="11.25" customHeight="1">
      <c r="B309"/>
      <c r="C309"/>
      <c r="D309"/>
      <c r="E309"/>
      <c r="F309"/>
      <c r="G309"/>
      <c r="H309"/>
      <c r="I309"/>
      <c r="J309"/>
    </row>
    <row r="310" spans="2:10" ht="11.25" customHeight="1">
      <c r="B310"/>
      <c r="C310"/>
      <c r="D310"/>
      <c r="E310"/>
      <c r="F310"/>
      <c r="G310"/>
      <c r="H310"/>
      <c r="I310"/>
      <c r="J310"/>
    </row>
    <row r="311" spans="2:10" ht="11.25" customHeight="1">
      <c r="B311"/>
      <c r="C311"/>
      <c r="D311"/>
      <c r="E311"/>
      <c r="F311"/>
      <c r="G311"/>
      <c r="H311"/>
      <c r="I311"/>
      <c r="J311"/>
    </row>
    <row r="312" spans="2:10" ht="11.25" customHeight="1">
      <c r="B312"/>
      <c r="C312"/>
      <c r="D312"/>
      <c r="E312"/>
      <c r="F312"/>
      <c r="G312"/>
      <c r="H312"/>
      <c r="I312"/>
      <c r="J312"/>
    </row>
    <row r="313" spans="2:10" ht="11.25" customHeight="1">
      <c r="B313"/>
      <c r="C313"/>
      <c r="D313"/>
      <c r="E313"/>
      <c r="F313"/>
      <c r="G313"/>
      <c r="H313"/>
      <c r="I313"/>
      <c r="J313"/>
    </row>
    <row r="314" spans="2:10" ht="11.25" customHeight="1">
      <c r="B314"/>
      <c r="C314"/>
      <c r="D314"/>
      <c r="E314"/>
      <c r="F314"/>
      <c r="G314"/>
      <c r="H314"/>
      <c r="I314"/>
      <c r="J314"/>
    </row>
    <row r="315" spans="2:10" ht="11.25" customHeight="1">
      <c r="B315"/>
      <c r="C315"/>
      <c r="D315"/>
      <c r="E315"/>
      <c r="F315"/>
      <c r="G315"/>
      <c r="H315"/>
      <c r="I315"/>
      <c r="J315"/>
    </row>
    <row r="316" spans="2:10" ht="11.25" customHeight="1">
      <c r="B316"/>
      <c r="C316"/>
      <c r="D316"/>
      <c r="E316"/>
      <c r="F316"/>
      <c r="G316"/>
      <c r="H316"/>
      <c r="I316"/>
      <c r="J316"/>
    </row>
    <row r="317" spans="2:10" ht="11.25" customHeight="1">
      <c r="B317"/>
      <c r="C317"/>
      <c r="D317"/>
      <c r="E317"/>
      <c r="F317"/>
      <c r="G317"/>
      <c r="H317"/>
      <c r="I317"/>
      <c r="J317"/>
    </row>
    <row r="318" spans="2:10" ht="11.25" customHeight="1">
      <c r="B318"/>
      <c r="C318"/>
      <c r="D318"/>
      <c r="E318"/>
      <c r="F318"/>
      <c r="G318"/>
      <c r="H318"/>
      <c r="I318"/>
      <c r="J318"/>
    </row>
    <row r="319" spans="2:10" ht="11.25" customHeight="1">
      <c r="B319"/>
      <c r="C319"/>
      <c r="D319"/>
      <c r="E319"/>
      <c r="F319"/>
      <c r="G319"/>
      <c r="H319"/>
      <c r="I319"/>
      <c r="J319"/>
    </row>
    <row r="320" spans="2:10" ht="11.25" customHeight="1">
      <c r="B320"/>
      <c r="C320"/>
      <c r="D320"/>
      <c r="E320"/>
      <c r="F320"/>
      <c r="G320"/>
      <c r="H320"/>
      <c r="I320"/>
      <c r="J320"/>
    </row>
    <row r="321" spans="2:10" ht="11.25" customHeight="1">
      <c r="B321"/>
      <c r="C321"/>
      <c r="D321"/>
      <c r="E321"/>
      <c r="F321"/>
      <c r="G321"/>
      <c r="H321"/>
      <c r="I321"/>
      <c r="J321"/>
    </row>
    <row r="322" spans="2:10" ht="11.25" customHeight="1">
      <c r="B322"/>
      <c r="C322"/>
      <c r="D322"/>
      <c r="E322"/>
      <c r="F322"/>
      <c r="G322"/>
      <c r="H322"/>
      <c r="I322"/>
      <c r="J322"/>
    </row>
    <row r="323" spans="2:10" ht="11.25" customHeight="1">
      <c r="B323"/>
      <c r="C323"/>
      <c r="D323"/>
      <c r="E323"/>
      <c r="F323"/>
      <c r="G323"/>
      <c r="H323"/>
      <c r="I323"/>
      <c r="J323"/>
    </row>
    <row r="324" spans="2:10" ht="11.25" customHeight="1">
      <c r="B324"/>
      <c r="C324"/>
      <c r="D324"/>
      <c r="E324"/>
      <c r="F324"/>
      <c r="G324"/>
      <c r="H324"/>
      <c r="I324"/>
      <c r="J324"/>
    </row>
    <row r="325" spans="2:10" ht="11.25" customHeight="1">
      <c r="B325"/>
      <c r="C325"/>
      <c r="D325"/>
      <c r="E325"/>
      <c r="F325"/>
      <c r="G325"/>
      <c r="H325"/>
      <c r="I325"/>
      <c r="J325"/>
    </row>
    <row r="326" spans="2:10" ht="11.25" customHeight="1">
      <c r="B326"/>
      <c r="C326"/>
      <c r="D326"/>
      <c r="E326"/>
      <c r="F326"/>
      <c r="G326"/>
      <c r="H326"/>
      <c r="I326"/>
      <c r="J326"/>
    </row>
    <row r="327" spans="2:10" ht="11.25" customHeight="1">
      <c r="B327"/>
      <c r="C327"/>
      <c r="D327"/>
      <c r="E327"/>
      <c r="F327"/>
      <c r="G327"/>
      <c r="H327"/>
      <c r="I327"/>
      <c r="J327"/>
    </row>
    <row r="328" spans="2:10" ht="11.25" customHeight="1">
      <c r="B328"/>
      <c r="C328"/>
      <c r="D328"/>
      <c r="E328"/>
      <c r="F328"/>
      <c r="G328"/>
      <c r="H328"/>
      <c r="I328"/>
      <c r="J328"/>
    </row>
    <row r="329" spans="2:10" ht="11.25" customHeight="1">
      <c r="B329"/>
      <c r="C329"/>
      <c r="D329"/>
      <c r="E329"/>
      <c r="F329"/>
      <c r="G329"/>
      <c r="H329"/>
      <c r="I329"/>
      <c r="J329"/>
    </row>
    <row r="330" spans="2:10" ht="11.25" customHeight="1">
      <c r="B330"/>
      <c r="C330"/>
      <c r="D330"/>
      <c r="E330"/>
      <c r="F330"/>
      <c r="G330"/>
      <c r="H330"/>
      <c r="I330"/>
      <c r="J330"/>
    </row>
    <row r="331" spans="2:10" ht="11.25" customHeight="1">
      <c r="B331"/>
      <c r="C331"/>
      <c r="D331"/>
      <c r="E331"/>
      <c r="F331"/>
      <c r="G331"/>
      <c r="H331"/>
      <c r="I331"/>
      <c r="J331"/>
    </row>
    <row r="332" spans="2:10" ht="11.25" customHeight="1">
      <c r="B332"/>
      <c r="C332"/>
      <c r="D332"/>
      <c r="E332"/>
      <c r="F332"/>
      <c r="G332"/>
      <c r="H332"/>
      <c r="I332"/>
      <c r="J332"/>
    </row>
    <row r="333" spans="2:10" ht="11.25" customHeight="1">
      <c r="B333"/>
      <c r="C333"/>
      <c r="D333"/>
      <c r="E333"/>
      <c r="F333"/>
      <c r="G333"/>
      <c r="H333"/>
      <c r="I333"/>
      <c r="J333"/>
    </row>
    <row r="334" spans="2:10" ht="11.25" customHeight="1">
      <c r="B334"/>
      <c r="C334"/>
      <c r="D334"/>
      <c r="E334"/>
      <c r="F334"/>
      <c r="G334"/>
      <c r="H334"/>
      <c r="I334"/>
      <c r="J334"/>
    </row>
    <row r="335" spans="2:10" ht="11.25" customHeight="1">
      <c r="B335"/>
      <c r="C335"/>
      <c r="D335"/>
      <c r="E335"/>
      <c r="F335"/>
      <c r="G335"/>
      <c r="H335"/>
      <c r="I335"/>
      <c r="J335"/>
    </row>
    <row r="336" spans="2:10" ht="11.25" customHeight="1">
      <c r="B336"/>
      <c r="C336"/>
      <c r="D336"/>
      <c r="E336"/>
      <c r="F336"/>
      <c r="G336"/>
      <c r="H336"/>
      <c r="I336"/>
      <c r="J336"/>
    </row>
    <row r="337" spans="2:10" ht="11.25" customHeight="1">
      <c r="B337"/>
      <c r="C337"/>
      <c r="D337"/>
      <c r="E337"/>
      <c r="F337"/>
      <c r="G337"/>
      <c r="H337"/>
      <c r="I337"/>
      <c r="J337"/>
    </row>
    <row r="338" spans="2:10" ht="11.25" customHeight="1">
      <c r="B338"/>
      <c r="C338"/>
      <c r="D338"/>
      <c r="E338"/>
      <c r="F338"/>
      <c r="G338"/>
      <c r="H338"/>
      <c r="I338"/>
      <c r="J338"/>
    </row>
    <row r="339" spans="2:10" ht="11.25" customHeight="1">
      <c r="B339"/>
      <c r="C339"/>
      <c r="D339"/>
      <c r="E339"/>
      <c r="F339"/>
      <c r="G339"/>
      <c r="H339"/>
      <c r="I339"/>
      <c r="J339"/>
    </row>
    <row r="340" spans="2:10" ht="11.25" customHeight="1">
      <c r="B340"/>
      <c r="C340"/>
      <c r="D340"/>
      <c r="E340"/>
      <c r="F340"/>
      <c r="G340"/>
      <c r="H340"/>
      <c r="I340"/>
      <c r="J340"/>
    </row>
    <row r="341" spans="2:10" ht="11.25" customHeight="1">
      <c r="B341"/>
      <c r="C341"/>
      <c r="D341"/>
      <c r="E341"/>
      <c r="F341"/>
      <c r="G341"/>
      <c r="H341"/>
      <c r="I341"/>
      <c r="J341"/>
    </row>
    <row r="342" spans="2:10" ht="11.25" customHeight="1">
      <c r="B342"/>
      <c r="C342"/>
      <c r="D342"/>
      <c r="E342"/>
      <c r="F342"/>
      <c r="G342"/>
      <c r="H342"/>
      <c r="I342"/>
      <c r="J342"/>
    </row>
    <row r="343" spans="2:10" ht="11.25" customHeight="1">
      <c r="B343"/>
      <c r="C343"/>
      <c r="D343"/>
      <c r="E343"/>
      <c r="F343"/>
      <c r="G343"/>
      <c r="H343"/>
      <c r="I343"/>
      <c r="J343"/>
    </row>
    <row r="344" spans="2:10" ht="11.25" customHeight="1">
      <c r="B344"/>
      <c r="C344"/>
      <c r="D344"/>
      <c r="E344"/>
      <c r="F344"/>
      <c r="G344"/>
      <c r="H344"/>
      <c r="I344"/>
      <c r="J344"/>
    </row>
    <row r="345" spans="2:10" ht="11.25" customHeight="1">
      <c r="B345"/>
      <c r="C345"/>
      <c r="D345"/>
      <c r="E345"/>
      <c r="F345"/>
      <c r="G345"/>
      <c r="H345"/>
      <c r="I345"/>
      <c r="J345"/>
    </row>
    <row r="346" spans="2:10" ht="11.25" customHeight="1">
      <c r="B346"/>
      <c r="C346"/>
      <c r="D346"/>
      <c r="E346"/>
      <c r="F346"/>
      <c r="G346"/>
      <c r="H346"/>
      <c r="I346"/>
      <c r="J346"/>
    </row>
    <row r="347" spans="2:10" ht="11.25" customHeight="1">
      <c r="B347"/>
      <c r="C347"/>
      <c r="D347"/>
      <c r="E347"/>
      <c r="F347"/>
      <c r="G347"/>
      <c r="H347"/>
      <c r="I347"/>
      <c r="J347"/>
    </row>
    <row r="348" spans="2:10" ht="11.25" customHeight="1">
      <c r="B348"/>
      <c r="C348"/>
      <c r="D348"/>
      <c r="E348"/>
      <c r="F348"/>
      <c r="G348"/>
      <c r="H348"/>
      <c r="I348"/>
      <c r="J348"/>
    </row>
    <row r="349" spans="2:10" ht="11.25" customHeight="1">
      <c r="B349"/>
      <c r="C349"/>
      <c r="D349"/>
      <c r="E349"/>
      <c r="F349"/>
      <c r="G349"/>
      <c r="H349"/>
      <c r="I349"/>
      <c r="J349"/>
    </row>
    <row r="350" spans="2:10" ht="11.25" customHeight="1">
      <c r="B350"/>
      <c r="C350"/>
      <c r="D350"/>
      <c r="E350"/>
      <c r="F350"/>
      <c r="G350"/>
      <c r="H350"/>
      <c r="I350"/>
      <c r="J350"/>
    </row>
    <row r="351" spans="2:10" ht="11.25" customHeight="1">
      <c r="B351"/>
      <c r="C351"/>
      <c r="D351"/>
      <c r="E351"/>
      <c r="F351"/>
      <c r="G351"/>
      <c r="H351"/>
      <c r="I351"/>
      <c r="J351"/>
    </row>
    <row r="352" spans="2:10" ht="11.25" customHeight="1">
      <c r="B352"/>
      <c r="C352"/>
      <c r="D352"/>
      <c r="E352"/>
      <c r="F352"/>
      <c r="G352"/>
      <c r="H352"/>
      <c r="I352"/>
      <c r="J352"/>
    </row>
    <row r="353" spans="2:10" ht="11.25" customHeight="1">
      <c r="B353"/>
      <c r="C353"/>
      <c r="D353"/>
      <c r="E353"/>
      <c r="F353"/>
      <c r="G353"/>
      <c r="H353"/>
      <c r="I353"/>
      <c r="J353"/>
    </row>
    <row r="354" spans="2:10" ht="11.25" customHeight="1">
      <c r="B354"/>
      <c r="C354"/>
      <c r="D354"/>
      <c r="E354"/>
      <c r="F354"/>
      <c r="G354"/>
      <c r="H354"/>
      <c r="I354"/>
      <c r="J354"/>
    </row>
    <row r="355" spans="2:10" ht="11.25" customHeight="1">
      <c r="B355"/>
      <c r="C355"/>
      <c r="D355"/>
      <c r="E355"/>
      <c r="F355"/>
      <c r="G355"/>
      <c r="H355"/>
      <c r="I355"/>
      <c r="J355"/>
    </row>
    <row r="356" spans="2:10" ht="11.25" customHeight="1">
      <c r="B356"/>
      <c r="C356"/>
      <c r="D356"/>
      <c r="E356"/>
      <c r="F356"/>
      <c r="G356"/>
      <c r="H356"/>
      <c r="I356"/>
      <c r="J356"/>
    </row>
    <row r="357" spans="2:10" ht="11.25" customHeight="1">
      <c r="B357"/>
      <c r="C357"/>
      <c r="D357"/>
      <c r="E357"/>
      <c r="F357"/>
      <c r="G357"/>
      <c r="H357"/>
      <c r="I357"/>
      <c r="J357"/>
    </row>
    <row r="358" spans="2:10" ht="11.25" customHeight="1">
      <c r="B358"/>
      <c r="C358"/>
      <c r="D358"/>
      <c r="E358"/>
      <c r="F358"/>
      <c r="G358"/>
      <c r="H358"/>
      <c r="I358"/>
      <c r="J358"/>
    </row>
    <row r="359" spans="2:10" ht="11.25" customHeight="1">
      <c r="B359"/>
      <c r="C359"/>
      <c r="D359"/>
      <c r="E359"/>
      <c r="F359"/>
      <c r="G359"/>
      <c r="H359"/>
      <c r="I359"/>
      <c r="J359"/>
    </row>
    <row r="360" spans="2:10" ht="11.25" customHeight="1">
      <c r="B360"/>
      <c r="C360"/>
      <c r="D360"/>
      <c r="E360"/>
      <c r="F360"/>
      <c r="G360"/>
      <c r="H360"/>
      <c r="I360"/>
      <c r="J360"/>
    </row>
    <row r="361" spans="2:10" ht="11.25" customHeight="1">
      <c r="B361"/>
      <c r="C361"/>
      <c r="D361"/>
      <c r="E361"/>
      <c r="F361"/>
      <c r="G361"/>
      <c r="H361"/>
      <c r="I361"/>
      <c r="J361"/>
    </row>
    <row r="362" spans="2:10" ht="11.25" customHeight="1">
      <c r="B362"/>
      <c r="C362"/>
      <c r="D362"/>
      <c r="E362"/>
      <c r="F362"/>
      <c r="G362"/>
      <c r="H362"/>
      <c r="I362"/>
      <c r="J362"/>
    </row>
    <row r="363" spans="2:10" ht="11.25" customHeight="1">
      <c r="B363"/>
      <c r="C363"/>
      <c r="D363"/>
      <c r="E363"/>
      <c r="F363"/>
      <c r="G363"/>
      <c r="H363"/>
      <c r="I363"/>
      <c r="J363"/>
    </row>
    <row r="364" spans="2:10" ht="11.25" customHeight="1">
      <c r="B364"/>
      <c r="C364"/>
      <c r="D364"/>
      <c r="E364"/>
      <c r="F364"/>
      <c r="G364"/>
      <c r="H364"/>
      <c r="I364"/>
      <c r="J364"/>
    </row>
    <row r="365" spans="2:10" ht="11.25" customHeight="1">
      <c r="B365"/>
      <c r="C365"/>
      <c r="D365"/>
      <c r="E365"/>
      <c r="F365"/>
      <c r="G365"/>
      <c r="H365"/>
      <c r="I365"/>
      <c r="J365"/>
    </row>
    <row r="366" spans="2:10" ht="11.25" customHeight="1">
      <c r="B366"/>
      <c r="C366"/>
      <c r="D366"/>
      <c r="E366"/>
      <c r="F366"/>
      <c r="G366"/>
      <c r="H366"/>
      <c r="I366"/>
      <c r="J366"/>
    </row>
    <row r="367" spans="2:10" ht="11.25" customHeight="1">
      <c r="B367"/>
      <c r="C367"/>
      <c r="D367"/>
      <c r="E367"/>
      <c r="F367"/>
      <c r="G367"/>
      <c r="H367"/>
      <c r="I367"/>
      <c r="J367"/>
    </row>
    <row r="368" spans="2:10" ht="11.25" customHeight="1">
      <c r="B368"/>
      <c r="C368"/>
      <c r="D368"/>
      <c r="E368"/>
      <c r="F368"/>
      <c r="G368"/>
      <c r="H368"/>
      <c r="I368"/>
      <c r="J368"/>
    </row>
    <row r="369" spans="2:10" ht="11.25" customHeight="1">
      <c r="B369"/>
      <c r="C369"/>
      <c r="D369"/>
      <c r="E369"/>
      <c r="F369"/>
      <c r="G369"/>
      <c r="H369"/>
      <c r="I369"/>
      <c r="J369"/>
    </row>
    <row r="370" spans="2:10" ht="11.25" customHeight="1">
      <c r="B370"/>
      <c r="C370"/>
      <c r="D370"/>
      <c r="E370"/>
      <c r="F370"/>
      <c r="G370"/>
      <c r="H370"/>
      <c r="I370"/>
      <c r="J370"/>
    </row>
    <row r="371" spans="2:10" ht="11.25" customHeight="1">
      <c r="B371"/>
      <c r="C371"/>
      <c r="D371"/>
      <c r="E371"/>
      <c r="F371"/>
      <c r="G371"/>
      <c r="H371"/>
      <c r="I371"/>
      <c r="J371"/>
    </row>
    <row r="372" spans="2:10" ht="11.25" customHeight="1">
      <c r="B372"/>
      <c r="C372"/>
      <c r="D372"/>
      <c r="E372"/>
      <c r="F372"/>
      <c r="G372"/>
      <c r="H372"/>
      <c r="I372"/>
      <c r="J372"/>
    </row>
    <row r="373" spans="2:10" ht="11.25" customHeight="1">
      <c r="B373"/>
      <c r="C373"/>
      <c r="D373"/>
      <c r="E373"/>
      <c r="F373"/>
      <c r="G373"/>
      <c r="H373"/>
      <c r="I373"/>
      <c r="J373"/>
    </row>
    <row r="374" spans="2:10" ht="11.25" customHeight="1">
      <c r="B374"/>
      <c r="C374"/>
      <c r="D374"/>
      <c r="E374"/>
      <c r="F374"/>
      <c r="G374"/>
      <c r="H374"/>
      <c r="I374"/>
      <c r="J374"/>
    </row>
    <row r="375" spans="2:10" ht="11.25" customHeight="1">
      <c r="B375"/>
      <c r="C375"/>
      <c r="D375"/>
      <c r="E375"/>
      <c r="F375"/>
      <c r="G375"/>
      <c r="H375"/>
      <c r="I375"/>
      <c r="J375"/>
    </row>
    <row r="376" spans="2:10" ht="11.25" customHeight="1">
      <c r="B376"/>
      <c r="C376"/>
      <c r="D376"/>
      <c r="E376"/>
      <c r="F376"/>
      <c r="G376"/>
      <c r="H376"/>
      <c r="I376"/>
      <c r="J376"/>
    </row>
    <row r="377" spans="2:10" ht="11.25" customHeight="1">
      <c r="B377"/>
      <c r="C377"/>
      <c r="D377"/>
      <c r="E377"/>
      <c r="F377"/>
      <c r="G377"/>
      <c r="H377"/>
      <c r="I377"/>
      <c r="J377"/>
    </row>
    <row r="378" spans="2:10" ht="11.25" customHeight="1">
      <c r="B378"/>
      <c r="C378"/>
      <c r="D378"/>
      <c r="E378"/>
      <c r="F378"/>
      <c r="G378"/>
      <c r="H378"/>
      <c r="I378"/>
      <c r="J378"/>
    </row>
    <row r="379" spans="2:10" ht="11.25" customHeight="1">
      <c r="B379"/>
      <c r="C379"/>
      <c r="D379"/>
      <c r="E379"/>
      <c r="F379"/>
      <c r="G379"/>
      <c r="H379"/>
      <c r="I379"/>
      <c r="J379"/>
    </row>
    <row r="380" spans="2:10" ht="11.25" customHeight="1">
      <c r="B380"/>
      <c r="C380"/>
      <c r="D380"/>
      <c r="E380"/>
      <c r="F380"/>
      <c r="G380"/>
      <c r="H380"/>
      <c r="I380"/>
      <c r="J380"/>
    </row>
    <row r="381" spans="2:10" ht="11.25" customHeight="1">
      <c r="B381"/>
      <c r="C381"/>
      <c r="D381"/>
      <c r="E381"/>
      <c r="F381"/>
      <c r="G381"/>
      <c r="H381"/>
      <c r="I381"/>
      <c r="J381"/>
    </row>
    <row r="382" spans="2:10" ht="11.25" customHeight="1">
      <c r="B382"/>
      <c r="C382"/>
      <c r="D382"/>
      <c r="E382"/>
      <c r="F382"/>
      <c r="G382"/>
      <c r="H382"/>
      <c r="I382"/>
      <c r="J382"/>
    </row>
    <row r="383" spans="2:10" ht="11.25" customHeight="1">
      <c r="B383"/>
      <c r="C383"/>
      <c r="D383"/>
      <c r="E383"/>
      <c r="F383"/>
      <c r="G383"/>
      <c r="H383"/>
      <c r="I383"/>
      <c r="J383"/>
    </row>
    <row r="384" spans="2:10" ht="11.25" customHeight="1">
      <c r="B384"/>
      <c r="C384"/>
      <c r="D384"/>
      <c r="E384"/>
      <c r="F384"/>
      <c r="G384"/>
      <c r="H384"/>
      <c r="I384"/>
      <c r="J384"/>
    </row>
    <row r="385" spans="2:10" ht="11.25" customHeight="1">
      <c r="B385"/>
      <c r="C385"/>
      <c r="D385"/>
      <c r="E385"/>
      <c r="F385"/>
      <c r="G385"/>
      <c r="H385"/>
      <c r="I385"/>
      <c r="J385"/>
    </row>
    <row r="386" spans="2:10" ht="11.25" customHeight="1">
      <c r="B386"/>
      <c r="C386"/>
      <c r="D386"/>
      <c r="E386"/>
      <c r="F386"/>
      <c r="G386"/>
      <c r="H386"/>
      <c r="I386"/>
      <c r="J386"/>
    </row>
    <row r="387" spans="2:10" ht="11.25" customHeight="1">
      <c r="B387"/>
      <c r="C387"/>
      <c r="D387"/>
      <c r="E387"/>
      <c r="F387"/>
      <c r="G387"/>
      <c r="H387"/>
      <c r="I387"/>
      <c r="J387"/>
    </row>
    <row r="388" spans="2:10" ht="11.25" customHeight="1">
      <c r="B388"/>
      <c r="C388"/>
      <c r="D388"/>
      <c r="E388"/>
      <c r="F388"/>
      <c r="G388"/>
      <c r="H388"/>
      <c r="I388"/>
      <c r="J388"/>
    </row>
    <row r="389" spans="2:10" ht="11.25" customHeight="1">
      <c r="B389"/>
      <c r="C389"/>
      <c r="D389"/>
      <c r="E389"/>
      <c r="F389"/>
      <c r="G389"/>
      <c r="H389"/>
      <c r="I389"/>
      <c r="J389"/>
    </row>
    <row r="390" spans="2:10" ht="11.25" customHeight="1">
      <c r="B390"/>
      <c r="C390"/>
      <c r="D390"/>
      <c r="E390"/>
      <c r="F390"/>
      <c r="G390"/>
      <c r="H390"/>
      <c r="I390"/>
      <c r="J390"/>
    </row>
    <row r="391" spans="2:10" ht="11.25" customHeight="1">
      <c r="B391"/>
      <c r="C391"/>
      <c r="D391"/>
      <c r="E391"/>
      <c r="F391"/>
      <c r="G391"/>
      <c r="H391"/>
      <c r="I391"/>
      <c r="J391"/>
    </row>
    <row r="392" spans="2:10" ht="11.25" customHeight="1">
      <c r="B392"/>
      <c r="C392"/>
      <c r="D392"/>
      <c r="E392"/>
      <c r="F392"/>
      <c r="G392"/>
      <c r="H392"/>
      <c r="I392"/>
      <c r="J392"/>
    </row>
    <row r="393" spans="2:10" ht="11.25" customHeight="1">
      <c r="B393"/>
      <c r="C393"/>
      <c r="D393"/>
      <c r="E393"/>
      <c r="F393"/>
      <c r="G393"/>
      <c r="H393"/>
      <c r="I393"/>
      <c r="J393"/>
    </row>
    <row r="394" spans="2:10" ht="11.25" customHeight="1">
      <c r="B394"/>
      <c r="C394"/>
      <c r="D394"/>
      <c r="E394"/>
      <c r="F394"/>
      <c r="G394"/>
      <c r="H394"/>
      <c r="I394"/>
      <c r="J394"/>
    </row>
    <row r="395" spans="2:10" ht="11.25" customHeight="1">
      <c r="B395"/>
      <c r="C395"/>
      <c r="D395"/>
      <c r="E395"/>
      <c r="F395"/>
      <c r="G395"/>
      <c r="H395"/>
      <c r="I395"/>
      <c r="J395"/>
    </row>
    <row r="396" spans="2:10" ht="11.25" customHeight="1">
      <c r="B396"/>
      <c r="C396"/>
      <c r="D396"/>
      <c r="E396"/>
      <c r="F396"/>
      <c r="G396"/>
      <c r="H396"/>
      <c r="I396"/>
      <c r="J396"/>
    </row>
    <row r="397" spans="2:10" ht="11.25" customHeight="1">
      <c r="B397"/>
      <c r="C397"/>
      <c r="D397"/>
      <c r="E397"/>
      <c r="F397"/>
      <c r="G397"/>
      <c r="H397"/>
      <c r="I397"/>
      <c r="J397"/>
    </row>
    <row r="398" spans="2:10" ht="11.25" customHeight="1">
      <c r="B398"/>
      <c r="C398"/>
      <c r="D398"/>
      <c r="E398"/>
      <c r="F398"/>
      <c r="G398"/>
      <c r="H398"/>
      <c r="I398"/>
      <c r="J398"/>
    </row>
    <row r="399" spans="2:10" ht="11.25" customHeight="1">
      <c r="B399"/>
      <c r="C399"/>
      <c r="D399"/>
      <c r="E399"/>
      <c r="F399"/>
      <c r="G399"/>
      <c r="H399"/>
      <c r="I399"/>
      <c r="J399"/>
    </row>
    <row r="400" spans="2:10" ht="11.25" customHeight="1">
      <c r="B400"/>
      <c r="C400"/>
      <c r="D400"/>
      <c r="E400"/>
      <c r="F400"/>
      <c r="G400"/>
      <c r="H400"/>
      <c r="I400"/>
      <c r="J400"/>
    </row>
    <row r="401" spans="1:10" ht="11.25" customHeight="1">
      <c r="B401"/>
      <c r="C401"/>
      <c r="D401"/>
      <c r="E401"/>
      <c r="F401"/>
      <c r="G401"/>
      <c r="H401"/>
      <c r="I401"/>
      <c r="J401"/>
    </row>
    <row r="402" spans="1:10" ht="11.25" customHeight="1">
      <c r="B402"/>
      <c r="C402"/>
      <c r="D402"/>
      <c r="E402"/>
      <c r="F402"/>
      <c r="G402"/>
      <c r="H402"/>
      <c r="I402"/>
      <c r="J402"/>
    </row>
    <row r="403" spans="1:10" ht="11.25" customHeight="1">
      <c r="B403"/>
      <c r="C403"/>
      <c r="D403"/>
      <c r="E403"/>
      <c r="F403"/>
      <c r="G403"/>
      <c r="H403"/>
      <c r="I403"/>
      <c r="J403"/>
    </row>
    <row r="404" spans="1:10" ht="11.25" customHeight="1">
      <c r="B404"/>
      <c r="C404"/>
      <c r="D404"/>
      <c r="E404"/>
      <c r="F404"/>
      <c r="G404"/>
      <c r="H404"/>
      <c r="I404"/>
      <c r="J404"/>
    </row>
    <row r="405" spans="1:10" ht="11.25" customHeight="1">
      <c r="B405"/>
      <c r="C405"/>
      <c r="D405"/>
      <c r="E405"/>
      <c r="F405"/>
      <c r="G405"/>
      <c r="H405"/>
      <c r="I405"/>
      <c r="J405"/>
    </row>
    <row r="406" spans="1:10" ht="11.25" customHeight="1">
      <c r="B406"/>
      <c r="C406"/>
      <c r="D406"/>
      <c r="E406"/>
      <c r="F406"/>
      <c r="G406"/>
      <c r="H406"/>
      <c r="I406"/>
      <c r="J406"/>
    </row>
    <row r="407" spans="1:10" ht="11.25" customHeight="1">
      <c r="B407"/>
      <c r="C407"/>
      <c r="D407"/>
      <c r="E407"/>
      <c r="F407"/>
      <c r="G407"/>
      <c r="H407"/>
      <c r="I407"/>
      <c r="J407"/>
    </row>
    <row r="408" spans="1:10" ht="11.25" customHeight="1">
      <c r="B408"/>
      <c r="C408"/>
      <c r="D408"/>
      <c r="E408"/>
      <c r="F408"/>
      <c r="G408"/>
      <c r="H408"/>
      <c r="I408"/>
      <c r="J408"/>
    </row>
    <row r="409" spans="1:10" ht="11.25" customHeight="1">
      <c r="B409"/>
      <c r="C409"/>
      <c r="D409"/>
      <c r="E409"/>
      <c r="F409"/>
      <c r="G409"/>
      <c r="H409"/>
      <c r="I409"/>
      <c r="J409"/>
    </row>
    <row r="410" spans="1:10" ht="11.25" customHeight="1">
      <c r="B410"/>
      <c r="C410"/>
      <c r="D410"/>
      <c r="E410"/>
      <c r="F410"/>
      <c r="G410"/>
      <c r="H410"/>
      <c r="I410"/>
      <c r="J410"/>
    </row>
    <row r="411" spans="1:10" ht="11.25" customHeight="1">
      <c r="B411"/>
      <c r="C411"/>
      <c r="D411"/>
      <c r="E411"/>
      <c r="F411"/>
      <c r="G411"/>
      <c r="H411"/>
      <c r="I411"/>
      <c r="J411"/>
    </row>
    <row r="412" spans="1:10" ht="11.25" customHeight="1">
      <c r="B412"/>
      <c r="C412"/>
      <c r="D412"/>
      <c r="E412"/>
      <c r="F412"/>
      <c r="G412"/>
      <c r="H412"/>
      <c r="I412"/>
      <c r="J412"/>
    </row>
    <row r="413" spans="1:10" ht="11.25" customHeight="1">
      <c r="B413"/>
      <c r="C413"/>
      <c r="D413"/>
      <c r="E413"/>
      <c r="F413"/>
      <c r="G413"/>
      <c r="H413"/>
      <c r="I413"/>
      <c r="J413"/>
    </row>
    <row r="414" spans="1:10" ht="11.25" customHeight="1">
      <c r="A414"/>
      <c r="B414"/>
      <c r="C414"/>
      <c r="D414"/>
      <c r="E414"/>
      <c r="F414"/>
      <c r="G414"/>
      <c r="H414"/>
      <c r="I414"/>
      <c r="J414"/>
    </row>
    <row r="415" spans="1:10" ht="11.25" customHeight="1">
      <c r="B415"/>
      <c r="C415"/>
      <c r="D415"/>
      <c r="E415"/>
      <c r="F415"/>
      <c r="G415"/>
      <c r="H415"/>
      <c r="I415"/>
      <c r="J415"/>
    </row>
    <row r="416" spans="1:10" ht="11.25" customHeight="1">
      <c r="B416"/>
      <c r="C416"/>
      <c r="D416"/>
      <c r="E416"/>
      <c r="F416"/>
      <c r="G416"/>
      <c r="H416"/>
      <c r="I416"/>
      <c r="J416"/>
    </row>
    <row r="417" spans="2:10" ht="11.25" customHeight="1">
      <c r="B417"/>
      <c r="C417"/>
      <c r="D417"/>
      <c r="E417"/>
      <c r="F417"/>
      <c r="G417"/>
      <c r="H417"/>
      <c r="I417"/>
      <c r="J417"/>
    </row>
    <row r="418" spans="2:10" ht="11.25" customHeight="1">
      <c r="B418"/>
      <c r="C418"/>
      <c r="D418"/>
      <c r="E418"/>
      <c r="F418"/>
      <c r="G418"/>
      <c r="H418"/>
      <c r="I418"/>
      <c r="J418"/>
    </row>
    <row r="419" spans="2:10" ht="11.25" customHeight="1">
      <c r="B419"/>
      <c r="C419"/>
      <c r="D419"/>
      <c r="E419"/>
      <c r="F419"/>
      <c r="G419"/>
      <c r="H419"/>
      <c r="I419"/>
      <c r="J419"/>
    </row>
    <row r="420" spans="2:10" ht="11.25" customHeight="1">
      <c r="B420"/>
      <c r="C420"/>
      <c r="D420"/>
      <c r="E420"/>
      <c r="F420"/>
      <c r="G420"/>
      <c r="H420"/>
      <c r="I420"/>
      <c r="J420"/>
    </row>
    <row r="421" spans="2:10" ht="11.25" customHeight="1">
      <c r="B421"/>
      <c r="C421"/>
      <c r="D421"/>
      <c r="E421"/>
      <c r="F421"/>
      <c r="G421"/>
      <c r="H421"/>
      <c r="I421"/>
      <c r="J421"/>
    </row>
    <row r="422" spans="2:10" ht="11.25" customHeight="1">
      <c r="B422"/>
      <c r="C422"/>
      <c r="D422"/>
      <c r="E422"/>
      <c r="F422"/>
      <c r="G422"/>
      <c r="H422"/>
      <c r="I422"/>
      <c r="J422"/>
    </row>
    <row r="423" spans="2:10" ht="11.25" customHeight="1">
      <c r="B423"/>
      <c r="C423"/>
      <c r="D423"/>
      <c r="E423"/>
      <c r="F423"/>
      <c r="G423"/>
      <c r="H423"/>
      <c r="I423"/>
      <c r="J423"/>
    </row>
    <row r="424" spans="2:10" ht="11.25" customHeight="1">
      <c r="B424"/>
      <c r="C424"/>
      <c r="D424"/>
      <c r="E424"/>
      <c r="F424"/>
      <c r="G424"/>
      <c r="H424"/>
      <c r="I424"/>
      <c r="J424"/>
    </row>
    <row r="425" spans="2:10" ht="11.25" customHeight="1">
      <c r="B425"/>
      <c r="C425"/>
      <c r="D425"/>
      <c r="E425"/>
      <c r="F425"/>
      <c r="G425"/>
      <c r="H425"/>
      <c r="I425"/>
      <c r="J425"/>
    </row>
    <row r="426" spans="2:10" ht="11.25" customHeight="1">
      <c r="B426"/>
      <c r="C426"/>
      <c r="D426"/>
      <c r="E426"/>
      <c r="F426"/>
      <c r="G426"/>
      <c r="H426"/>
      <c r="I426"/>
      <c r="J426"/>
    </row>
    <row r="427" spans="2:10" ht="11.25" customHeight="1">
      <c r="B427"/>
      <c r="C427"/>
      <c r="D427"/>
      <c r="E427"/>
      <c r="F427"/>
      <c r="G427"/>
      <c r="H427"/>
      <c r="I427"/>
      <c r="J427"/>
    </row>
    <row r="428" spans="2:10" ht="11.25" customHeight="1">
      <c r="B428"/>
      <c r="C428"/>
      <c r="D428"/>
      <c r="E428"/>
      <c r="F428"/>
      <c r="G428"/>
      <c r="H428"/>
      <c r="I428"/>
      <c r="J428"/>
    </row>
    <row r="429" spans="2:10" ht="11.25" customHeight="1">
      <c r="B429"/>
      <c r="C429"/>
      <c r="D429"/>
      <c r="E429"/>
      <c r="F429"/>
      <c r="G429"/>
      <c r="H429"/>
      <c r="I429"/>
      <c r="J429"/>
    </row>
    <row r="430" spans="2:10" ht="11.25" customHeight="1">
      <c r="B430"/>
      <c r="C430"/>
      <c r="D430"/>
      <c r="E430"/>
      <c r="F430"/>
      <c r="G430"/>
      <c r="H430"/>
      <c r="I430"/>
      <c r="J430"/>
    </row>
    <row r="431" spans="2:10" ht="11.25" customHeight="1">
      <c r="B431"/>
      <c r="C431"/>
      <c r="D431"/>
      <c r="E431"/>
      <c r="F431"/>
      <c r="G431"/>
      <c r="H431"/>
      <c r="I431"/>
      <c r="J431"/>
    </row>
    <row r="432" spans="2:10" ht="11.25" customHeight="1">
      <c r="B432"/>
      <c r="C432"/>
      <c r="D432"/>
      <c r="E432"/>
      <c r="F432"/>
      <c r="G432"/>
      <c r="H432"/>
      <c r="I432"/>
      <c r="J432"/>
    </row>
    <row r="433" spans="2:10" ht="11.25" customHeight="1">
      <c r="B433"/>
      <c r="C433"/>
      <c r="D433"/>
      <c r="E433"/>
      <c r="F433"/>
      <c r="G433"/>
      <c r="H433"/>
      <c r="I433"/>
      <c r="J433"/>
    </row>
    <row r="434" spans="2:10" ht="11.25" customHeight="1">
      <c r="B434"/>
      <c r="C434"/>
      <c r="D434"/>
      <c r="E434"/>
      <c r="F434"/>
      <c r="G434"/>
      <c r="H434"/>
      <c r="I434"/>
      <c r="J434"/>
    </row>
    <row r="435" spans="2:10" ht="11.25" customHeight="1">
      <c r="B435"/>
      <c r="C435"/>
      <c r="D435"/>
      <c r="E435"/>
      <c r="F435"/>
      <c r="G435"/>
      <c r="H435"/>
      <c r="I435"/>
      <c r="J435"/>
    </row>
    <row r="436" spans="2:10" ht="11.25" customHeight="1">
      <c r="B436"/>
      <c r="C436"/>
      <c r="D436"/>
      <c r="E436"/>
      <c r="F436"/>
      <c r="G436"/>
      <c r="H436"/>
      <c r="I436"/>
      <c r="J436"/>
    </row>
    <row r="437" spans="2:10" ht="11.25" customHeight="1">
      <c r="B437"/>
      <c r="C437"/>
      <c r="D437"/>
      <c r="E437"/>
      <c r="F437"/>
      <c r="G437"/>
      <c r="H437"/>
      <c r="I437"/>
      <c r="J437"/>
    </row>
    <row r="438" spans="2:10" ht="11.25" customHeight="1">
      <c r="B438"/>
      <c r="C438"/>
      <c r="D438"/>
      <c r="E438"/>
      <c r="F438"/>
      <c r="G438"/>
      <c r="H438"/>
      <c r="I438"/>
      <c r="J438"/>
    </row>
    <row r="439" spans="2:10" ht="11.25" customHeight="1">
      <c r="B439"/>
      <c r="C439"/>
      <c r="D439"/>
      <c r="E439"/>
      <c r="F439"/>
      <c r="G439"/>
      <c r="H439"/>
      <c r="I439"/>
      <c r="J439"/>
    </row>
    <row r="440" spans="2:10" ht="11.25" customHeight="1">
      <c r="B440"/>
      <c r="C440"/>
      <c r="D440"/>
      <c r="E440"/>
      <c r="F440"/>
      <c r="G440"/>
      <c r="H440"/>
      <c r="I440"/>
      <c r="J440"/>
    </row>
    <row r="441" spans="2:10" ht="11.25" customHeight="1">
      <c r="B441"/>
      <c r="C441"/>
      <c r="D441"/>
      <c r="E441"/>
      <c r="F441"/>
      <c r="G441"/>
      <c r="H441"/>
      <c r="I441"/>
      <c r="J441"/>
    </row>
    <row r="442" spans="2:10" ht="11.25" customHeight="1">
      <c r="B442"/>
      <c r="C442"/>
      <c r="D442"/>
      <c r="E442"/>
      <c r="F442"/>
      <c r="G442"/>
      <c r="H442"/>
      <c r="I442"/>
      <c r="J442"/>
    </row>
    <row r="443" spans="2:10" ht="11.25" customHeight="1">
      <c r="B443"/>
      <c r="C443"/>
      <c r="D443"/>
      <c r="E443"/>
      <c r="F443"/>
      <c r="G443"/>
      <c r="H443"/>
      <c r="I443"/>
      <c r="J443"/>
    </row>
    <row r="444" spans="2:10" ht="11.25" customHeight="1">
      <c r="B444"/>
      <c r="C444"/>
      <c r="D444"/>
      <c r="E444"/>
      <c r="F444"/>
      <c r="G444"/>
      <c r="H444"/>
      <c r="I444"/>
      <c r="J444"/>
    </row>
    <row r="445" spans="2:10" ht="11.25" customHeight="1">
      <c r="B445"/>
      <c r="C445"/>
      <c r="D445"/>
      <c r="E445"/>
      <c r="F445"/>
      <c r="G445"/>
      <c r="H445"/>
      <c r="I445"/>
      <c r="J445"/>
    </row>
    <row r="446" spans="2:10" ht="11.25" customHeight="1">
      <c r="B446"/>
      <c r="C446"/>
      <c r="D446"/>
      <c r="E446"/>
      <c r="F446"/>
      <c r="G446"/>
      <c r="H446"/>
      <c r="I446"/>
      <c r="J446"/>
    </row>
    <row r="447" spans="2:10" ht="11.25" customHeight="1">
      <c r="B447"/>
      <c r="C447"/>
      <c r="D447"/>
      <c r="E447"/>
      <c r="F447"/>
      <c r="G447"/>
      <c r="H447"/>
      <c r="I447"/>
      <c r="J447"/>
    </row>
    <row r="448" spans="2:10" ht="11.25" customHeight="1">
      <c r="B448"/>
      <c r="C448"/>
      <c r="D448"/>
      <c r="E448"/>
      <c r="F448"/>
      <c r="G448"/>
      <c r="H448"/>
      <c r="I448"/>
      <c r="J448"/>
    </row>
    <row r="449" spans="2:10" ht="11.25" customHeight="1">
      <c r="B449"/>
      <c r="C449"/>
      <c r="D449"/>
      <c r="E449"/>
      <c r="F449"/>
      <c r="G449"/>
      <c r="H449"/>
      <c r="I449"/>
      <c r="J449"/>
    </row>
    <row r="450" spans="2:10" ht="11.25" customHeight="1">
      <c r="B450"/>
      <c r="C450"/>
      <c r="D450"/>
      <c r="E450"/>
      <c r="F450"/>
      <c r="G450"/>
      <c r="H450"/>
      <c r="I450"/>
      <c r="J450"/>
    </row>
    <row r="451" spans="2:10" ht="11.25" customHeight="1">
      <c r="B451"/>
      <c r="C451"/>
      <c r="D451"/>
      <c r="E451"/>
      <c r="F451"/>
      <c r="G451"/>
      <c r="H451"/>
      <c r="I451"/>
      <c r="J451"/>
    </row>
    <row r="452" spans="2:10" ht="11.25" customHeight="1">
      <c r="B452"/>
      <c r="C452"/>
      <c r="D452"/>
      <c r="E452"/>
      <c r="F452"/>
      <c r="G452"/>
      <c r="H452"/>
      <c r="I452"/>
      <c r="J452"/>
    </row>
    <row r="453" spans="2:10" ht="11.25" customHeight="1">
      <c r="B453"/>
      <c r="C453"/>
      <c r="D453"/>
      <c r="E453"/>
      <c r="F453"/>
      <c r="G453"/>
      <c r="H453"/>
      <c r="I453"/>
      <c r="J453"/>
    </row>
    <row r="454" spans="2:10" ht="11.25" customHeight="1">
      <c r="B454"/>
      <c r="C454"/>
      <c r="D454"/>
      <c r="E454"/>
      <c r="F454"/>
      <c r="G454"/>
      <c r="H454"/>
      <c r="I454"/>
      <c r="J454"/>
    </row>
    <row r="455" spans="2:10" ht="11.25" customHeight="1">
      <c r="B455"/>
      <c r="C455"/>
      <c r="D455"/>
      <c r="E455"/>
      <c r="F455"/>
      <c r="G455"/>
      <c r="H455"/>
      <c r="I455"/>
      <c r="J455"/>
    </row>
    <row r="456" spans="2:10" ht="11.25" customHeight="1">
      <c r="B456"/>
      <c r="C456"/>
      <c r="D456"/>
      <c r="E456"/>
      <c r="F456"/>
      <c r="G456"/>
      <c r="H456"/>
      <c r="I456"/>
      <c r="J456"/>
    </row>
    <row r="457" spans="2:10" ht="11.25" customHeight="1">
      <c r="B457"/>
      <c r="C457"/>
      <c r="D457"/>
      <c r="E457"/>
      <c r="F457"/>
      <c r="G457"/>
      <c r="H457"/>
      <c r="I457"/>
      <c r="J457"/>
    </row>
    <row r="458" spans="2:10" ht="11.25" customHeight="1">
      <c r="B458"/>
      <c r="C458"/>
      <c r="D458"/>
      <c r="E458"/>
      <c r="F458"/>
      <c r="G458"/>
      <c r="H458"/>
      <c r="I458"/>
      <c r="J458"/>
    </row>
    <row r="459" spans="2:10" ht="11.25" customHeight="1">
      <c r="B459"/>
      <c r="C459"/>
      <c r="D459"/>
      <c r="E459"/>
      <c r="F459"/>
      <c r="G459"/>
      <c r="H459"/>
      <c r="I459"/>
      <c r="J459"/>
    </row>
    <row r="460" spans="2:10" ht="11.25" customHeight="1">
      <c r="B460"/>
      <c r="C460"/>
      <c r="D460"/>
      <c r="E460"/>
      <c r="F460"/>
      <c r="G460"/>
      <c r="H460"/>
      <c r="I460"/>
      <c r="J460"/>
    </row>
    <row r="461" spans="2:10" ht="11.25" customHeight="1">
      <c r="B461"/>
      <c r="C461"/>
      <c r="D461"/>
      <c r="E461"/>
      <c r="F461"/>
      <c r="G461"/>
      <c r="H461"/>
      <c r="I461"/>
      <c r="J461"/>
    </row>
    <row r="462" spans="2:10" ht="11.25" customHeight="1">
      <c r="B462"/>
      <c r="C462"/>
      <c r="D462"/>
      <c r="E462"/>
      <c r="F462"/>
      <c r="G462"/>
      <c r="H462"/>
      <c r="I462"/>
      <c r="J462"/>
    </row>
    <row r="463" spans="2:10" ht="11.25" customHeight="1">
      <c r="B463"/>
      <c r="C463"/>
      <c r="D463"/>
      <c r="E463"/>
      <c r="F463"/>
      <c r="G463"/>
      <c r="H463"/>
      <c r="I463"/>
      <c r="J463"/>
    </row>
    <row r="464" spans="2:10" ht="11.25" customHeight="1">
      <c r="B464"/>
      <c r="C464"/>
      <c r="D464"/>
      <c r="E464"/>
      <c r="F464"/>
      <c r="G464"/>
      <c r="H464"/>
      <c r="I464"/>
      <c r="J464"/>
    </row>
    <row r="465" spans="2:10" ht="11.25" customHeight="1">
      <c r="B465"/>
      <c r="C465"/>
      <c r="D465"/>
      <c r="E465"/>
      <c r="F465"/>
      <c r="G465"/>
      <c r="H465"/>
      <c r="I465"/>
      <c r="J465"/>
    </row>
    <row r="466" spans="2:10" ht="11.25" customHeight="1">
      <c r="B466"/>
      <c r="C466"/>
      <c r="D466"/>
      <c r="E466"/>
      <c r="F466"/>
      <c r="G466"/>
      <c r="H466"/>
      <c r="I466"/>
      <c r="J466"/>
    </row>
    <row r="467" spans="2:10" ht="11.25" customHeight="1">
      <c r="B467"/>
      <c r="C467"/>
      <c r="D467"/>
      <c r="E467"/>
      <c r="F467"/>
      <c r="G467"/>
      <c r="H467"/>
      <c r="I467"/>
      <c r="J467"/>
    </row>
    <row r="468" spans="2:10" ht="11.25" customHeight="1">
      <c r="B468"/>
      <c r="C468"/>
      <c r="D468"/>
      <c r="E468"/>
      <c r="F468"/>
      <c r="G468"/>
      <c r="H468"/>
      <c r="I468"/>
      <c r="J468"/>
    </row>
    <row r="469" spans="2:10" ht="11.25" customHeight="1">
      <c r="B469"/>
      <c r="C469"/>
      <c r="D469"/>
      <c r="E469"/>
      <c r="F469"/>
      <c r="G469"/>
      <c r="H469"/>
      <c r="I469"/>
      <c r="J469"/>
    </row>
    <row r="470" spans="2:10" ht="11.25" customHeight="1">
      <c r="B470"/>
      <c r="C470"/>
      <c r="D470"/>
      <c r="E470"/>
      <c r="F470"/>
      <c r="G470"/>
      <c r="H470"/>
      <c r="I470"/>
      <c r="J470"/>
    </row>
    <row r="471" spans="2:10" ht="11.25" customHeight="1">
      <c r="B471"/>
      <c r="C471"/>
      <c r="D471"/>
      <c r="E471"/>
      <c r="F471"/>
      <c r="G471"/>
      <c r="H471"/>
      <c r="I471"/>
      <c r="J471"/>
    </row>
    <row r="472" spans="2:10" ht="11.25" customHeight="1">
      <c r="B472"/>
      <c r="C472"/>
      <c r="D472"/>
      <c r="E472"/>
      <c r="F472"/>
      <c r="G472"/>
      <c r="H472"/>
      <c r="I472"/>
      <c r="J472"/>
    </row>
    <row r="473" spans="2:10" ht="11.25" customHeight="1">
      <c r="B473"/>
      <c r="C473"/>
      <c r="D473"/>
      <c r="E473"/>
      <c r="F473"/>
      <c r="G473"/>
      <c r="H473"/>
      <c r="I473"/>
      <c r="J473"/>
    </row>
    <row r="474" spans="2:10" ht="11.25" customHeight="1">
      <c r="B474"/>
      <c r="C474"/>
      <c r="D474"/>
      <c r="E474"/>
      <c r="F474"/>
      <c r="G474"/>
      <c r="H474"/>
      <c r="I474"/>
      <c r="J474"/>
    </row>
    <row r="475" spans="2:10" ht="11.25" customHeight="1">
      <c r="B475"/>
      <c r="C475"/>
      <c r="D475"/>
      <c r="E475"/>
      <c r="F475"/>
      <c r="G475"/>
      <c r="H475"/>
      <c r="I475"/>
      <c r="J475"/>
    </row>
    <row r="476" spans="2:10" ht="11.25" customHeight="1">
      <c r="B476"/>
      <c r="C476"/>
      <c r="D476"/>
      <c r="E476"/>
      <c r="F476"/>
      <c r="G476"/>
      <c r="H476"/>
      <c r="I476"/>
      <c r="J476"/>
    </row>
    <row r="477" spans="2:10" ht="11.25" customHeight="1">
      <c r="B477"/>
      <c r="C477"/>
      <c r="D477"/>
      <c r="E477"/>
      <c r="F477"/>
      <c r="G477"/>
      <c r="H477"/>
      <c r="I477"/>
      <c r="J477"/>
    </row>
    <row r="478" spans="2:10" ht="11.25" customHeight="1">
      <c r="B478"/>
      <c r="C478"/>
      <c r="D478"/>
      <c r="E478"/>
      <c r="F478"/>
      <c r="G478"/>
      <c r="H478"/>
      <c r="I478"/>
      <c r="J478"/>
    </row>
    <row r="479" spans="2:10" ht="11.25" customHeight="1">
      <c r="B479"/>
      <c r="C479"/>
      <c r="D479"/>
      <c r="E479"/>
      <c r="F479"/>
      <c r="G479"/>
      <c r="H479"/>
      <c r="I479"/>
      <c r="J479"/>
    </row>
    <row r="480" spans="2:10" ht="11.25" customHeight="1">
      <c r="B480"/>
      <c r="C480"/>
      <c r="D480"/>
      <c r="E480"/>
      <c r="F480"/>
      <c r="G480"/>
      <c r="H480"/>
      <c r="I480"/>
      <c r="J480"/>
    </row>
    <row r="481" spans="2:10" ht="11.25" customHeight="1">
      <c r="B481"/>
      <c r="C481"/>
      <c r="D481"/>
      <c r="E481"/>
      <c r="F481"/>
      <c r="G481"/>
      <c r="H481"/>
      <c r="I481"/>
      <c r="J481"/>
    </row>
    <row r="482" spans="2:10" ht="11.25" customHeight="1">
      <c r="B482"/>
      <c r="C482"/>
      <c r="D482"/>
      <c r="E482"/>
      <c r="F482"/>
      <c r="G482"/>
      <c r="H482"/>
      <c r="I482"/>
      <c r="J482"/>
    </row>
    <row r="483" spans="2:10" ht="11.25" customHeight="1">
      <c r="B483"/>
      <c r="C483"/>
      <c r="D483"/>
      <c r="E483"/>
      <c r="F483"/>
      <c r="G483"/>
      <c r="H483"/>
      <c r="I483"/>
      <c r="J483"/>
    </row>
    <row r="484" spans="2:10" ht="11.25" customHeight="1">
      <c r="B484"/>
      <c r="C484"/>
      <c r="D484"/>
      <c r="E484"/>
      <c r="F484"/>
      <c r="G484"/>
      <c r="H484"/>
      <c r="I484"/>
      <c r="J484"/>
    </row>
    <row r="485" spans="2:10" ht="11.25" customHeight="1">
      <c r="B485"/>
      <c r="C485"/>
      <c r="D485"/>
      <c r="E485"/>
      <c r="F485"/>
      <c r="G485"/>
      <c r="H485"/>
      <c r="I485"/>
      <c r="J485"/>
    </row>
    <row r="486" spans="2:10" ht="11.25" customHeight="1">
      <c r="B486"/>
      <c r="C486"/>
      <c r="D486"/>
      <c r="E486"/>
      <c r="F486"/>
      <c r="G486"/>
      <c r="H486"/>
      <c r="I486"/>
      <c r="J486"/>
    </row>
    <row r="487" spans="2:10" ht="11.25" customHeight="1">
      <c r="B487"/>
      <c r="C487"/>
      <c r="D487"/>
      <c r="E487"/>
      <c r="F487"/>
      <c r="G487"/>
      <c r="H487"/>
      <c r="I487"/>
      <c r="J487"/>
    </row>
    <row r="488" spans="2:10" ht="11.25" customHeight="1">
      <c r="B488"/>
      <c r="C488"/>
      <c r="D488"/>
      <c r="E488"/>
      <c r="F488"/>
      <c r="G488"/>
      <c r="H488"/>
      <c r="I488"/>
      <c r="J488"/>
    </row>
    <row r="489" spans="2:10" ht="11.25" customHeight="1">
      <c r="B489"/>
      <c r="C489"/>
      <c r="D489"/>
      <c r="E489"/>
      <c r="F489"/>
      <c r="G489"/>
      <c r="H489"/>
      <c r="I489"/>
      <c r="J489"/>
    </row>
    <row r="490" spans="2:10" ht="11.25" customHeight="1">
      <c r="B490"/>
      <c r="C490"/>
      <c r="D490"/>
      <c r="E490"/>
      <c r="F490"/>
      <c r="G490"/>
      <c r="H490"/>
      <c r="I490"/>
      <c r="J490"/>
    </row>
    <row r="491" spans="2:10" ht="11.25" customHeight="1">
      <c r="B491"/>
      <c r="C491"/>
      <c r="D491"/>
      <c r="E491"/>
      <c r="F491"/>
      <c r="G491"/>
      <c r="H491"/>
      <c r="I491"/>
      <c r="J491"/>
    </row>
    <row r="492" spans="2:10" ht="11.25" customHeight="1">
      <c r="B492"/>
      <c r="C492"/>
      <c r="D492"/>
      <c r="E492"/>
      <c r="F492"/>
      <c r="G492"/>
      <c r="H492"/>
      <c r="I492"/>
      <c r="J492"/>
    </row>
    <row r="493" spans="2:10" ht="11.25" customHeight="1">
      <c r="B493"/>
      <c r="C493"/>
      <c r="D493"/>
      <c r="E493"/>
      <c r="F493"/>
      <c r="G493"/>
      <c r="H493"/>
      <c r="I493"/>
      <c r="J493"/>
    </row>
    <row r="494" spans="2:10" ht="11.25" customHeight="1">
      <c r="B494"/>
      <c r="C494"/>
      <c r="D494"/>
      <c r="E494"/>
      <c r="F494"/>
      <c r="G494"/>
      <c r="H494"/>
      <c r="I494"/>
      <c r="J494"/>
    </row>
    <row r="495" spans="2:10" ht="11.25" customHeight="1">
      <c r="B495"/>
      <c r="C495"/>
      <c r="D495"/>
      <c r="E495"/>
      <c r="F495"/>
      <c r="G495"/>
      <c r="H495"/>
      <c r="I495"/>
      <c r="J495"/>
    </row>
    <row r="496" spans="2:10" ht="11.25" customHeight="1">
      <c r="B496"/>
      <c r="C496"/>
      <c r="D496"/>
      <c r="E496"/>
      <c r="F496"/>
      <c r="G496"/>
      <c r="H496"/>
      <c r="I496"/>
      <c r="J496"/>
    </row>
    <row r="497" spans="2:10" ht="11.25" customHeight="1">
      <c r="B497"/>
      <c r="C497"/>
      <c r="D497"/>
      <c r="E497"/>
      <c r="F497"/>
      <c r="G497"/>
      <c r="H497"/>
      <c r="I497"/>
      <c r="J497"/>
    </row>
    <row r="498" spans="2:10" ht="11.25" customHeight="1">
      <c r="B498"/>
      <c r="C498"/>
      <c r="D498"/>
      <c r="E498"/>
      <c r="F498"/>
      <c r="G498"/>
      <c r="H498"/>
      <c r="I498"/>
      <c r="J498"/>
    </row>
    <row r="499" spans="2:10" ht="11.25" customHeight="1">
      <c r="B499"/>
      <c r="C499"/>
      <c r="D499"/>
      <c r="E499"/>
      <c r="F499"/>
      <c r="G499"/>
      <c r="H499"/>
      <c r="I499"/>
      <c r="J499"/>
    </row>
    <row r="500" spans="2:10" ht="11.25" customHeight="1">
      <c r="B500"/>
      <c r="C500"/>
      <c r="D500"/>
      <c r="E500"/>
      <c r="F500"/>
      <c r="G500"/>
      <c r="H500"/>
      <c r="I500"/>
      <c r="J500"/>
    </row>
    <row r="501" spans="2:10" ht="11.25" customHeight="1">
      <c r="B501"/>
      <c r="C501"/>
      <c r="D501"/>
      <c r="E501"/>
      <c r="F501"/>
      <c r="G501"/>
      <c r="H501"/>
      <c r="I501"/>
      <c r="J501"/>
    </row>
    <row r="502" spans="2:10" ht="11.25" customHeight="1">
      <c r="B502"/>
      <c r="C502"/>
      <c r="D502"/>
      <c r="E502"/>
      <c r="F502"/>
      <c r="G502"/>
      <c r="H502"/>
      <c r="I502"/>
      <c r="J502"/>
    </row>
    <row r="503" spans="2:10" ht="11.25" customHeight="1">
      <c r="B503"/>
      <c r="C503"/>
      <c r="D503"/>
      <c r="E503"/>
      <c r="F503"/>
      <c r="G503"/>
      <c r="H503"/>
      <c r="I503"/>
      <c r="J503"/>
    </row>
    <row r="504" spans="2:10" ht="11.25" customHeight="1">
      <c r="B504"/>
      <c r="C504"/>
      <c r="D504"/>
      <c r="E504"/>
      <c r="F504"/>
      <c r="G504"/>
      <c r="H504"/>
      <c r="I504"/>
      <c r="J504"/>
    </row>
    <row r="505" spans="2:10" ht="11.25" customHeight="1">
      <c r="B505"/>
      <c r="C505"/>
      <c r="D505"/>
      <c r="E505"/>
      <c r="F505"/>
      <c r="G505"/>
      <c r="H505"/>
      <c r="I505"/>
      <c r="J505"/>
    </row>
    <row r="506" spans="2:10" ht="11.25" customHeight="1">
      <c r="B506"/>
      <c r="C506"/>
      <c r="D506"/>
      <c r="E506"/>
      <c r="F506"/>
      <c r="G506"/>
      <c r="H506"/>
      <c r="I506"/>
      <c r="J506"/>
    </row>
    <row r="507" spans="2:10" ht="11.25" customHeight="1">
      <c r="B507"/>
      <c r="C507"/>
      <c r="D507"/>
      <c r="E507"/>
      <c r="F507"/>
      <c r="G507"/>
      <c r="H507"/>
      <c r="I507"/>
      <c r="J507"/>
    </row>
    <row r="508" spans="2:10" ht="11.25" customHeight="1">
      <c r="B508"/>
      <c r="C508"/>
      <c r="D508"/>
      <c r="E508"/>
      <c r="F508"/>
      <c r="G508"/>
      <c r="H508"/>
      <c r="I508"/>
      <c r="J508"/>
    </row>
    <row r="509" spans="2:10" ht="11.25" customHeight="1">
      <c r="B509"/>
      <c r="C509"/>
      <c r="D509"/>
      <c r="E509"/>
      <c r="F509"/>
      <c r="G509"/>
      <c r="H509"/>
      <c r="I509"/>
      <c r="J509"/>
    </row>
    <row r="510" spans="2:10" ht="11.25" customHeight="1">
      <c r="B510"/>
      <c r="C510"/>
      <c r="D510"/>
      <c r="E510"/>
      <c r="F510"/>
      <c r="G510"/>
      <c r="H510"/>
      <c r="I510"/>
      <c r="J510"/>
    </row>
    <row r="511" spans="2:10" ht="11.25" customHeight="1">
      <c r="B511"/>
      <c r="C511"/>
      <c r="D511"/>
      <c r="E511"/>
      <c r="F511"/>
      <c r="G511"/>
      <c r="H511"/>
      <c r="I511"/>
      <c r="J511"/>
    </row>
    <row r="512" spans="2:10" ht="11.25" customHeight="1">
      <c r="B512"/>
      <c r="C512"/>
      <c r="D512"/>
      <c r="E512"/>
      <c r="F512"/>
      <c r="G512"/>
      <c r="H512"/>
      <c r="I512"/>
      <c r="J512"/>
    </row>
    <row r="513" spans="2:10" ht="11.25" customHeight="1">
      <c r="B513"/>
      <c r="C513"/>
      <c r="D513"/>
      <c r="E513"/>
      <c r="F513"/>
      <c r="G513"/>
      <c r="H513"/>
      <c r="I513"/>
      <c r="J513"/>
    </row>
    <row r="514" spans="2:10" ht="11.25" customHeight="1">
      <c r="B514"/>
      <c r="C514"/>
      <c r="D514"/>
      <c r="E514"/>
      <c r="F514"/>
      <c r="G514"/>
      <c r="H514"/>
      <c r="I514"/>
      <c r="J514"/>
    </row>
    <row r="515" spans="2:10" ht="11.25" customHeight="1">
      <c r="B515"/>
      <c r="C515"/>
      <c r="D515"/>
      <c r="E515"/>
      <c r="F515"/>
      <c r="G515"/>
      <c r="H515"/>
      <c r="I515"/>
      <c r="J515"/>
    </row>
    <row r="516" spans="2:10" ht="11.25" customHeight="1">
      <c r="B516"/>
      <c r="C516"/>
      <c r="D516"/>
      <c r="E516"/>
      <c r="F516"/>
      <c r="G516"/>
      <c r="H516"/>
      <c r="I516"/>
      <c r="J516"/>
    </row>
    <row r="517" spans="2:10" ht="11.25" customHeight="1">
      <c r="B517"/>
      <c r="C517"/>
      <c r="D517"/>
      <c r="E517"/>
      <c r="F517"/>
      <c r="G517"/>
      <c r="H517"/>
      <c r="I517"/>
      <c r="J517"/>
    </row>
    <row r="518" spans="2:10" ht="11.25" customHeight="1">
      <c r="B518"/>
      <c r="C518"/>
      <c r="D518"/>
      <c r="E518"/>
      <c r="F518"/>
      <c r="G518"/>
      <c r="H518"/>
      <c r="I518"/>
      <c r="J518"/>
    </row>
    <row r="519" spans="2:10" ht="11.25" customHeight="1">
      <c r="B519"/>
      <c r="C519"/>
      <c r="D519"/>
      <c r="E519"/>
      <c r="F519"/>
      <c r="G519"/>
      <c r="H519"/>
      <c r="I519"/>
      <c r="J519"/>
    </row>
    <row r="520" spans="2:10" ht="11.25" customHeight="1">
      <c r="B520"/>
      <c r="C520"/>
      <c r="D520"/>
      <c r="E520"/>
      <c r="F520"/>
      <c r="G520"/>
      <c r="H520"/>
      <c r="I520"/>
      <c r="J520"/>
    </row>
    <row r="521" spans="2:10" ht="11.25" customHeight="1">
      <c r="B521"/>
      <c r="C521"/>
      <c r="D521"/>
      <c r="E521"/>
      <c r="F521"/>
      <c r="G521"/>
      <c r="H521"/>
      <c r="I521"/>
      <c r="J521"/>
    </row>
    <row r="522" spans="2:10" ht="11.25" customHeight="1">
      <c r="B522"/>
      <c r="C522"/>
      <c r="D522"/>
      <c r="E522"/>
      <c r="F522"/>
      <c r="G522"/>
      <c r="H522"/>
      <c r="I522"/>
      <c r="J522"/>
    </row>
    <row r="523" spans="2:10" ht="11.25" customHeight="1">
      <c r="B523"/>
      <c r="C523"/>
      <c r="D523"/>
      <c r="E523"/>
      <c r="F523"/>
      <c r="G523"/>
      <c r="H523"/>
      <c r="I523"/>
      <c r="J523"/>
    </row>
    <row r="524" spans="2:10" ht="11.25" customHeight="1">
      <c r="B524"/>
      <c r="C524"/>
      <c r="D524"/>
      <c r="E524"/>
      <c r="F524"/>
      <c r="G524"/>
      <c r="H524"/>
      <c r="I524"/>
      <c r="J524"/>
    </row>
    <row r="525" spans="2:10" ht="11.25" customHeight="1">
      <c r="B525"/>
      <c r="C525"/>
      <c r="D525"/>
      <c r="E525"/>
      <c r="F525"/>
      <c r="G525"/>
      <c r="H525"/>
      <c r="I525"/>
      <c r="J525"/>
    </row>
    <row r="526" spans="2:10" ht="11.25" customHeight="1">
      <c r="B526"/>
      <c r="C526"/>
      <c r="D526"/>
      <c r="E526"/>
      <c r="F526"/>
      <c r="G526"/>
      <c r="H526"/>
      <c r="I526"/>
      <c r="J526"/>
    </row>
    <row r="527" spans="2:10" ht="11.25" customHeight="1">
      <c r="B527"/>
      <c r="C527"/>
      <c r="D527"/>
      <c r="E527"/>
      <c r="F527"/>
      <c r="G527"/>
      <c r="H527"/>
      <c r="I527"/>
      <c r="J527"/>
    </row>
    <row r="528" spans="2:10" ht="11.25" customHeight="1">
      <c r="B528"/>
      <c r="C528"/>
      <c r="D528"/>
      <c r="E528"/>
      <c r="F528"/>
      <c r="G528"/>
      <c r="H528"/>
      <c r="I528"/>
      <c r="J528"/>
    </row>
    <row r="529" spans="2:10" ht="11.25" customHeight="1">
      <c r="B529"/>
      <c r="C529"/>
      <c r="D529"/>
      <c r="E529"/>
      <c r="F529"/>
      <c r="G529"/>
      <c r="H529"/>
      <c r="I529"/>
      <c r="J529"/>
    </row>
    <row r="530" spans="2:10" ht="11.25" customHeight="1">
      <c r="B530"/>
      <c r="C530"/>
      <c r="D530"/>
      <c r="E530"/>
      <c r="F530"/>
      <c r="G530"/>
      <c r="H530"/>
      <c r="I530"/>
      <c r="J530"/>
    </row>
    <row r="531" spans="2:10" ht="11.25" customHeight="1">
      <c r="B531"/>
      <c r="C531"/>
      <c r="D531"/>
      <c r="E531"/>
      <c r="F531"/>
      <c r="G531"/>
      <c r="H531"/>
      <c r="I531"/>
      <c r="J531"/>
    </row>
    <row r="532" spans="2:10" ht="11.25" customHeight="1">
      <c r="B532"/>
      <c r="C532"/>
      <c r="D532"/>
      <c r="E532"/>
      <c r="F532"/>
      <c r="G532"/>
      <c r="H532"/>
      <c r="I532"/>
      <c r="J532"/>
    </row>
    <row r="533" spans="2:10" ht="11.25" customHeight="1">
      <c r="B533"/>
      <c r="C533"/>
      <c r="D533"/>
      <c r="E533"/>
      <c r="F533"/>
      <c r="G533"/>
      <c r="H533"/>
      <c r="I533"/>
      <c r="J533"/>
    </row>
    <row r="534" spans="2:10" ht="11.25" customHeight="1">
      <c r="B534"/>
      <c r="C534"/>
      <c r="D534"/>
      <c r="E534"/>
      <c r="F534"/>
      <c r="G534"/>
      <c r="H534"/>
      <c r="I534"/>
      <c r="J534"/>
    </row>
    <row r="535" spans="2:10" ht="11.25" customHeight="1">
      <c r="B535"/>
      <c r="C535"/>
      <c r="D535"/>
      <c r="E535"/>
      <c r="F535"/>
      <c r="G535"/>
      <c r="H535"/>
      <c r="I535"/>
      <c r="J535"/>
    </row>
    <row r="536" spans="2:10" ht="11.25" customHeight="1">
      <c r="B536"/>
      <c r="C536"/>
      <c r="D536"/>
      <c r="E536"/>
      <c r="F536"/>
      <c r="G536"/>
      <c r="H536"/>
      <c r="I536"/>
      <c r="J536"/>
    </row>
    <row r="537" spans="2:10" ht="11.25" customHeight="1">
      <c r="B537"/>
      <c r="C537"/>
      <c r="D537"/>
      <c r="E537"/>
      <c r="F537"/>
      <c r="G537"/>
      <c r="H537"/>
      <c r="I537"/>
      <c r="J537"/>
    </row>
    <row r="538" spans="2:10" ht="11.25" customHeight="1">
      <c r="B538"/>
      <c r="C538"/>
      <c r="D538"/>
      <c r="E538"/>
      <c r="F538"/>
      <c r="G538"/>
      <c r="H538"/>
      <c r="I538"/>
      <c r="J538"/>
    </row>
    <row r="539" spans="2:10" ht="11.25" customHeight="1">
      <c r="B539"/>
      <c r="C539"/>
      <c r="D539"/>
      <c r="E539"/>
      <c r="F539"/>
      <c r="G539"/>
      <c r="H539"/>
      <c r="I539"/>
      <c r="J539"/>
    </row>
    <row r="540" spans="2:10" ht="11.25" customHeight="1">
      <c r="B540"/>
      <c r="C540"/>
      <c r="D540"/>
      <c r="E540"/>
      <c r="F540"/>
      <c r="G540"/>
      <c r="H540"/>
      <c r="I540"/>
      <c r="J540"/>
    </row>
    <row r="541" spans="2:10" ht="11.25" customHeight="1">
      <c r="B541"/>
      <c r="C541"/>
      <c r="D541"/>
      <c r="E541"/>
      <c r="F541"/>
      <c r="G541"/>
      <c r="H541"/>
      <c r="I541"/>
      <c r="J541"/>
    </row>
    <row r="542" spans="2:10" ht="11.25" customHeight="1">
      <c r="B542"/>
      <c r="C542"/>
      <c r="D542"/>
      <c r="E542"/>
      <c r="F542"/>
      <c r="G542"/>
      <c r="H542"/>
      <c r="I542"/>
      <c r="J542"/>
    </row>
    <row r="543" spans="2:10" ht="11.25" customHeight="1">
      <c r="B543"/>
      <c r="C543"/>
      <c r="D543"/>
      <c r="E543"/>
      <c r="F543"/>
      <c r="G543"/>
      <c r="H543"/>
      <c r="I543"/>
      <c r="J543"/>
    </row>
    <row r="544" spans="2:10" ht="11.25" customHeight="1">
      <c r="B544"/>
      <c r="C544"/>
      <c r="D544"/>
      <c r="E544"/>
      <c r="F544"/>
      <c r="G544"/>
      <c r="H544"/>
      <c r="I544"/>
      <c r="J544"/>
    </row>
    <row r="545" spans="2:10" ht="11.25" customHeight="1">
      <c r="B545"/>
      <c r="C545"/>
      <c r="D545"/>
      <c r="E545"/>
      <c r="F545"/>
      <c r="G545"/>
      <c r="H545"/>
      <c r="I545"/>
      <c r="J545"/>
    </row>
    <row r="546" spans="2:10" ht="11.25" customHeight="1">
      <c r="B546"/>
      <c r="C546"/>
      <c r="D546"/>
      <c r="E546"/>
      <c r="F546"/>
      <c r="G546"/>
      <c r="H546"/>
      <c r="I546"/>
      <c r="J546"/>
    </row>
    <row r="547" spans="2:10" ht="11.25" customHeight="1">
      <c r="B547"/>
      <c r="C547"/>
      <c r="D547"/>
      <c r="E547"/>
      <c r="F547"/>
      <c r="G547"/>
      <c r="H547"/>
      <c r="I547"/>
      <c r="J547"/>
    </row>
    <row r="548" spans="2:10" ht="11.25" customHeight="1">
      <c r="B548"/>
      <c r="C548"/>
      <c r="D548"/>
      <c r="E548"/>
      <c r="F548"/>
      <c r="G548"/>
      <c r="H548"/>
      <c r="I548"/>
      <c r="J548"/>
    </row>
    <row r="549" spans="2:10" ht="11.25" customHeight="1">
      <c r="B549"/>
      <c r="C549"/>
      <c r="D549"/>
      <c r="E549"/>
      <c r="F549"/>
      <c r="G549"/>
      <c r="H549"/>
      <c r="I549"/>
      <c r="J549"/>
    </row>
    <row r="550" spans="2:10" ht="11.25" customHeight="1">
      <c r="B550"/>
      <c r="C550"/>
      <c r="D550"/>
      <c r="E550"/>
      <c r="F550"/>
      <c r="G550"/>
      <c r="H550"/>
      <c r="I550"/>
      <c r="J550"/>
    </row>
    <row r="551" spans="2:10" ht="11.25" customHeight="1">
      <c r="B551"/>
      <c r="C551"/>
      <c r="D551"/>
      <c r="E551"/>
      <c r="F551"/>
      <c r="G551"/>
      <c r="H551"/>
      <c r="I551"/>
      <c r="J551"/>
    </row>
    <row r="552" spans="2:10" ht="11.25" customHeight="1">
      <c r="B552"/>
      <c r="C552"/>
      <c r="D552"/>
      <c r="E552"/>
      <c r="F552"/>
      <c r="G552"/>
      <c r="H552"/>
      <c r="I552"/>
      <c r="J552"/>
    </row>
    <row r="553" spans="2:10" ht="11.25" customHeight="1">
      <c r="B553"/>
      <c r="C553"/>
      <c r="D553"/>
      <c r="E553"/>
      <c r="F553"/>
      <c r="G553"/>
      <c r="H553"/>
      <c r="I553"/>
      <c r="J553"/>
    </row>
    <row r="554" spans="2:10" ht="11.25" customHeight="1">
      <c r="B554"/>
      <c r="C554"/>
      <c r="D554"/>
      <c r="E554"/>
      <c r="F554"/>
      <c r="G554"/>
      <c r="H554"/>
      <c r="I554"/>
      <c r="J554"/>
    </row>
    <row r="555" spans="2:10" ht="11.25" customHeight="1">
      <c r="B555"/>
      <c r="C555"/>
      <c r="D555"/>
      <c r="E555"/>
      <c r="F555"/>
      <c r="G555"/>
      <c r="H555"/>
      <c r="I555"/>
      <c r="J555"/>
    </row>
    <row r="556" spans="2:10" ht="11.25" customHeight="1">
      <c r="B556"/>
      <c r="C556"/>
      <c r="D556"/>
      <c r="E556"/>
      <c r="F556"/>
      <c r="G556"/>
      <c r="H556"/>
      <c r="I556"/>
      <c r="J556"/>
    </row>
    <row r="557" spans="2:10" ht="11.25" customHeight="1">
      <c r="B557"/>
      <c r="C557"/>
      <c r="D557"/>
      <c r="E557"/>
      <c r="F557"/>
      <c r="G557"/>
      <c r="H557"/>
      <c r="I557"/>
      <c r="J557"/>
    </row>
    <row r="558" spans="2:10" ht="11.25" customHeight="1">
      <c r="B558"/>
      <c r="C558"/>
      <c r="D558"/>
      <c r="E558"/>
      <c r="F558"/>
      <c r="G558"/>
      <c r="H558"/>
      <c r="I558"/>
      <c r="J558"/>
    </row>
    <row r="559" spans="2:10" ht="11.25" customHeight="1">
      <c r="B559"/>
      <c r="C559"/>
      <c r="D559"/>
      <c r="E559"/>
      <c r="F559"/>
      <c r="G559"/>
      <c r="H559"/>
      <c r="I559"/>
      <c r="J559"/>
    </row>
    <row r="560" spans="2:10" ht="11.25" customHeight="1">
      <c r="B560"/>
      <c r="C560"/>
      <c r="D560"/>
      <c r="E560"/>
      <c r="F560"/>
      <c r="G560"/>
      <c r="H560"/>
      <c r="I560"/>
      <c r="J560"/>
    </row>
    <row r="561" spans="2:10" ht="11.25" customHeight="1">
      <c r="B561"/>
      <c r="C561"/>
      <c r="D561"/>
      <c r="E561"/>
      <c r="F561"/>
      <c r="G561"/>
      <c r="H561"/>
      <c r="I561"/>
      <c r="J561"/>
    </row>
    <row r="562" spans="2:10" ht="11.25" customHeight="1">
      <c r="B562"/>
      <c r="C562"/>
      <c r="D562"/>
      <c r="E562"/>
      <c r="F562"/>
      <c r="G562"/>
      <c r="H562"/>
      <c r="I562"/>
      <c r="J562"/>
    </row>
    <row r="563" spans="2:10" ht="11.25" customHeight="1">
      <c r="B563"/>
      <c r="C563"/>
      <c r="D563"/>
      <c r="E563"/>
      <c r="F563"/>
      <c r="G563"/>
      <c r="H563"/>
      <c r="I563"/>
      <c r="J563"/>
    </row>
    <row r="564" spans="2:10" ht="11.25" customHeight="1">
      <c r="B564"/>
      <c r="C564"/>
      <c r="D564"/>
      <c r="E564"/>
      <c r="F564"/>
      <c r="G564"/>
      <c r="H564"/>
      <c r="I564"/>
      <c r="J564"/>
    </row>
    <row r="565" spans="2:10" ht="11.25" customHeight="1">
      <c r="B565"/>
      <c r="C565"/>
      <c r="D565"/>
      <c r="E565"/>
      <c r="F565"/>
      <c r="G565"/>
      <c r="H565"/>
      <c r="I565"/>
      <c r="J565"/>
    </row>
    <row r="566" spans="2:10" ht="11.25" customHeight="1">
      <c r="B566"/>
      <c r="C566"/>
      <c r="D566"/>
      <c r="E566"/>
      <c r="F566"/>
      <c r="G566"/>
      <c r="H566"/>
      <c r="I566"/>
      <c r="J566"/>
    </row>
    <row r="567" spans="2:10" ht="11.25" customHeight="1">
      <c r="B567"/>
      <c r="C567"/>
      <c r="D567"/>
      <c r="E567"/>
      <c r="F567"/>
      <c r="G567"/>
      <c r="H567"/>
      <c r="I567"/>
      <c r="J567"/>
    </row>
    <row r="568" spans="2:10" ht="11.25" customHeight="1">
      <c r="B568"/>
      <c r="C568"/>
      <c r="D568"/>
      <c r="E568"/>
      <c r="F568"/>
      <c r="G568"/>
      <c r="H568"/>
      <c r="I568"/>
      <c r="J568"/>
    </row>
    <row r="569" spans="2:10" ht="11.25" customHeight="1">
      <c r="B569"/>
      <c r="C569"/>
      <c r="D569"/>
      <c r="E569"/>
      <c r="F569"/>
      <c r="G569"/>
      <c r="H569"/>
      <c r="I569"/>
      <c r="J569"/>
    </row>
    <row r="570" spans="2:10" ht="11.25" customHeight="1">
      <c r="B570"/>
      <c r="C570"/>
      <c r="D570"/>
      <c r="E570"/>
      <c r="F570"/>
      <c r="G570"/>
      <c r="H570"/>
      <c r="I570"/>
      <c r="J570"/>
    </row>
    <row r="571" spans="2:10" ht="11.25" customHeight="1">
      <c r="B571"/>
      <c r="C571"/>
      <c r="D571"/>
      <c r="E571"/>
      <c r="F571"/>
      <c r="G571"/>
      <c r="H571"/>
      <c r="I571"/>
      <c r="J571"/>
    </row>
    <row r="572" spans="2:10" ht="11.25" customHeight="1">
      <c r="B572"/>
      <c r="C572"/>
      <c r="D572"/>
      <c r="E572"/>
      <c r="F572"/>
      <c r="G572"/>
      <c r="H572"/>
      <c r="I572"/>
      <c r="J572"/>
    </row>
    <row r="573" spans="2:10" ht="11.25" customHeight="1">
      <c r="B573"/>
      <c r="C573"/>
      <c r="D573"/>
      <c r="E573"/>
      <c r="F573"/>
      <c r="G573"/>
      <c r="H573"/>
      <c r="I573"/>
      <c r="J573"/>
    </row>
    <row r="574" spans="2:10" ht="11.25" customHeight="1">
      <c r="B574"/>
      <c r="C574"/>
      <c r="D574"/>
      <c r="E574"/>
      <c r="F574"/>
      <c r="G574"/>
      <c r="H574"/>
      <c r="I574"/>
      <c r="J574"/>
    </row>
    <row r="575" spans="2:10" ht="11.25" customHeight="1">
      <c r="B575"/>
      <c r="C575"/>
      <c r="D575"/>
      <c r="E575"/>
      <c r="F575"/>
      <c r="G575"/>
      <c r="H575"/>
      <c r="I575"/>
      <c r="J575"/>
    </row>
    <row r="576" spans="2:10" ht="11.25" customHeight="1">
      <c r="B576"/>
      <c r="C576"/>
      <c r="D576"/>
      <c r="E576"/>
      <c r="F576"/>
      <c r="G576"/>
      <c r="H576"/>
      <c r="I576"/>
      <c r="J576"/>
    </row>
    <row r="577" spans="2:10" ht="11.25" customHeight="1">
      <c r="B577"/>
      <c r="C577"/>
      <c r="D577"/>
      <c r="E577"/>
      <c r="F577"/>
      <c r="G577"/>
      <c r="H577"/>
      <c r="I577"/>
      <c r="J577"/>
    </row>
    <row r="578" spans="2:10" ht="11.25" customHeight="1">
      <c r="B578"/>
      <c r="C578"/>
      <c r="D578"/>
      <c r="E578"/>
      <c r="F578"/>
      <c r="G578"/>
      <c r="H578"/>
      <c r="I578"/>
      <c r="J578"/>
    </row>
    <row r="579" spans="2:10" ht="11.25" customHeight="1">
      <c r="B579"/>
      <c r="C579"/>
      <c r="D579"/>
      <c r="E579"/>
      <c r="F579"/>
      <c r="G579"/>
      <c r="H579"/>
      <c r="I579"/>
      <c r="J579"/>
    </row>
    <row r="580" spans="2:10" ht="11.25" customHeight="1">
      <c r="B580"/>
      <c r="C580"/>
      <c r="D580"/>
      <c r="E580"/>
      <c r="F580"/>
      <c r="G580"/>
      <c r="H580"/>
      <c r="I580"/>
      <c r="J580"/>
    </row>
    <row r="581" spans="2:10" ht="11.25" customHeight="1">
      <c r="B581"/>
      <c r="C581"/>
      <c r="D581"/>
      <c r="E581"/>
      <c r="F581"/>
      <c r="G581"/>
      <c r="H581"/>
      <c r="I581"/>
      <c r="J581"/>
    </row>
    <row r="582" spans="2:10" ht="11.25" customHeight="1">
      <c r="B582"/>
      <c r="C582"/>
      <c r="D582"/>
      <c r="E582"/>
      <c r="F582"/>
      <c r="G582"/>
      <c r="H582"/>
      <c r="I582"/>
      <c r="J582"/>
    </row>
    <row r="583" spans="2:10" ht="11.25" customHeight="1">
      <c r="B583"/>
      <c r="C583"/>
      <c r="D583"/>
      <c r="E583"/>
      <c r="F583"/>
      <c r="G583"/>
      <c r="H583"/>
      <c r="I583"/>
      <c r="J583"/>
    </row>
    <row r="584" spans="2:10" ht="11.25" customHeight="1">
      <c r="B584"/>
      <c r="C584"/>
      <c r="D584"/>
      <c r="E584"/>
      <c r="F584"/>
      <c r="G584"/>
      <c r="H584"/>
      <c r="I584"/>
      <c r="J584"/>
    </row>
    <row r="585" spans="2:10" ht="11.25" customHeight="1">
      <c r="B585"/>
      <c r="C585"/>
      <c r="D585"/>
      <c r="E585"/>
      <c r="F585"/>
      <c r="G585"/>
      <c r="H585"/>
      <c r="I585"/>
      <c r="J585"/>
    </row>
    <row r="586" spans="2:10" ht="11.25" customHeight="1">
      <c r="B586"/>
      <c r="C586"/>
      <c r="D586"/>
      <c r="E586"/>
      <c r="F586"/>
      <c r="G586"/>
      <c r="H586"/>
      <c r="I586"/>
      <c r="J586"/>
    </row>
    <row r="587" spans="2:10" ht="11.25" customHeight="1">
      <c r="B587"/>
      <c r="C587"/>
      <c r="D587"/>
      <c r="E587"/>
      <c r="F587"/>
      <c r="G587"/>
      <c r="H587"/>
      <c r="I587"/>
      <c r="J587"/>
    </row>
    <row r="588" spans="2:10" ht="11.25" customHeight="1">
      <c r="B588"/>
      <c r="C588"/>
      <c r="D588"/>
      <c r="E588"/>
      <c r="F588"/>
      <c r="G588"/>
      <c r="H588"/>
      <c r="I588"/>
      <c r="J588"/>
    </row>
    <row r="589" spans="2:10" ht="11.25" customHeight="1">
      <c r="B589"/>
      <c r="C589"/>
      <c r="D589"/>
      <c r="E589"/>
      <c r="F589"/>
      <c r="G589"/>
      <c r="H589"/>
      <c r="I589"/>
      <c r="J589"/>
    </row>
    <row r="590" spans="2:10" ht="11.25" customHeight="1">
      <c r="B590"/>
      <c r="C590"/>
      <c r="D590"/>
      <c r="E590"/>
      <c r="F590"/>
      <c r="G590"/>
      <c r="H590"/>
      <c r="I590"/>
      <c r="J590"/>
    </row>
    <row r="591" spans="2:10" ht="11.25" customHeight="1">
      <c r="B591"/>
      <c r="C591"/>
      <c r="D591"/>
      <c r="E591"/>
      <c r="F591"/>
      <c r="G591"/>
      <c r="H591"/>
      <c r="I591"/>
      <c r="J591"/>
    </row>
    <row r="592" spans="2:10" ht="11.25" customHeight="1">
      <c r="B592"/>
      <c r="C592"/>
      <c r="D592"/>
      <c r="E592"/>
      <c r="F592"/>
      <c r="G592"/>
      <c r="H592"/>
      <c r="I592"/>
      <c r="J592"/>
    </row>
    <row r="593" spans="2:10" ht="11.25" customHeight="1">
      <c r="B593"/>
      <c r="C593"/>
      <c r="D593"/>
      <c r="E593"/>
      <c r="F593"/>
      <c r="G593"/>
      <c r="H593"/>
      <c r="I593"/>
      <c r="J593"/>
    </row>
    <row r="594" spans="2:10" ht="11.25" customHeight="1">
      <c r="B594"/>
      <c r="C594"/>
      <c r="D594"/>
      <c r="E594"/>
      <c r="F594"/>
      <c r="G594"/>
      <c r="H594"/>
      <c r="I594"/>
      <c r="J594"/>
    </row>
    <row r="595" spans="2:10" ht="11.25" customHeight="1">
      <c r="B595"/>
      <c r="C595"/>
      <c r="D595"/>
      <c r="E595"/>
      <c r="F595"/>
      <c r="G595"/>
      <c r="H595"/>
      <c r="I595"/>
      <c r="J595"/>
    </row>
    <row r="596" spans="2:10" ht="11.25" customHeight="1">
      <c r="B596"/>
      <c r="C596"/>
      <c r="D596"/>
      <c r="E596"/>
      <c r="F596"/>
      <c r="G596"/>
      <c r="H596"/>
      <c r="I596"/>
      <c r="J596"/>
    </row>
    <row r="597" spans="2:10" ht="11.25" customHeight="1">
      <c r="B597"/>
      <c r="C597"/>
      <c r="D597"/>
      <c r="E597"/>
      <c r="F597"/>
      <c r="G597"/>
      <c r="H597"/>
      <c r="I597"/>
      <c r="J597"/>
    </row>
    <row r="598" spans="2:10" ht="11.25" customHeight="1">
      <c r="B598"/>
      <c r="C598"/>
      <c r="D598"/>
      <c r="E598"/>
      <c r="F598"/>
      <c r="G598"/>
      <c r="H598"/>
      <c r="I598"/>
      <c r="J598"/>
    </row>
    <row r="599" spans="2:10" ht="11.25" customHeight="1">
      <c r="B599"/>
      <c r="C599"/>
      <c r="D599"/>
      <c r="E599"/>
      <c r="F599"/>
      <c r="G599"/>
      <c r="H599"/>
      <c r="I599"/>
      <c r="J599"/>
    </row>
    <row r="600" spans="2:10" ht="11.25" customHeight="1">
      <c r="B600"/>
      <c r="C600"/>
      <c r="D600"/>
      <c r="E600"/>
      <c r="F600"/>
      <c r="G600"/>
      <c r="H600"/>
      <c r="I600"/>
      <c r="J600"/>
    </row>
    <row r="601" spans="2:10" ht="11.25" customHeight="1">
      <c r="B601"/>
      <c r="C601"/>
      <c r="D601"/>
      <c r="E601"/>
      <c r="F601"/>
      <c r="G601"/>
      <c r="H601"/>
      <c r="I601"/>
      <c r="J601"/>
    </row>
    <row r="602" spans="2:10" ht="11.25" customHeight="1">
      <c r="B602"/>
      <c r="C602"/>
      <c r="D602"/>
      <c r="E602"/>
      <c r="F602"/>
      <c r="G602"/>
      <c r="H602"/>
      <c r="I602"/>
      <c r="J602"/>
    </row>
    <row r="603" spans="2:10" ht="11.25" customHeight="1">
      <c r="B603"/>
      <c r="C603"/>
      <c r="D603"/>
      <c r="E603"/>
      <c r="F603"/>
      <c r="G603"/>
      <c r="H603"/>
      <c r="I603"/>
      <c r="J603"/>
    </row>
    <row r="604" spans="2:10" ht="11.25" customHeight="1">
      <c r="B604"/>
      <c r="C604"/>
      <c r="D604"/>
      <c r="E604"/>
      <c r="F604"/>
      <c r="G604"/>
      <c r="H604"/>
      <c r="I604"/>
      <c r="J604"/>
    </row>
    <row r="605" spans="2:10" ht="11.25" customHeight="1">
      <c r="B605"/>
      <c r="C605"/>
      <c r="D605"/>
      <c r="E605"/>
      <c r="F605"/>
      <c r="G605"/>
      <c r="H605"/>
      <c r="I605"/>
      <c r="J605"/>
    </row>
    <row r="606" spans="2:10" ht="11.25" customHeight="1">
      <c r="B606"/>
      <c r="C606"/>
      <c r="D606"/>
      <c r="E606"/>
      <c r="F606"/>
      <c r="G606"/>
      <c r="H606"/>
      <c r="I606"/>
      <c r="J606"/>
    </row>
    <row r="607" spans="2:10" ht="11.25" customHeight="1">
      <c r="B607"/>
      <c r="C607"/>
      <c r="D607"/>
      <c r="E607"/>
      <c r="F607"/>
      <c r="G607"/>
      <c r="H607"/>
      <c r="I607"/>
      <c r="J607"/>
    </row>
    <row r="608" spans="2:10" ht="11.25" customHeight="1">
      <c r="B608"/>
      <c r="C608"/>
      <c r="D608"/>
      <c r="E608"/>
      <c r="F608"/>
      <c r="G608"/>
      <c r="H608"/>
      <c r="I608"/>
      <c r="J608"/>
    </row>
    <row r="609" spans="2:10" ht="11.25" customHeight="1">
      <c r="B609"/>
      <c r="C609"/>
      <c r="D609"/>
      <c r="E609"/>
      <c r="F609"/>
      <c r="G609"/>
      <c r="H609"/>
      <c r="I609"/>
      <c r="J609"/>
    </row>
    <row r="610" spans="2:10" ht="11.25" customHeight="1">
      <c r="B610"/>
      <c r="C610"/>
      <c r="D610"/>
      <c r="E610"/>
      <c r="F610"/>
      <c r="G610"/>
      <c r="H610"/>
      <c r="I610"/>
      <c r="J610"/>
    </row>
    <row r="611" spans="2:10" ht="11.25" customHeight="1">
      <c r="B611"/>
      <c r="C611"/>
      <c r="D611"/>
      <c r="E611"/>
      <c r="F611"/>
      <c r="G611"/>
      <c r="H611"/>
      <c r="I611"/>
      <c r="J611"/>
    </row>
    <row r="612" spans="2:10" ht="11.25" customHeight="1">
      <c r="B612"/>
      <c r="C612"/>
      <c r="D612"/>
      <c r="E612"/>
      <c r="F612"/>
      <c r="G612"/>
      <c r="H612"/>
      <c r="I612"/>
      <c r="J612"/>
    </row>
    <row r="613" spans="2:10" ht="11.25" customHeight="1">
      <c r="B613"/>
      <c r="C613"/>
      <c r="D613"/>
      <c r="E613"/>
      <c r="F613"/>
      <c r="G613"/>
      <c r="H613"/>
      <c r="I613"/>
      <c r="J613"/>
    </row>
    <row r="614" spans="2:10" ht="11.25" customHeight="1">
      <c r="B614"/>
      <c r="C614"/>
      <c r="D614"/>
      <c r="E614"/>
      <c r="F614"/>
      <c r="G614"/>
      <c r="H614"/>
      <c r="I614"/>
      <c r="J614"/>
    </row>
    <row r="615" spans="2:10" ht="11.25" customHeight="1">
      <c r="B615"/>
      <c r="C615"/>
      <c r="D615"/>
      <c r="E615"/>
      <c r="F615"/>
      <c r="G615"/>
      <c r="H615"/>
      <c r="I615"/>
      <c r="J615"/>
    </row>
    <row r="616" spans="2:10" ht="11.25" customHeight="1">
      <c r="B616"/>
      <c r="C616"/>
      <c r="D616"/>
      <c r="E616"/>
      <c r="F616"/>
      <c r="G616"/>
      <c r="H616"/>
      <c r="I616"/>
      <c r="J616"/>
    </row>
    <row r="617" spans="2:10" ht="11.25" customHeight="1">
      <c r="B617"/>
      <c r="C617"/>
      <c r="D617"/>
      <c r="E617"/>
      <c r="F617"/>
      <c r="G617"/>
      <c r="H617"/>
      <c r="I617"/>
      <c r="J617"/>
    </row>
    <row r="618" spans="2:10" ht="11.25" customHeight="1">
      <c r="B618"/>
      <c r="C618"/>
      <c r="D618"/>
      <c r="E618"/>
      <c r="F618"/>
      <c r="G618"/>
      <c r="H618"/>
      <c r="I618"/>
      <c r="J618"/>
    </row>
    <row r="619" spans="2:10" ht="11.25" customHeight="1">
      <c r="B619"/>
      <c r="C619"/>
      <c r="D619"/>
      <c r="E619"/>
      <c r="F619"/>
      <c r="G619"/>
      <c r="H619"/>
      <c r="I619"/>
      <c r="J619"/>
    </row>
    <row r="620" spans="2:10" ht="11.25" customHeight="1">
      <c r="B620"/>
      <c r="C620"/>
      <c r="D620"/>
      <c r="E620"/>
      <c r="F620"/>
      <c r="G620"/>
      <c r="H620"/>
      <c r="I620"/>
      <c r="J620"/>
    </row>
    <row r="621" spans="2:10" ht="11.25" customHeight="1">
      <c r="B621"/>
      <c r="C621"/>
      <c r="D621"/>
      <c r="E621"/>
      <c r="F621"/>
      <c r="G621"/>
      <c r="H621"/>
      <c r="I621"/>
      <c r="J621"/>
    </row>
    <row r="622" spans="2:10" ht="11.25" customHeight="1">
      <c r="B622"/>
      <c r="C622"/>
      <c r="D622"/>
      <c r="E622"/>
      <c r="F622"/>
      <c r="G622"/>
      <c r="H622"/>
      <c r="I622"/>
      <c r="J622"/>
    </row>
    <row r="623" spans="2:10" ht="11.25" customHeight="1">
      <c r="B623"/>
      <c r="C623"/>
      <c r="D623"/>
      <c r="E623"/>
      <c r="F623"/>
      <c r="G623"/>
      <c r="H623"/>
      <c r="I623"/>
      <c r="J623"/>
    </row>
    <row r="624" spans="2:10" ht="11.25" customHeight="1">
      <c r="B624"/>
      <c r="C624"/>
      <c r="D624"/>
      <c r="E624"/>
      <c r="F624"/>
      <c r="G624"/>
      <c r="H624"/>
      <c r="I624"/>
      <c r="J624"/>
    </row>
    <row r="625" spans="2:10" ht="11.25" customHeight="1">
      <c r="B625"/>
      <c r="C625"/>
      <c r="D625"/>
      <c r="E625"/>
      <c r="F625"/>
      <c r="G625"/>
      <c r="H625"/>
      <c r="I625"/>
      <c r="J625"/>
    </row>
    <row r="626" spans="2:10" ht="11.25" customHeight="1">
      <c r="B626"/>
      <c r="C626"/>
      <c r="D626"/>
      <c r="E626"/>
      <c r="F626"/>
      <c r="G626"/>
      <c r="H626"/>
      <c r="I626"/>
      <c r="J626"/>
    </row>
    <row r="627" spans="2:10" ht="11.25" customHeight="1">
      <c r="B627"/>
      <c r="C627"/>
      <c r="D627"/>
      <c r="E627"/>
      <c r="F627"/>
      <c r="G627"/>
      <c r="H627"/>
      <c r="I627"/>
      <c r="J627"/>
    </row>
    <row r="628" spans="2:10" ht="11.25" customHeight="1">
      <c r="B628"/>
      <c r="C628"/>
      <c r="D628"/>
      <c r="E628"/>
      <c r="F628"/>
      <c r="G628"/>
      <c r="H628"/>
      <c r="I628"/>
      <c r="J628"/>
    </row>
    <row r="629" spans="2:10" ht="11.25" customHeight="1">
      <c r="B629"/>
      <c r="C629"/>
      <c r="D629"/>
      <c r="E629"/>
      <c r="F629"/>
      <c r="G629"/>
      <c r="H629"/>
      <c r="I629"/>
      <c r="J629"/>
    </row>
    <row r="630" spans="2:10" ht="11.25" customHeight="1">
      <c r="B630"/>
      <c r="C630"/>
      <c r="D630"/>
      <c r="E630"/>
      <c r="F630"/>
      <c r="G630"/>
      <c r="H630"/>
      <c r="I630"/>
      <c r="J630"/>
    </row>
    <row r="631" spans="2:10" ht="11.25" customHeight="1">
      <c r="B631"/>
      <c r="C631"/>
      <c r="D631"/>
      <c r="E631"/>
      <c r="F631"/>
      <c r="G631"/>
      <c r="H631"/>
      <c r="I631"/>
      <c r="J631"/>
    </row>
    <row r="632" spans="2:10" ht="11.25" customHeight="1">
      <c r="B632"/>
      <c r="C632"/>
      <c r="D632"/>
      <c r="E632"/>
      <c r="F632"/>
      <c r="G632"/>
      <c r="H632"/>
      <c r="I632"/>
      <c r="J632"/>
    </row>
    <row r="633" spans="2:10" ht="11.25" customHeight="1">
      <c r="B633"/>
      <c r="C633"/>
      <c r="D633"/>
      <c r="E633"/>
      <c r="F633"/>
      <c r="G633"/>
      <c r="H633"/>
      <c r="I633"/>
      <c r="J633"/>
    </row>
    <row r="634" spans="2:10" ht="11.25" customHeight="1">
      <c r="B634"/>
      <c r="C634"/>
      <c r="D634"/>
      <c r="E634"/>
      <c r="F634"/>
      <c r="G634"/>
      <c r="H634"/>
      <c r="I634"/>
      <c r="J634"/>
    </row>
    <row r="635" spans="2:10" ht="11.25" customHeight="1">
      <c r="B635"/>
      <c r="C635"/>
      <c r="D635"/>
      <c r="E635"/>
      <c r="F635"/>
      <c r="G635"/>
      <c r="H635"/>
      <c r="I635"/>
      <c r="J635"/>
    </row>
    <row r="636" spans="2:10" ht="11.25" customHeight="1">
      <c r="B636"/>
      <c r="C636"/>
      <c r="D636"/>
      <c r="E636"/>
      <c r="F636"/>
      <c r="G636"/>
      <c r="H636"/>
      <c r="I636"/>
      <c r="J636"/>
    </row>
    <row r="637" spans="2:10" ht="11.25" customHeight="1">
      <c r="B637"/>
      <c r="C637"/>
      <c r="D637"/>
      <c r="E637"/>
      <c r="F637"/>
      <c r="G637"/>
      <c r="H637"/>
      <c r="I637"/>
      <c r="J637"/>
    </row>
    <row r="638" spans="2:10" ht="11.25" customHeight="1">
      <c r="B638"/>
      <c r="C638"/>
      <c r="D638"/>
      <c r="E638"/>
      <c r="F638"/>
      <c r="G638"/>
      <c r="H638"/>
      <c r="I638"/>
      <c r="J638"/>
    </row>
    <row r="639" spans="2:10" ht="11.25" customHeight="1">
      <c r="B639"/>
      <c r="C639"/>
      <c r="D639"/>
      <c r="E639"/>
      <c r="F639"/>
      <c r="G639"/>
      <c r="H639"/>
      <c r="I639"/>
      <c r="J639"/>
    </row>
    <row r="640" spans="2:10" ht="11.25" customHeight="1">
      <c r="B640"/>
      <c r="C640"/>
      <c r="D640"/>
      <c r="E640"/>
      <c r="F640"/>
      <c r="G640"/>
      <c r="H640"/>
      <c r="I640"/>
      <c r="J640"/>
    </row>
    <row r="641" spans="2:10" ht="11.25" customHeight="1">
      <c r="B641"/>
      <c r="C641"/>
      <c r="D641"/>
      <c r="E641"/>
      <c r="F641"/>
      <c r="G641"/>
      <c r="H641"/>
      <c r="I641"/>
      <c r="J641"/>
    </row>
    <row r="642" spans="2:10" ht="11.25" customHeight="1">
      <c r="B642"/>
      <c r="C642"/>
      <c r="D642"/>
      <c r="E642"/>
      <c r="F642"/>
      <c r="G642"/>
      <c r="H642"/>
      <c r="I642"/>
      <c r="J642"/>
    </row>
    <row r="643" spans="2:10" ht="11.25" customHeight="1">
      <c r="B643"/>
      <c r="C643"/>
      <c r="D643"/>
      <c r="E643"/>
      <c r="F643"/>
      <c r="G643"/>
      <c r="H643"/>
      <c r="I643"/>
      <c r="J643"/>
    </row>
    <row r="644" spans="2:10" ht="11.25" customHeight="1">
      <c r="B644"/>
      <c r="C644"/>
      <c r="D644"/>
      <c r="E644"/>
      <c r="F644"/>
      <c r="G644"/>
      <c r="H644"/>
      <c r="I644"/>
      <c r="J644"/>
    </row>
    <row r="645" spans="2:10" ht="11.25" customHeight="1">
      <c r="B645"/>
      <c r="C645"/>
      <c r="D645"/>
      <c r="E645"/>
      <c r="F645"/>
      <c r="G645"/>
      <c r="H645"/>
      <c r="I645"/>
      <c r="J645"/>
    </row>
    <row r="646" spans="2:10" ht="11.25" customHeight="1">
      <c r="B646"/>
      <c r="C646"/>
      <c r="D646"/>
      <c r="E646"/>
      <c r="F646"/>
      <c r="G646"/>
      <c r="H646"/>
      <c r="I646"/>
      <c r="J646"/>
    </row>
    <row r="647" spans="2:10" ht="11.25" customHeight="1">
      <c r="B647"/>
      <c r="C647"/>
      <c r="D647"/>
      <c r="E647"/>
      <c r="F647"/>
      <c r="G647"/>
      <c r="H647"/>
      <c r="I647"/>
      <c r="J647"/>
    </row>
    <row r="648" spans="2:10" ht="11.25" customHeight="1">
      <c r="B648"/>
      <c r="C648"/>
      <c r="D648"/>
      <c r="E648"/>
      <c r="F648"/>
      <c r="G648"/>
      <c r="H648"/>
      <c r="I648"/>
      <c r="J648"/>
    </row>
    <row r="649" spans="2:10" ht="11.25" customHeight="1">
      <c r="B649"/>
      <c r="C649"/>
      <c r="D649"/>
      <c r="E649"/>
      <c r="F649"/>
      <c r="G649"/>
      <c r="H649"/>
      <c r="I649"/>
      <c r="J649"/>
    </row>
    <row r="650" spans="2:10" ht="11.25" customHeight="1">
      <c r="B650"/>
      <c r="C650"/>
      <c r="D650"/>
      <c r="E650"/>
      <c r="F650"/>
      <c r="G650"/>
      <c r="H650"/>
      <c r="I650"/>
      <c r="J650"/>
    </row>
    <row r="651" spans="2:10" ht="11.25" customHeight="1">
      <c r="B651"/>
      <c r="C651"/>
      <c r="D651"/>
      <c r="E651"/>
      <c r="F651"/>
      <c r="G651"/>
      <c r="H651"/>
      <c r="I651"/>
      <c r="J651"/>
    </row>
    <row r="652" spans="2:10" ht="11.25" customHeight="1">
      <c r="B652"/>
      <c r="C652"/>
      <c r="D652"/>
      <c r="E652"/>
      <c r="F652"/>
      <c r="G652"/>
      <c r="H652"/>
      <c r="I652"/>
      <c r="J652"/>
    </row>
    <row r="653" spans="2:10" ht="11.25" customHeight="1">
      <c r="B653"/>
      <c r="C653"/>
      <c r="D653"/>
      <c r="E653"/>
      <c r="F653"/>
      <c r="G653"/>
      <c r="H653"/>
      <c r="I653"/>
      <c r="J653"/>
    </row>
    <row r="654" spans="2:10" ht="11.25" customHeight="1">
      <c r="B654"/>
      <c r="C654"/>
      <c r="D654"/>
      <c r="E654"/>
      <c r="F654"/>
      <c r="G654"/>
      <c r="H654"/>
      <c r="I654"/>
      <c r="J654"/>
    </row>
    <row r="655" spans="2:10" ht="11.25" customHeight="1">
      <c r="B655"/>
      <c r="C655"/>
      <c r="D655"/>
      <c r="E655"/>
      <c r="F655"/>
      <c r="G655"/>
      <c r="H655"/>
      <c r="I655"/>
      <c r="J655"/>
    </row>
    <row r="656" spans="2:10" ht="11.25" customHeight="1">
      <c r="B656"/>
      <c r="C656"/>
      <c r="D656"/>
      <c r="E656"/>
      <c r="F656"/>
      <c r="G656"/>
      <c r="H656"/>
      <c r="I656"/>
      <c r="J656"/>
    </row>
    <row r="657" spans="2:10" ht="11.25" customHeight="1">
      <c r="B657"/>
      <c r="C657"/>
      <c r="D657"/>
      <c r="E657"/>
      <c r="F657"/>
      <c r="G657"/>
      <c r="H657"/>
      <c r="I657"/>
      <c r="J657"/>
    </row>
    <row r="658" spans="2:10" ht="11.25" customHeight="1">
      <c r="B658"/>
      <c r="C658"/>
      <c r="D658"/>
      <c r="E658"/>
      <c r="F658"/>
      <c r="G658"/>
      <c r="H658"/>
      <c r="I658"/>
      <c r="J658"/>
    </row>
    <row r="659" spans="2:10" ht="11.25" customHeight="1">
      <c r="B659"/>
      <c r="C659"/>
      <c r="D659"/>
      <c r="E659"/>
      <c r="F659"/>
      <c r="G659"/>
      <c r="H659"/>
      <c r="I659"/>
      <c r="J659"/>
    </row>
    <row r="660" spans="2:10" ht="11.25" customHeight="1">
      <c r="B660"/>
      <c r="C660"/>
      <c r="D660"/>
      <c r="E660"/>
      <c r="F660"/>
      <c r="G660"/>
      <c r="H660"/>
      <c r="I660"/>
      <c r="J660"/>
    </row>
    <row r="661" spans="2:10" ht="11.25" customHeight="1">
      <c r="B661"/>
      <c r="C661"/>
      <c r="D661"/>
      <c r="E661"/>
      <c r="F661"/>
      <c r="G661"/>
      <c r="H661"/>
      <c r="I661"/>
      <c r="J661"/>
    </row>
    <row r="662" spans="2:10" ht="11.25" customHeight="1">
      <c r="B662"/>
      <c r="C662"/>
      <c r="D662"/>
      <c r="E662"/>
      <c r="F662"/>
      <c r="G662"/>
      <c r="H662"/>
      <c r="I662"/>
      <c r="J662"/>
    </row>
    <row r="663" spans="2:10" ht="11.25" customHeight="1">
      <c r="B663"/>
      <c r="C663"/>
      <c r="D663"/>
      <c r="E663"/>
      <c r="F663"/>
      <c r="G663"/>
      <c r="H663"/>
      <c r="I663"/>
      <c r="J663"/>
    </row>
    <row r="664" spans="2:10" ht="11.25" customHeight="1">
      <c r="B664"/>
      <c r="C664"/>
      <c r="D664"/>
      <c r="E664"/>
      <c r="F664"/>
      <c r="G664"/>
      <c r="H664"/>
      <c r="I664"/>
      <c r="J664"/>
    </row>
    <row r="665" spans="2:10" ht="11.25" customHeight="1">
      <c r="B665"/>
      <c r="C665"/>
      <c r="D665"/>
      <c r="E665"/>
      <c r="F665"/>
      <c r="G665"/>
      <c r="H665"/>
      <c r="I665"/>
      <c r="J665"/>
    </row>
    <row r="666" spans="2:10" ht="11.25" customHeight="1">
      <c r="B666"/>
      <c r="C666"/>
      <c r="D666"/>
      <c r="E666"/>
      <c r="F666"/>
      <c r="G666"/>
      <c r="H666"/>
      <c r="I666"/>
      <c r="J666"/>
    </row>
    <row r="667" spans="2:10" ht="11.25" customHeight="1">
      <c r="B667"/>
      <c r="C667"/>
      <c r="D667"/>
      <c r="E667"/>
      <c r="F667"/>
      <c r="G667"/>
      <c r="H667"/>
      <c r="I667"/>
      <c r="J667"/>
    </row>
    <row r="668" spans="2:10" ht="11.25" customHeight="1">
      <c r="B668"/>
      <c r="C668"/>
      <c r="D668"/>
      <c r="E668"/>
      <c r="F668"/>
      <c r="G668"/>
      <c r="H668"/>
      <c r="I668"/>
      <c r="J668"/>
    </row>
    <row r="669" spans="2:10" ht="11.25" customHeight="1">
      <c r="B669"/>
      <c r="C669"/>
      <c r="D669"/>
      <c r="E669"/>
      <c r="F669"/>
      <c r="G669"/>
      <c r="H669"/>
      <c r="I669"/>
      <c r="J669"/>
    </row>
    <row r="670" spans="2:10" ht="11.25" customHeight="1">
      <c r="B670"/>
      <c r="C670"/>
      <c r="D670"/>
      <c r="E670"/>
      <c r="F670"/>
      <c r="G670"/>
      <c r="H670"/>
      <c r="I670"/>
      <c r="J670"/>
    </row>
    <row r="671" spans="2:10" ht="11.25" customHeight="1">
      <c r="B671"/>
      <c r="C671"/>
      <c r="D671"/>
      <c r="E671"/>
      <c r="F671"/>
      <c r="G671"/>
      <c r="H671"/>
      <c r="I671"/>
      <c r="J671"/>
    </row>
    <row r="672" spans="2:10" ht="11.25" customHeight="1">
      <c r="B672"/>
      <c r="C672"/>
      <c r="D672"/>
      <c r="E672"/>
      <c r="F672"/>
      <c r="G672"/>
      <c r="H672"/>
      <c r="I672"/>
      <c r="J672"/>
    </row>
    <row r="673" spans="2:10" ht="11.25" customHeight="1">
      <c r="B673"/>
      <c r="C673"/>
      <c r="D673"/>
      <c r="E673"/>
      <c r="F673"/>
      <c r="G673"/>
      <c r="H673"/>
      <c r="I673"/>
      <c r="J673"/>
    </row>
    <row r="674" spans="2:10" ht="11.25" customHeight="1">
      <c r="B674"/>
      <c r="C674"/>
      <c r="D674"/>
      <c r="E674"/>
      <c r="F674"/>
      <c r="G674"/>
      <c r="H674"/>
      <c r="I674"/>
      <c r="J674"/>
    </row>
    <row r="675" spans="2:10" ht="11.25" customHeight="1">
      <c r="B675"/>
      <c r="C675"/>
      <c r="D675"/>
      <c r="E675"/>
      <c r="F675"/>
      <c r="G675"/>
      <c r="H675"/>
      <c r="I675"/>
      <c r="J675"/>
    </row>
    <row r="676" spans="2:10" ht="11.25" customHeight="1">
      <c r="B676"/>
      <c r="C676"/>
      <c r="D676"/>
      <c r="E676"/>
      <c r="F676"/>
      <c r="G676"/>
      <c r="H676"/>
      <c r="I676"/>
      <c r="J676"/>
    </row>
    <row r="677" spans="2:10" ht="11.25" customHeight="1">
      <c r="B677"/>
      <c r="C677"/>
      <c r="D677"/>
      <c r="E677"/>
      <c r="F677"/>
      <c r="G677"/>
      <c r="H677"/>
      <c r="I677"/>
      <c r="J677"/>
    </row>
    <row r="678" spans="2:10" ht="11.25" customHeight="1">
      <c r="B678"/>
      <c r="C678"/>
      <c r="D678"/>
      <c r="E678"/>
      <c r="F678"/>
      <c r="G678"/>
      <c r="H678"/>
      <c r="I678"/>
      <c r="J678"/>
    </row>
    <row r="679" spans="2:10" ht="11.25" customHeight="1">
      <c r="B679"/>
      <c r="C679"/>
      <c r="D679"/>
      <c r="E679"/>
      <c r="F679"/>
      <c r="G679"/>
      <c r="H679"/>
      <c r="I679"/>
      <c r="J679"/>
    </row>
    <row r="680" spans="2:10" ht="11.25" customHeight="1">
      <c r="B680"/>
      <c r="C680"/>
      <c r="D680"/>
      <c r="E680"/>
      <c r="F680"/>
      <c r="G680"/>
      <c r="H680"/>
      <c r="I680"/>
      <c r="J680"/>
    </row>
    <row r="681" spans="2:10" ht="11.25" customHeight="1">
      <c r="B681"/>
      <c r="C681"/>
      <c r="D681"/>
      <c r="E681"/>
      <c r="F681"/>
      <c r="G681"/>
      <c r="H681"/>
      <c r="I681"/>
      <c r="J681"/>
    </row>
    <row r="682" spans="2:10" ht="11.25" customHeight="1">
      <c r="B682"/>
      <c r="C682"/>
      <c r="D682"/>
      <c r="E682"/>
      <c r="F682"/>
      <c r="G682"/>
      <c r="H682"/>
      <c r="I682"/>
      <c r="J682"/>
    </row>
    <row r="683" spans="2:10" ht="11.25" customHeight="1">
      <c r="B683"/>
      <c r="C683"/>
      <c r="D683"/>
      <c r="E683"/>
      <c r="F683"/>
      <c r="G683"/>
      <c r="H683"/>
      <c r="I683"/>
      <c r="J683"/>
    </row>
    <row r="684" spans="2:10" ht="11.25" customHeight="1">
      <c r="B684"/>
      <c r="C684"/>
      <c r="D684"/>
      <c r="E684"/>
      <c r="F684"/>
      <c r="G684"/>
      <c r="H684"/>
      <c r="I684"/>
      <c r="J684"/>
    </row>
    <row r="685" spans="2:10" ht="11.25" customHeight="1">
      <c r="B685"/>
      <c r="C685"/>
      <c r="D685"/>
      <c r="E685"/>
      <c r="F685"/>
      <c r="G685"/>
      <c r="H685"/>
      <c r="I685"/>
      <c r="J685"/>
    </row>
    <row r="686" spans="2:10" ht="11.25" customHeight="1">
      <c r="B686"/>
      <c r="C686"/>
      <c r="D686"/>
      <c r="E686"/>
      <c r="F686"/>
      <c r="G686"/>
      <c r="H686"/>
      <c r="I686"/>
      <c r="J686"/>
    </row>
    <row r="687" spans="2:10" ht="11.25" customHeight="1">
      <c r="B687"/>
      <c r="C687"/>
      <c r="D687"/>
      <c r="E687"/>
      <c r="F687"/>
      <c r="G687"/>
      <c r="H687"/>
      <c r="I687"/>
      <c r="J687"/>
    </row>
    <row r="688" spans="2:10" ht="11.25" customHeight="1">
      <c r="B688"/>
      <c r="C688"/>
      <c r="D688"/>
      <c r="E688"/>
      <c r="F688"/>
      <c r="G688"/>
      <c r="H688"/>
      <c r="I688"/>
      <c r="J688"/>
    </row>
    <row r="689" spans="2:10" ht="11.25" customHeight="1">
      <c r="B689"/>
      <c r="C689"/>
      <c r="D689"/>
      <c r="E689"/>
      <c r="F689"/>
      <c r="G689"/>
      <c r="H689"/>
      <c r="I689"/>
      <c r="J689"/>
    </row>
    <row r="690" spans="2:10" ht="11.25" customHeight="1">
      <c r="B690"/>
      <c r="C690"/>
      <c r="D690"/>
      <c r="E690"/>
      <c r="F690"/>
      <c r="G690"/>
      <c r="H690"/>
      <c r="I690"/>
      <c r="J690"/>
    </row>
    <row r="691" spans="2:10" ht="11.25" customHeight="1">
      <c r="B691"/>
      <c r="C691"/>
      <c r="D691"/>
      <c r="E691"/>
      <c r="F691"/>
      <c r="G691"/>
      <c r="H691"/>
      <c r="I691"/>
      <c r="J691"/>
    </row>
    <row r="692" spans="2:10" ht="11.25" customHeight="1">
      <c r="B692"/>
      <c r="C692"/>
      <c r="D692"/>
      <c r="E692"/>
      <c r="F692"/>
      <c r="G692"/>
      <c r="H692"/>
      <c r="I692"/>
      <c r="J692"/>
    </row>
    <row r="693" spans="2:10" ht="11.25" customHeight="1">
      <c r="B693"/>
      <c r="C693"/>
      <c r="D693"/>
      <c r="E693"/>
      <c r="F693"/>
      <c r="G693"/>
      <c r="H693"/>
      <c r="I693"/>
      <c r="J693"/>
    </row>
    <row r="694" spans="2:10" ht="11.25" customHeight="1">
      <c r="B694"/>
      <c r="C694"/>
      <c r="D694"/>
      <c r="E694"/>
      <c r="F694"/>
      <c r="G694"/>
      <c r="H694"/>
      <c r="I694"/>
      <c r="J694"/>
    </row>
    <row r="695" spans="2:10" ht="11.25" customHeight="1">
      <c r="B695"/>
      <c r="C695"/>
      <c r="D695"/>
      <c r="E695"/>
      <c r="F695"/>
      <c r="G695"/>
      <c r="H695"/>
      <c r="I695"/>
      <c r="J695"/>
    </row>
    <row r="696" spans="2:10" ht="11.25" customHeight="1">
      <c r="B696"/>
      <c r="C696"/>
      <c r="D696"/>
      <c r="E696"/>
      <c r="F696"/>
      <c r="G696"/>
      <c r="H696"/>
      <c r="I696"/>
      <c r="J696"/>
    </row>
    <row r="697" spans="2:10" ht="11.25" customHeight="1">
      <c r="B697"/>
      <c r="C697"/>
      <c r="D697"/>
      <c r="E697"/>
      <c r="F697"/>
      <c r="G697"/>
      <c r="H697"/>
      <c r="I697"/>
      <c r="J697"/>
    </row>
    <row r="698" spans="2:10" ht="11.25" customHeight="1">
      <c r="B698"/>
      <c r="C698"/>
      <c r="D698"/>
      <c r="E698"/>
      <c r="F698"/>
      <c r="G698"/>
      <c r="H698"/>
      <c r="I698"/>
      <c r="J698"/>
    </row>
    <row r="699" spans="2:10" ht="11.25" customHeight="1">
      <c r="B699"/>
      <c r="C699"/>
      <c r="D699"/>
      <c r="E699"/>
      <c r="F699"/>
      <c r="G699"/>
      <c r="H699"/>
      <c r="I699"/>
      <c r="J699"/>
    </row>
    <row r="700" spans="2:10" ht="11.25" customHeight="1">
      <c r="B700"/>
      <c r="C700"/>
      <c r="D700"/>
      <c r="E700"/>
      <c r="F700"/>
      <c r="G700"/>
      <c r="H700"/>
      <c r="I700"/>
      <c r="J700"/>
    </row>
    <row r="701" spans="2:10" ht="11.25" customHeight="1">
      <c r="B701"/>
      <c r="C701"/>
      <c r="D701"/>
      <c r="E701"/>
      <c r="F701"/>
      <c r="G701"/>
      <c r="H701"/>
      <c r="I701"/>
      <c r="J701"/>
    </row>
    <row r="702" spans="2:10" ht="11.25" customHeight="1">
      <c r="B702"/>
      <c r="C702"/>
      <c r="D702"/>
      <c r="E702"/>
      <c r="F702"/>
      <c r="G702"/>
      <c r="H702"/>
      <c r="I702"/>
      <c r="J702"/>
    </row>
    <row r="703" spans="2:10" ht="11.25" customHeight="1">
      <c r="B703"/>
      <c r="C703"/>
      <c r="D703"/>
      <c r="E703"/>
      <c r="F703"/>
      <c r="G703"/>
      <c r="H703"/>
      <c r="I703"/>
      <c r="J703"/>
    </row>
    <row r="704" spans="2:10" ht="11.25" customHeight="1">
      <c r="B704"/>
      <c r="C704"/>
      <c r="D704"/>
      <c r="E704"/>
      <c r="F704"/>
      <c r="G704"/>
      <c r="H704"/>
      <c r="I704"/>
      <c r="J704"/>
    </row>
    <row r="705" spans="2:10" ht="11.25" customHeight="1">
      <c r="B705"/>
      <c r="C705"/>
      <c r="D705"/>
      <c r="E705"/>
      <c r="F705"/>
      <c r="G705"/>
      <c r="H705"/>
      <c r="I705"/>
      <c r="J705"/>
    </row>
    <row r="706" spans="2:10" ht="11.25" customHeight="1">
      <c r="B706"/>
      <c r="C706"/>
      <c r="D706"/>
      <c r="E706"/>
      <c r="F706"/>
      <c r="G706"/>
      <c r="H706"/>
      <c r="I706"/>
      <c r="J706"/>
    </row>
    <row r="707" spans="2:10" ht="11.25" customHeight="1">
      <c r="B707"/>
      <c r="C707"/>
      <c r="D707"/>
      <c r="E707"/>
      <c r="F707"/>
      <c r="G707"/>
      <c r="H707"/>
      <c r="I707"/>
      <c r="J707"/>
    </row>
    <row r="708" spans="2:10" ht="11.25" customHeight="1">
      <c r="B708"/>
      <c r="C708"/>
      <c r="D708"/>
      <c r="E708"/>
      <c r="F708"/>
      <c r="G708"/>
      <c r="H708"/>
      <c r="I708"/>
      <c r="J708"/>
    </row>
    <row r="709" spans="2:10" ht="11.25" customHeight="1">
      <c r="B709"/>
      <c r="C709"/>
      <c r="D709"/>
      <c r="E709"/>
      <c r="F709"/>
      <c r="G709"/>
      <c r="H709"/>
      <c r="I709"/>
      <c r="J709"/>
    </row>
    <row r="710" spans="2:10" ht="11.25" customHeight="1">
      <c r="B710"/>
      <c r="C710"/>
      <c r="D710"/>
      <c r="E710"/>
      <c r="F710"/>
      <c r="G710"/>
      <c r="H710"/>
      <c r="I710"/>
      <c r="J710"/>
    </row>
    <row r="711" spans="2:10" ht="11.25" customHeight="1">
      <c r="B711"/>
      <c r="C711"/>
      <c r="D711"/>
      <c r="E711"/>
      <c r="F711"/>
      <c r="G711"/>
      <c r="H711"/>
      <c r="I711"/>
      <c r="J711"/>
    </row>
    <row r="712" spans="2:10" ht="11.25" customHeight="1">
      <c r="B712"/>
      <c r="C712"/>
      <c r="D712"/>
      <c r="E712"/>
      <c r="F712"/>
      <c r="G712"/>
      <c r="H712"/>
      <c r="I712"/>
      <c r="J712"/>
    </row>
    <row r="713" spans="2:10" ht="11.25" customHeight="1">
      <c r="B713"/>
      <c r="C713"/>
      <c r="D713"/>
      <c r="E713"/>
      <c r="F713"/>
      <c r="G713"/>
      <c r="H713"/>
      <c r="I713"/>
      <c r="J713"/>
    </row>
    <row r="714" spans="2:10" ht="11.25" customHeight="1">
      <c r="B714"/>
      <c r="C714"/>
      <c r="D714"/>
      <c r="E714"/>
      <c r="F714"/>
      <c r="G714"/>
      <c r="H714"/>
      <c r="I714"/>
      <c r="J714"/>
    </row>
    <row r="715" spans="2:10" ht="11.25" customHeight="1">
      <c r="B715"/>
      <c r="C715"/>
      <c r="D715"/>
      <c r="E715"/>
      <c r="F715"/>
      <c r="G715"/>
      <c r="H715"/>
      <c r="I715"/>
      <c r="J715"/>
    </row>
    <row r="716" spans="2:10" ht="11.25" customHeight="1">
      <c r="B716"/>
      <c r="C716"/>
      <c r="D716"/>
      <c r="E716"/>
      <c r="F716"/>
      <c r="G716"/>
      <c r="H716"/>
      <c r="I716"/>
      <c r="J716"/>
    </row>
    <row r="717" spans="2:10" ht="11.25" customHeight="1">
      <c r="B717"/>
      <c r="C717"/>
      <c r="D717"/>
      <c r="E717"/>
      <c r="F717"/>
      <c r="G717"/>
      <c r="H717"/>
      <c r="I717"/>
      <c r="J717"/>
    </row>
    <row r="718" spans="2:10" ht="11.25" customHeight="1">
      <c r="B718"/>
      <c r="C718"/>
      <c r="D718"/>
      <c r="E718"/>
      <c r="F718"/>
      <c r="G718"/>
      <c r="H718"/>
      <c r="I718"/>
      <c r="J718"/>
    </row>
    <row r="719" spans="2:10" ht="11.25" customHeight="1">
      <c r="B719"/>
      <c r="C719"/>
      <c r="D719"/>
      <c r="E719"/>
      <c r="F719"/>
      <c r="G719"/>
      <c r="H719"/>
      <c r="I719"/>
      <c r="J719"/>
    </row>
    <row r="720" spans="2:10" ht="11.25" customHeight="1">
      <c r="B720"/>
      <c r="C720"/>
      <c r="D720"/>
      <c r="E720"/>
      <c r="F720"/>
      <c r="G720"/>
      <c r="H720"/>
      <c r="I720"/>
      <c r="J720"/>
    </row>
    <row r="721" spans="2:10" ht="11.25" customHeight="1">
      <c r="B721"/>
      <c r="C721"/>
      <c r="D721"/>
      <c r="E721"/>
      <c r="F721"/>
      <c r="G721"/>
      <c r="H721"/>
      <c r="I721"/>
      <c r="J721"/>
    </row>
    <row r="722" spans="2:10" ht="11.25" customHeight="1">
      <c r="B722"/>
      <c r="C722"/>
      <c r="D722"/>
      <c r="E722"/>
      <c r="F722"/>
      <c r="G722"/>
      <c r="H722"/>
      <c r="I722"/>
      <c r="J722"/>
    </row>
    <row r="723" spans="2:10" ht="11.25" customHeight="1">
      <c r="B723"/>
      <c r="C723"/>
      <c r="D723"/>
      <c r="E723"/>
      <c r="F723"/>
      <c r="G723"/>
      <c r="H723"/>
      <c r="I723"/>
      <c r="J723"/>
    </row>
    <row r="724" spans="2:10" ht="11.25" customHeight="1">
      <c r="B724"/>
      <c r="C724"/>
      <c r="D724"/>
      <c r="E724"/>
      <c r="F724"/>
      <c r="G724"/>
      <c r="H724"/>
      <c r="I724"/>
      <c r="J724"/>
    </row>
    <row r="725" spans="2:10" ht="11.25" customHeight="1">
      <c r="B725"/>
      <c r="C725"/>
      <c r="D725"/>
      <c r="E725"/>
      <c r="F725"/>
      <c r="G725"/>
      <c r="H725"/>
      <c r="I725"/>
      <c r="J725"/>
    </row>
    <row r="726" spans="2:10" ht="11.25" customHeight="1">
      <c r="B726"/>
      <c r="C726"/>
      <c r="D726"/>
      <c r="E726"/>
      <c r="F726"/>
      <c r="G726"/>
      <c r="H726"/>
      <c r="I726"/>
      <c r="J726"/>
    </row>
    <row r="727" spans="2:10" ht="11.25" customHeight="1">
      <c r="B727"/>
      <c r="C727"/>
      <c r="D727"/>
      <c r="E727"/>
      <c r="F727"/>
      <c r="G727"/>
      <c r="H727"/>
      <c r="I727"/>
      <c r="J727"/>
    </row>
    <row r="728" spans="2:10" ht="11.25" customHeight="1">
      <c r="B728"/>
      <c r="C728"/>
      <c r="D728"/>
      <c r="E728"/>
      <c r="F728"/>
      <c r="G728"/>
      <c r="H728"/>
      <c r="I728"/>
      <c r="J728"/>
    </row>
    <row r="729" spans="2:10" ht="11.25" customHeight="1">
      <c r="B729"/>
      <c r="C729"/>
      <c r="D729"/>
      <c r="E729"/>
      <c r="F729"/>
      <c r="G729"/>
      <c r="H729"/>
      <c r="I729"/>
      <c r="J729"/>
    </row>
    <row r="730" spans="2:10" ht="11.25" customHeight="1">
      <c r="B730"/>
      <c r="C730"/>
      <c r="D730"/>
      <c r="E730"/>
      <c r="F730"/>
      <c r="G730"/>
      <c r="H730"/>
      <c r="I730"/>
      <c r="J730"/>
    </row>
    <row r="731" spans="2:10" ht="11.25" customHeight="1">
      <c r="B731"/>
      <c r="C731"/>
      <c r="D731"/>
      <c r="E731"/>
      <c r="F731"/>
      <c r="G731"/>
      <c r="H731"/>
      <c r="I731"/>
      <c r="J731"/>
    </row>
    <row r="732" spans="2:10" ht="11.25" customHeight="1">
      <c r="B732"/>
      <c r="C732"/>
      <c r="D732"/>
      <c r="E732"/>
      <c r="F732"/>
      <c r="G732"/>
      <c r="H732"/>
      <c r="I732"/>
      <c r="J732"/>
    </row>
    <row r="733" spans="2:10" ht="11.25" customHeight="1">
      <c r="B733"/>
      <c r="C733"/>
      <c r="D733"/>
      <c r="E733"/>
      <c r="F733"/>
      <c r="G733"/>
      <c r="H733"/>
      <c r="I733"/>
      <c r="J733"/>
    </row>
    <row r="734" spans="2:10" ht="11.25" customHeight="1">
      <c r="B734"/>
      <c r="C734"/>
      <c r="D734"/>
      <c r="E734"/>
      <c r="F734"/>
      <c r="G734"/>
      <c r="H734"/>
      <c r="I734"/>
      <c r="J734"/>
    </row>
    <row r="735" spans="2:10" ht="11.25" customHeight="1">
      <c r="B735"/>
      <c r="C735"/>
      <c r="D735"/>
      <c r="E735"/>
      <c r="F735"/>
      <c r="G735"/>
      <c r="H735"/>
      <c r="I735"/>
      <c r="J735"/>
    </row>
    <row r="736" spans="2:10" ht="11.25" customHeight="1">
      <c r="B736"/>
      <c r="C736"/>
      <c r="D736"/>
      <c r="E736"/>
      <c r="F736"/>
      <c r="G736"/>
      <c r="H736"/>
      <c r="I736"/>
      <c r="J736"/>
    </row>
    <row r="737" spans="2:10" ht="11.25" customHeight="1">
      <c r="B737"/>
      <c r="C737"/>
      <c r="D737"/>
      <c r="E737"/>
      <c r="F737"/>
      <c r="G737"/>
      <c r="H737"/>
      <c r="I737"/>
      <c r="J737"/>
    </row>
    <row r="738" spans="2:10" ht="11.25" customHeight="1">
      <c r="B738"/>
      <c r="C738"/>
      <c r="D738"/>
      <c r="E738"/>
      <c r="F738"/>
      <c r="G738"/>
      <c r="H738"/>
      <c r="I738"/>
      <c r="J738"/>
    </row>
    <row r="739" spans="2:10" ht="11.25" customHeight="1">
      <c r="B739"/>
      <c r="C739"/>
      <c r="D739"/>
      <c r="E739"/>
      <c r="F739"/>
      <c r="G739"/>
      <c r="H739"/>
      <c r="I739"/>
      <c r="J739"/>
    </row>
    <row r="740" spans="2:10" ht="11.25" customHeight="1">
      <c r="B740"/>
      <c r="C740"/>
      <c r="D740"/>
      <c r="E740"/>
      <c r="F740"/>
      <c r="G740"/>
      <c r="H740"/>
      <c r="I740"/>
      <c r="J740"/>
    </row>
    <row r="741" spans="2:10" ht="11.25" customHeight="1">
      <c r="B741"/>
      <c r="C741"/>
      <c r="D741"/>
      <c r="E741"/>
      <c r="F741"/>
      <c r="G741"/>
      <c r="H741"/>
      <c r="I741"/>
      <c r="J741"/>
    </row>
    <row r="742" spans="2:10" ht="11.25" customHeight="1">
      <c r="B742"/>
      <c r="C742"/>
      <c r="D742"/>
      <c r="E742"/>
      <c r="F742"/>
      <c r="G742"/>
      <c r="H742"/>
      <c r="I742"/>
      <c r="J742"/>
    </row>
    <row r="743" spans="2:10" ht="11.25" customHeight="1">
      <c r="B743"/>
      <c r="C743"/>
      <c r="D743"/>
      <c r="E743"/>
      <c r="F743"/>
      <c r="G743"/>
      <c r="H743"/>
      <c r="I743"/>
      <c r="J743"/>
    </row>
    <row r="744" spans="2:10" ht="11.25" customHeight="1">
      <c r="B744"/>
      <c r="C744"/>
      <c r="D744"/>
      <c r="E744"/>
      <c r="F744"/>
      <c r="G744"/>
      <c r="H744"/>
      <c r="I744"/>
      <c r="J744"/>
    </row>
    <row r="745" spans="2:10" ht="11.25" customHeight="1">
      <c r="B745"/>
      <c r="C745"/>
      <c r="D745"/>
      <c r="E745"/>
      <c r="F745"/>
      <c r="G745"/>
      <c r="H745"/>
      <c r="I745"/>
      <c r="J745"/>
    </row>
    <row r="746" spans="2:10" ht="11.25" customHeight="1">
      <c r="B746"/>
      <c r="C746"/>
      <c r="D746"/>
      <c r="E746"/>
      <c r="F746"/>
      <c r="G746"/>
      <c r="H746"/>
      <c r="I746"/>
      <c r="J746"/>
    </row>
    <row r="747" spans="2:10" ht="11.25" customHeight="1">
      <c r="B747"/>
      <c r="C747"/>
      <c r="D747"/>
      <c r="E747"/>
      <c r="F747"/>
      <c r="G747"/>
      <c r="H747"/>
      <c r="I747"/>
      <c r="J747"/>
    </row>
    <row r="748" spans="2:10" ht="11.25" customHeight="1">
      <c r="B748"/>
      <c r="C748"/>
      <c r="D748"/>
      <c r="E748"/>
      <c r="F748"/>
      <c r="G748"/>
      <c r="H748"/>
      <c r="I748"/>
      <c r="J748"/>
    </row>
    <row r="749" spans="2:10" ht="11.25" customHeight="1">
      <c r="B749"/>
      <c r="C749"/>
      <c r="D749"/>
      <c r="E749"/>
      <c r="F749"/>
      <c r="G749"/>
      <c r="H749"/>
      <c r="I749"/>
      <c r="J749"/>
    </row>
    <row r="750" spans="2:10" ht="11.25" customHeight="1">
      <c r="B750"/>
      <c r="C750"/>
      <c r="D750"/>
      <c r="E750"/>
      <c r="F750"/>
      <c r="G750"/>
      <c r="H750"/>
      <c r="I750"/>
      <c r="J750"/>
    </row>
    <row r="751" spans="2:10" ht="11.25" customHeight="1">
      <c r="B751"/>
      <c r="C751"/>
      <c r="D751"/>
      <c r="E751"/>
      <c r="F751"/>
      <c r="G751"/>
      <c r="H751"/>
      <c r="I751"/>
      <c r="J751"/>
    </row>
    <row r="752" spans="2:10" ht="11.25" customHeight="1">
      <c r="B752"/>
      <c r="C752"/>
      <c r="D752"/>
      <c r="E752"/>
      <c r="F752"/>
      <c r="G752"/>
      <c r="H752"/>
      <c r="I752"/>
      <c r="J752"/>
    </row>
    <row r="753" spans="2:10" ht="11.25" customHeight="1">
      <c r="B753"/>
      <c r="C753"/>
      <c r="D753"/>
      <c r="E753"/>
      <c r="F753"/>
      <c r="G753"/>
      <c r="H753"/>
      <c r="I753"/>
      <c r="J753"/>
    </row>
    <row r="754" spans="2:10" ht="11.25" customHeight="1">
      <c r="B754"/>
      <c r="C754"/>
      <c r="D754"/>
      <c r="E754"/>
      <c r="F754"/>
      <c r="G754"/>
      <c r="H754"/>
      <c r="I754"/>
      <c r="J754"/>
    </row>
    <row r="755" spans="2:10" ht="11.25" customHeight="1">
      <c r="B755"/>
      <c r="C755"/>
      <c r="D755"/>
      <c r="E755"/>
      <c r="F755"/>
      <c r="G755"/>
      <c r="H755"/>
      <c r="I755"/>
      <c r="J755"/>
    </row>
    <row r="756" spans="2:10" ht="11.25" customHeight="1">
      <c r="B756"/>
      <c r="C756"/>
      <c r="D756"/>
      <c r="E756"/>
      <c r="F756"/>
      <c r="G756"/>
      <c r="H756"/>
      <c r="I756"/>
      <c r="J756"/>
    </row>
    <row r="757" spans="2:10" ht="11.25" customHeight="1">
      <c r="B757"/>
      <c r="C757"/>
      <c r="D757"/>
      <c r="E757"/>
      <c r="F757"/>
      <c r="G757"/>
      <c r="H757"/>
      <c r="I757"/>
      <c r="J757"/>
    </row>
    <row r="758" spans="2:10" ht="11.25" customHeight="1">
      <c r="B758"/>
      <c r="C758"/>
      <c r="D758"/>
      <c r="E758"/>
      <c r="F758"/>
      <c r="G758"/>
      <c r="H758"/>
      <c r="I758"/>
      <c r="J758"/>
    </row>
    <row r="759" spans="2:10" ht="11.25" customHeight="1">
      <c r="B759"/>
      <c r="C759"/>
      <c r="D759"/>
      <c r="E759"/>
      <c r="F759"/>
      <c r="G759"/>
      <c r="H759"/>
      <c r="I759"/>
      <c r="J759"/>
    </row>
    <row r="760" spans="2:10" ht="11.25" customHeight="1">
      <c r="B760"/>
      <c r="C760"/>
      <c r="D760"/>
      <c r="E760"/>
      <c r="F760"/>
      <c r="G760"/>
      <c r="H760"/>
      <c r="I760"/>
      <c r="J760"/>
    </row>
    <row r="761" spans="2:10" ht="11.25" customHeight="1">
      <c r="B761"/>
      <c r="C761"/>
      <c r="D761"/>
      <c r="E761"/>
      <c r="F761"/>
      <c r="G761"/>
      <c r="H761"/>
      <c r="I761"/>
      <c r="J761"/>
    </row>
    <row r="762" spans="2:10" ht="11.25" customHeight="1">
      <c r="B762"/>
      <c r="C762"/>
      <c r="D762"/>
      <c r="E762"/>
      <c r="F762"/>
      <c r="G762"/>
      <c r="H762"/>
      <c r="I762"/>
      <c r="J762"/>
    </row>
    <row r="763" spans="2:10" ht="11.25" customHeight="1">
      <c r="B763"/>
      <c r="C763"/>
      <c r="D763"/>
      <c r="E763"/>
      <c r="F763"/>
      <c r="G763"/>
      <c r="H763"/>
      <c r="I763"/>
      <c r="J763"/>
    </row>
    <row r="764" spans="2:10" ht="11.25" customHeight="1">
      <c r="B764"/>
      <c r="C764"/>
      <c r="D764"/>
      <c r="E764"/>
      <c r="F764"/>
      <c r="G764"/>
      <c r="H764"/>
      <c r="I764"/>
      <c r="J764"/>
    </row>
    <row r="765" spans="2:10" ht="11.25" customHeight="1">
      <c r="B765"/>
      <c r="C765"/>
      <c r="D765"/>
      <c r="E765"/>
      <c r="F765"/>
      <c r="G765"/>
      <c r="H765"/>
      <c r="I765"/>
      <c r="J765"/>
    </row>
    <row r="766" spans="2:10" ht="11.25" customHeight="1">
      <c r="B766"/>
      <c r="C766"/>
      <c r="D766"/>
      <c r="E766"/>
      <c r="F766"/>
      <c r="G766"/>
      <c r="H766"/>
      <c r="I766"/>
      <c r="J766"/>
    </row>
    <row r="767" spans="2:10" ht="11.25" customHeight="1">
      <c r="B767"/>
      <c r="C767"/>
      <c r="D767"/>
      <c r="E767"/>
      <c r="F767"/>
      <c r="G767"/>
      <c r="H767"/>
      <c r="I767"/>
      <c r="J767"/>
    </row>
    <row r="768" spans="2:10" ht="11.25" customHeight="1">
      <c r="B768"/>
      <c r="C768"/>
      <c r="D768"/>
      <c r="E768"/>
      <c r="F768"/>
      <c r="G768"/>
      <c r="H768"/>
      <c r="I768"/>
      <c r="J768"/>
    </row>
    <row r="769" spans="2:10" ht="11.25" customHeight="1">
      <c r="B769"/>
      <c r="C769"/>
      <c r="D769"/>
      <c r="E769"/>
      <c r="F769"/>
      <c r="G769"/>
      <c r="H769"/>
      <c r="I769"/>
      <c r="J769"/>
    </row>
    <row r="770" spans="2:10" ht="11.25" customHeight="1">
      <c r="B770"/>
      <c r="C770"/>
      <c r="D770"/>
      <c r="E770"/>
      <c r="F770"/>
      <c r="G770"/>
      <c r="H770"/>
      <c r="I770"/>
      <c r="J770"/>
    </row>
    <row r="771" spans="2:10" ht="11.25" customHeight="1">
      <c r="B771"/>
      <c r="C771"/>
      <c r="D771"/>
      <c r="E771"/>
      <c r="F771"/>
      <c r="G771"/>
      <c r="H771"/>
      <c r="I771"/>
      <c r="J771"/>
    </row>
    <row r="772" spans="2:10" ht="11.25" customHeight="1">
      <c r="B772"/>
      <c r="C772"/>
      <c r="D772"/>
      <c r="E772"/>
      <c r="F772"/>
      <c r="G772"/>
      <c r="H772"/>
      <c r="I772"/>
      <c r="J772"/>
    </row>
    <row r="773" spans="2:10" ht="11.25" customHeight="1">
      <c r="B773"/>
      <c r="C773"/>
      <c r="D773"/>
      <c r="E773"/>
      <c r="F773"/>
      <c r="G773"/>
      <c r="H773"/>
      <c r="I773"/>
      <c r="J773"/>
    </row>
    <row r="774" spans="2:10" ht="11.25" customHeight="1">
      <c r="B774"/>
      <c r="C774"/>
      <c r="D774"/>
      <c r="E774"/>
      <c r="F774"/>
      <c r="G774"/>
      <c r="H774"/>
      <c r="I774"/>
      <c r="J774"/>
    </row>
    <row r="775" spans="2:10" ht="11.25" customHeight="1">
      <c r="B775"/>
      <c r="C775"/>
      <c r="D775"/>
      <c r="E775"/>
      <c r="F775"/>
      <c r="G775"/>
      <c r="H775"/>
      <c r="I775"/>
      <c r="J775"/>
    </row>
    <row r="776" spans="2:10" ht="11.25" customHeight="1">
      <c r="B776"/>
      <c r="C776"/>
      <c r="D776"/>
      <c r="E776"/>
      <c r="F776"/>
      <c r="G776"/>
      <c r="H776"/>
      <c r="I776"/>
      <c r="J776"/>
    </row>
    <row r="777" spans="2:10" ht="11.25" customHeight="1">
      <c r="B777"/>
      <c r="C777"/>
      <c r="D777"/>
      <c r="E777"/>
      <c r="F777"/>
      <c r="G777"/>
      <c r="H777"/>
      <c r="I777"/>
      <c r="J777"/>
    </row>
    <row r="778" spans="2:10" ht="11.25" customHeight="1">
      <c r="B778"/>
      <c r="C778"/>
      <c r="D778"/>
      <c r="E778"/>
      <c r="F778"/>
      <c r="G778"/>
      <c r="H778"/>
      <c r="I778"/>
      <c r="J778"/>
    </row>
    <row r="779" spans="2:10" ht="11.25" customHeight="1">
      <c r="B779"/>
      <c r="C779"/>
      <c r="D779"/>
      <c r="E779"/>
      <c r="F779"/>
      <c r="G779"/>
      <c r="H779"/>
      <c r="I779"/>
      <c r="J779"/>
    </row>
    <row r="780" spans="2:10" ht="11.25" customHeight="1">
      <c r="B780"/>
      <c r="C780"/>
      <c r="D780"/>
      <c r="E780"/>
      <c r="F780"/>
      <c r="G780"/>
      <c r="H780"/>
      <c r="I780"/>
      <c r="J780"/>
    </row>
    <row r="781" spans="2:10" ht="11.25" customHeight="1">
      <c r="B781"/>
      <c r="C781"/>
      <c r="D781"/>
      <c r="E781"/>
      <c r="F781"/>
      <c r="G781"/>
      <c r="H781"/>
      <c r="I781"/>
      <c r="J781"/>
    </row>
    <row r="782" spans="2:10" ht="11.25" customHeight="1">
      <c r="B782"/>
      <c r="C782"/>
      <c r="D782"/>
      <c r="E782"/>
      <c r="F782"/>
      <c r="G782"/>
      <c r="H782"/>
      <c r="I782"/>
      <c r="J782"/>
    </row>
    <row r="783" spans="2:10" ht="11.25" customHeight="1">
      <c r="B783"/>
      <c r="C783"/>
      <c r="D783"/>
      <c r="E783"/>
      <c r="F783"/>
      <c r="G783"/>
      <c r="H783"/>
      <c r="I783"/>
      <c r="J783"/>
    </row>
    <row r="784" spans="2:10" ht="11.25" customHeight="1">
      <c r="B784"/>
      <c r="C784"/>
      <c r="D784"/>
      <c r="E784"/>
      <c r="F784"/>
      <c r="G784"/>
      <c r="H784"/>
      <c r="I784"/>
      <c r="J784"/>
    </row>
    <row r="785" spans="2:10" ht="11.25" customHeight="1">
      <c r="B785"/>
      <c r="C785"/>
      <c r="D785"/>
      <c r="E785"/>
      <c r="F785"/>
      <c r="G785"/>
      <c r="H785"/>
      <c r="I785"/>
      <c r="J785"/>
    </row>
    <row r="786" spans="2:10" ht="11.25" customHeight="1">
      <c r="B786"/>
      <c r="C786"/>
      <c r="D786"/>
      <c r="E786"/>
      <c r="F786"/>
      <c r="G786"/>
      <c r="H786"/>
      <c r="I786"/>
      <c r="J786"/>
    </row>
    <row r="787" spans="2:10" ht="11.25" customHeight="1">
      <c r="B787"/>
      <c r="C787"/>
      <c r="D787"/>
      <c r="E787"/>
      <c r="F787"/>
      <c r="G787"/>
      <c r="H787"/>
      <c r="I787"/>
      <c r="J787"/>
    </row>
    <row r="788" spans="2:10" ht="11.25" customHeight="1">
      <c r="B788"/>
      <c r="C788"/>
      <c r="D788"/>
      <c r="E788"/>
      <c r="F788"/>
      <c r="G788"/>
      <c r="H788"/>
      <c r="I788"/>
      <c r="J788"/>
    </row>
    <row r="789" spans="2:10" ht="11.25" customHeight="1">
      <c r="B789"/>
      <c r="C789"/>
      <c r="D789"/>
      <c r="E789"/>
      <c r="F789"/>
      <c r="G789"/>
      <c r="H789"/>
      <c r="I789"/>
      <c r="J789"/>
    </row>
    <row r="790" spans="2:10" ht="11.25" customHeight="1">
      <c r="B790"/>
      <c r="C790"/>
      <c r="D790"/>
      <c r="E790"/>
      <c r="F790"/>
      <c r="G790"/>
      <c r="H790"/>
      <c r="I790"/>
      <c r="J790"/>
    </row>
    <row r="791" spans="2:10" ht="11.25" customHeight="1">
      <c r="B791"/>
      <c r="C791"/>
      <c r="D791"/>
      <c r="E791"/>
      <c r="F791"/>
      <c r="G791"/>
      <c r="H791"/>
      <c r="I791"/>
      <c r="J791"/>
    </row>
    <row r="792" spans="2:10" ht="11.25" customHeight="1">
      <c r="B792"/>
      <c r="C792"/>
      <c r="D792"/>
      <c r="E792"/>
      <c r="F792"/>
      <c r="G792"/>
      <c r="H792"/>
      <c r="I792"/>
      <c r="J792"/>
    </row>
    <row r="793" spans="2:10" ht="11.25" customHeight="1">
      <c r="B793"/>
      <c r="C793"/>
      <c r="D793"/>
      <c r="E793"/>
      <c r="F793"/>
      <c r="G793"/>
      <c r="H793"/>
      <c r="I793"/>
      <c r="J793"/>
    </row>
    <row r="794" spans="2:10" ht="11.25" customHeight="1">
      <c r="B794"/>
      <c r="C794"/>
      <c r="D794"/>
      <c r="E794"/>
      <c r="F794"/>
      <c r="G794"/>
      <c r="H794"/>
      <c r="I794"/>
      <c r="J794"/>
    </row>
    <row r="795" spans="2:10" ht="11.25" customHeight="1">
      <c r="B795"/>
      <c r="C795"/>
      <c r="D795"/>
      <c r="E795"/>
      <c r="F795"/>
      <c r="G795"/>
      <c r="H795"/>
      <c r="I795"/>
      <c r="J795"/>
    </row>
    <row r="796" spans="2:10" ht="11.25" customHeight="1">
      <c r="B796"/>
      <c r="C796"/>
      <c r="D796"/>
      <c r="E796"/>
      <c r="F796"/>
      <c r="G796"/>
      <c r="H796"/>
      <c r="I796"/>
      <c r="J796"/>
    </row>
    <row r="797" spans="2:10" ht="11.25" customHeight="1">
      <c r="B797"/>
      <c r="C797"/>
      <c r="D797"/>
      <c r="E797"/>
      <c r="F797"/>
      <c r="G797"/>
      <c r="H797"/>
      <c r="I797"/>
      <c r="J797"/>
    </row>
    <row r="798" spans="2:10" ht="11.25" customHeight="1">
      <c r="B798"/>
      <c r="C798"/>
      <c r="D798"/>
      <c r="E798"/>
      <c r="F798"/>
      <c r="G798"/>
      <c r="H798"/>
      <c r="I798"/>
      <c r="J798"/>
    </row>
    <row r="799" spans="2:10" ht="11.25" customHeight="1">
      <c r="B799"/>
      <c r="C799"/>
      <c r="D799"/>
      <c r="E799"/>
      <c r="F799"/>
      <c r="G799"/>
      <c r="H799"/>
      <c r="I799"/>
      <c r="J799"/>
    </row>
    <row r="800" spans="2:10" ht="11.25" customHeight="1">
      <c r="B800"/>
      <c r="C800"/>
      <c r="D800"/>
      <c r="E800"/>
      <c r="F800"/>
      <c r="G800"/>
      <c r="H800"/>
      <c r="I800"/>
      <c r="J800"/>
    </row>
    <row r="801" spans="2:10" ht="11.25" customHeight="1">
      <c r="B801"/>
      <c r="C801"/>
      <c r="D801"/>
      <c r="E801"/>
      <c r="F801"/>
      <c r="G801"/>
      <c r="H801"/>
      <c r="I801"/>
      <c r="J801"/>
    </row>
    <row r="802" spans="2:10" ht="11.25" customHeight="1">
      <c r="B802"/>
      <c r="C802"/>
      <c r="D802"/>
      <c r="E802"/>
      <c r="F802"/>
      <c r="G802"/>
      <c r="H802"/>
      <c r="I802"/>
      <c r="J802"/>
    </row>
    <row r="803" spans="2:10" ht="11.25" customHeight="1">
      <c r="B803"/>
      <c r="C803"/>
      <c r="D803"/>
      <c r="E803"/>
      <c r="F803"/>
      <c r="G803"/>
      <c r="H803"/>
      <c r="I803"/>
      <c r="J803"/>
    </row>
    <row r="804" spans="2:10" ht="11.25" customHeight="1">
      <c r="B804"/>
      <c r="C804"/>
      <c r="D804"/>
      <c r="E804"/>
      <c r="F804"/>
      <c r="G804"/>
      <c r="H804"/>
      <c r="I804"/>
      <c r="J804"/>
    </row>
    <row r="805" spans="2:10" ht="11.25" customHeight="1">
      <c r="B805"/>
      <c r="C805"/>
      <c r="D805"/>
      <c r="E805"/>
      <c r="F805"/>
      <c r="G805"/>
      <c r="H805"/>
      <c r="I805"/>
      <c r="J805"/>
    </row>
    <row r="806" spans="2:10" ht="11.25" customHeight="1">
      <c r="B806"/>
      <c r="C806"/>
      <c r="D806"/>
      <c r="E806"/>
      <c r="F806"/>
      <c r="G806"/>
      <c r="H806"/>
      <c r="I806"/>
      <c r="J806"/>
    </row>
    <row r="807" spans="2:10" ht="11.25" customHeight="1">
      <c r="B807"/>
      <c r="C807"/>
      <c r="D807"/>
      <c r="E807"/>
      <c r="F807"/>
      <c r="G807"/>
      <c r="H807"/>
      <c r="I807"/>
      <c r="J807"/>
    </row>
    <row r="808" spans="2:10" ht="11.25" customHeight="1">
      <c r="B808"/>
      <c r="C808"/>
      <c r="D808"/>
      <c r="E808"/>
      <c r="F808"/>
      <c r="G808"/>
      <c r="H808"/>
      <c r="I808"/>
      <c r="J808"/>
    </row>
    <row r="809" spans="2:10" ht="11.25" customHeight="1">
      <c r="B809"/>
      <c r="C809"/>
      <c r="D809"/>
      <c r="E809"/>
      <c r="F809"/>
      <c r="G809"/>
      <c r="H809"/>
      <c r="I809"/>
      <c r="J809"/>
    </row>
    <row r="810" spans="2:10" ht="11.25" customHeight="1">
      <c r="B810"/>
      <c r="C810"/>
      <c r="D810"/>
      <c r="E810"/>
      <c r="F810"/>
      <c r="G810"/>
      <c r="H810"/>
      <c r="I810"/>
      <c r="J810"/>
    </row>
    <row r="811" spans="2:10" ht="11.25" customHeight="1">
      <c r="B811"/>
      <c r="C811"/>
      <c r="D811"/>
      <c r="E811"/>
      <c r="F811"/>
      <c r="G811"/>
      <c r="H811"/>
      <c r="I811"/>
      <c r="J811"/>
    </row>
    <row r="812" spans="2:10" ht="11.25" customHeight="1">
      <c r="B812"/>
      <c r="C812"/>
      <c r="D812"/>
      <c r="E812"/>
      <c r="F812"/>
      <c r="G812"/>
      <c r="H812"/>
      <c r="I812"/>
      <c r="J812"/>
    </row>
    <row r="813" spans="2:10" ht="11.25" customHeight="1">
      <c r="B813"/>
      <c r="C813"/>
      <c r="D813"/>
      <c r="E813"/>
      <c r="F813"/>
      <c r="G813"/>
      <c r="H813"/>
      <c r="I813"/>
      <c r="J813"/>
    </row>
    <row r="814" spans="2:10" ht="11.25" customHeight="1">
      <c r="B814"/>
      <c r="C814"/>
      <c r="D814"/>
      <c r="E814"/>
      <c r="F814"/>
      <c r="G814"/>
      <c r="H814"/>
      <c r="I814"/>
      <c r="J814"/>
    </row>
    <row r="815" spans="2:10" ht="11.25" customHeight="1">
      <c r="B815"/>
      <c r="C815"/>
      <c r="D815"/>
      <c r="E815"/>
      <c r="F815"/>
      <c r="G815"/>
      <c r="H815"/>
      <c r="I815"/>
      <c r="J815"/>
    </row>
    <row r="816" spans="2:10" ht="11.25" customHeight="1">
      <c r="B816"/>
      <c r="C816"/>
      <c r="D816"/>
      <c r="E816"/>
      <c r="F816"/>
      <c r="G816"/>
      <c r="H816"/>
      <c r="I816"/>
      <c r="J816"/>
    </row>
    <row r="817" spans="2:10" ht="11.25" customHeight="1">
      <c r="B817"/>
      <c r="C817"/>
      <c r="D817"/>
      <c r="E817"/>
      <c r="F817"/>
      <c r="G817"/>
      <c r="H817"/>
      <c r="I817"/>
      <c r="J817"/>
    </row>
    <row r="818" spans="2:10" ht="11.25" customHeight="1">
      <c r="B818"/>
      <c r="C818"/>
      <c r="D818"/>
      <c r="E818"/>
      <c r="F818"/>
      <c r="G818"/>
      <c r="H818"/>
      <c r="I818"/>
      <c r="J818"/>
    </row>
    <row r="819" spans="2:10" ht="11.25" customHeight="1">
      <c r="B819"/>
      <c r="C819"/>
      <c r="D819"/>
      <c r="E819"/>
      <c r="F819"/>
      <c r="G819"/>
      <c r="H819"/>
      <c r="I819"/>
      <c r="J819"/>
    </row>
    <row r="820" spans="2:10" ht="11.25" customHeight="1">
      <c r="B820"/>
      <c r="C820"/>
      <c r="D820"/>
      <c r="E820"/>
      <c r="F820"/>
      <c r="G820"/>
      <c r="H820"/>
      <c r="I820"/>
      <c r="J820"/>
    </row>
    <row r="821" spans="2:10" ht="11.25" customHeight="1">
      <c r="B821"/>
      <c r="C821"/>
      <c r="D821"/>
      <c r="E821"/>
      <c r="F821"/>
      <c r="G821"/>
      <c r="H821"/>
      <c r="I821"/>
      <c r="J821"/>
    </row>
    <row r="822" spans="2:10" ht="11.25" customHeight="1">
      <c r="B822"/>
      <c r="C822"/>
      <c r="D822"/>
      <c r="E822"/>
      <c r="F822"/>
      <c r="G822"/>
      <c r="H822"/>
      <c r="I822"/>
      <c r="J822"/>
    </row>
    <row r="823" spans="2:10" ht="11.25" customHeight="1">
      <c r="B823"/>
      <c r="C823"/>
      <c r="D823"/>
      <c r="E823"/>
      <c r="F823"/>
      <c r="G823"/>
      <c r="H823"/>
      <c r="I823"/>
      <c r="J823"/>
    </row>
    <row r="824" spans="2:10" ht="11.25" customHeight="1">
      <c r="B824"/>
      <c r="C824"/>
      <c r="D824"/>
      <c r="E824"/>
      <c r="F824"/>
      <c r="G824"/>
      <c r="H824"/>
      <c r="I824"/>
      <c r="J824"/>
    </row>
    <row r="825" spans="2:10" ht="11.25" customHeight="1">
      <c r="B825"/>
      <c r="C825"/>
      <c r="D825"/>
      <c r="E825"/>
      <c r="F825"/>
      <c r="G825"/>
      <c r="H825"/>
      <c r="I825"/>
      <c r="J825"/>
    </row>
    <row r="826" spans="2:10" ht="11.25" customHeight="1">
      <c r="B826"/>
      <c r="C826"/>
      <c r="D826"/>
      <c r="E826"/>
      <c r="F826"/>
      <c r="G826"/>
      <c r="H826"/>
      <c r="I826"/>
      <c r="J826"/>
    </row>
    <row r="827" spans="2:10" ht="11.25" customHeight="1">
      <c r="B827"/>
      <c r="C827"/>
      <c r="D827"/>
      <c r="E827"/>
      <c r="F827"/>
      <c r="G827"/>
      <c r="H827"/>
      <c r="I827"/>
      <c r="J827"/>
    </row>
    <row r="828" spans="2:10" ht="11.25" customHeight="1">
      <c r="B828"/>
      <c r="C828"/>
      <c r="D828"/>
      <c r="E828"/>
      <c r="F828"/>
      <c r="G828"/>
      <c r="H828"/>
      <c r="I828"/>
      <c r="J828"/>
    </row>
    <row r="829" spans="2:10" ht="11.25" customHeight="1">
      <c r="B829"/>
      <c r="C829"/>
      <c r="D829"/>
      <c r="E829"/>
      <c r="F829"/>
      <c r="G829"/>
      <c r="H829"/>
      <c r="I829"/>
      <c r="J829"/>
    </row>
    <row r="830" spans="2:10" ht="11.25" customHeight="1">
      <c r="B830"/>
      <c r="C830"/>
      <c r="D830"/>
      <c r="E830"/>
      <c r="F830"/>
      <c r="G830"/>
      <c r="H830"/>
      <c r="I830"/>
      <c r="J830"/>
    </row>
    <row r="831" spans="2:10" ht="11.25" customHeight="1">
      <c r="B831"/>
      <c r="C831"/>
      <c r="D831"/>
      <c r="E831"/>
      <c r="F831"/>
      <c r="G831"/>
      <c r="H831"/>
      <c r="I831"/>
      <c r="J831"/>
    </row>
    <row r="832" spans="2:10" ht="11.25" customHeight="1">
      <c r="B832"/>
      <c r="C832"/>
      <c r="D832"/>
      <c r="E832"/>
      <c r="F832"/>
      <c r="G832"/>
      <c r="H832"/>
      <c r="I832"/>
      <c r="J832"/>
    </row>
    <row r="833" spans="2:10" ht="11.25" customHeight="1">
      <c r="B833"/>
      <c r="C833"/>
      <c r="D833"/>
      <c r="E833"/>
      <c r="F833"/>
      <c r="G833"/>
      <c r="H833"/>
      <c r="I833"/>
      <c r="J833"/>
    </row>
    <row r="834" spans="2:10" ht="11.25" customHeight="1">
      <c r="B834"/>
      <c r="C834"/>
      <c r="D834"/>
      <c r="E834"/>
      <c r="F834"/>
      <c r="G834"/>
      <c r="H834"/>
      <c r="I834"/>
      <c r="J834"/>
    </row>
    <row r="835" spans="2:10" ht="11.25" customHeight="1">
      <c r="B835"/>
      <c r="C835"/>
      <c r="D835"/>
      <c r="E835"/>
      <c r="F835"/>
      <c r="G835"/>
      <c r="H835"/>
      <c r="I835"/>
      <c r="J835"/>
    </row>
    <row r="836" spans="2:10" ht="11.25" customHeight="1">
      <c r="B836"/>
      <c r="C836"/>
      <c r="D836"/>
      <c r="E836"/>
      <c r="F836"/>
      <c r="G836"/>
      <c r="H836"/>
      <c r="I836"/>
      <c r="J836"/>
    </row>
    <row r="837" spans="2:10" ht="11.25" customHeight="1">
      <c r="B837"/>
      <c r="C837"/>
      <c r="D837"/>
      <c r="E837"/>
      <c r="F837"/>
      <c r="G837"/>
      <c r="H837"/>
      <c r="I837"/>
      <c r="J837"/>
    </row>
    <row r="838" spans="2:10" ht="11.25" customHeight="1">
      <c r="B838"/>
      <c r="C838"/>
      <c r="D838"/>
      <c r="E838"/>
      <c r="F838"/>
      <c r="G838"/>
      <c r="H838"/>
      <c r="I838"/>
      <c r="J838"/>
    </row>
    <row r="839" spans="2:10" ht="11.25" customHeight="1">
      <c r="B839"/>
      <c r="C839"/>
      <c r="D839"/>
      <c r="E839"/>
      <c r="F839"/>
      <c r="G839"/>
      <c r="H839"/>
      <c r="I839"/>
      <c r="J839"/>
    </row>
    <row r="840" spans="2:10" ht="11.25" customHeight="1">
      <c r="B840"/>
      <c r="C840"/>
      <c r="D840"/>
      <c r="E840"/>
      <c r="F840"/>
      <c r="G840"/>
      <c r="H840"/>
      <c r="I840"/>
      <c r="J840"/>
    </row>
    <row r="841" spans="2:10" ht="11.25" customHeight="1">
      <c r="B841"/>
      <c r="C841"/>
      <c r="D841"/>
      <c r="E841"/>
      <c r="F841"/>
      <c r="G841"/>
      <c r="H841"/>
      <c r="I841"/>
      <c r="J841"/>
    </row>
    <row r="842" spans="2:10" ht="11.25" customHeight="1">
      <c r="B842"/>
      <c r="C842"/>
      <c r="D842"/>
      <c r="E842"/>
      <c r="F842"/>
      <c r="G842"/>
      <c r="H842"/>
      <c r="I842"/>
      <c r="J842"/>
    </row>
    <row r="843" spans="2:10" ht="11.25" customHeight="1">
      <c r="B843"/>
      <c r="C843"/>
      <c r="D843"/>
      <c r="E843"/>
      <c r="F843"/>
      <c r="G843"/>
      <c r="H843"/>
      <c r="I843"/>
      <c r="J843"/>
    </row>
    <row r="844" spans="2:10" ht="11.25" customHeight="1">
      <c r="B844"/>
      <c r="C844"/>
      <c r="D844"/>
      <c r="E844"/>
      <c r="F844"/>
      <c r="G844"/>
      <c r="H844"/>
      <c r="I844"/>
      <c r="J844"/>
    </row>
    <row r="845" spans="2:10" ht="11.25" customHeight="1">
      <c r="B845"/>
      <c r="C845"/>
      <c r="D845"/>
      <c r="E845"/>
      <c r="F845"/>
      <c r="G845"/>
      <c r="H845"/>
      <c r="I845"/>
      <c r="J845"/>
    </row>
    <row r="846" spans="2:10" ht="11.25" customHeight="1">
      <c r="B846"/>
      <c r="C846"/>
      <c r="D846"/>
      <c r="E846"/>
      <c r="F846"/>
      <c r="G846"/>
      <c r="H846"/>
      <c r="I846"/>
      <c r="J846"/>
    </row>
    <row r="847" spans="2:10" ht="11.25" customHeight="1">
      <c r="B847"/>
      <c r="C847"/>
      <c r="D847"/>
      <c r="E847"/>
      <c r="F847"/>
      <c r="G847"/>
      <c r="H847"/>
      <c r="I847"/>
      <c r="J847"/>
    </row>
    <row r="848" spans="2:10" ht="11.25" customHeight="1">
      <c r="B848"/>
      <c r="C848"/>
      <c r="D848"/>
      <c r="E848"/>
      <c r="F848"/>
      <c r="G848"/>
      <c r="H848"/>
      <c r="I848"/>
      <c r="J848"/>
    </row>
    <row r="849" spans="2:10" ht="11.25" customHeight="1">
      <c r="B849"/>
      <c r="C849"/>
      <c r="D849"/>
      <c r="E849"/>
      <c r="F849"/>
      <c r="G849"/>
      <c r="H849"/>
      <c r="I849"/>
      <c r="J849"/>
    </row>
    <row r="850" spans="2:10" ht="11.25" customHeight="1">
      <c r="B850"/>
      <c r="C850"/>
      <c r="D850"/>
      <c r="E850"/>
      <c r="F850"/>
      <c r="G850"/>
      <c r="H850"/>
      <c r="I850"/>
      <c r="J850"/>
    </row>
    <row r="851" spans="2:10" ht="11.25" customHeight="1">
      <c r="B851"/>
      <c r="C851"/>
      <c r="D851"/>
      <c r="E851"/>
      <c r="F851"/>
      <c r="G851"/>
      <c r="H851"/>
      <c r="I851"/>
      <c r="J851"/>
    </row>
    <row r="852" spans="2:10" ht="11.25" customHeight="1">
      <c r="B852"/>
      <c r="C852"/>
      <c r="D852"/>
      <c r="E852"/>
      <c r="F852"/>
      <c r="G852"/>
      <c r="H852"/>
      <c r="I852"/>
      <c r="J852"/>
    </row>
    <row r="853" spans="2:10" ht="11.25" customHeight="1">
      <c r="B853"/>
      <c r="C853"/>
      <c r="D853"/>
      <c r="E853"/>
      <c r="F853"/>
      <c r="G853"/>
      <c r="H853"/>
      <c r="I853"/>
      <c r="J853"/>
    </row>
    <row r="854" spans="2:10" ht="11.25" customHeight="1">
      <c r="B854"/>
      <c r="C854"/>
      <c r="D854"/>
      <c r="E854"/>
      <c r="F854"/>
      <c r="G854"/>
      <c r="H854"/>
      <c r="I854"/>
      <c r="J854"/>
    </row>
    <row r="855" spans="2:10" ht="11.25" customHeight="1">
      <c r="B855"/>
      <c r="C855"/>
      <c r="D855"/>
      <c r="E855"/>
      <c r="F855"/>
      <c r="G855"/>
      <c r="H855"/>
      <c r="I855"/>
      <c r="J855"/>
    </row>
    <row r="856" spans="2:10" ht="11.25" customHeight="1">
      <c r="B856"/>
      <c r="C856"/>
      <c r="D856"/>
      <c r="E856"/>
      <c r="F856"/>
      <c r="G856"/>
      <c r="H856"/>
      <c r="I856"/>
      <c r="J856"/>
    </row>
    <row r="857" spans="2:10" ht="11.25" customHeight="1">
      <c r="B857"/>
      <c r="C857"/>
      <c r="D857"/>
      <c r="E857"/>
      <c r="F857"/>
      <c r="G857"/>
      <c r="H857"/>
      <c r="I857"/>
      <c r="J857"/>
    </row>
    <row r="858" spans="2:10" ht="11.25" customHeight="1">
      <c r="B858"/>
      <c r="C858"/>
      <c r="D858"/>
      <c r="E858"/>
      <c r="F858"/>
      <c r="G858"/>
      <c r="H858"/>
      <c r="I858"/>
      <c r="J858"/>
    </row>
    <row r="859" spans="2:10" ht="11.25" customHeight="1">
      <c r="B859"/>
      <c r="C859"/>
      <c r="D859"/>
      <c r="E859"/>
      <c r="F859"/>
      <c r="G859"/>
      <c r="H859"/>
      <c r="I859"/>
      <c r="J859"/>
    </row>
    <row r="860" spans="2:10" ht="11.25" customHeight="1">
      <c r="B860"/>
      <c r="C860"/>
      <c r="D860"/>
      <c r="E860"/>
      <c r="F860"/>
      <c r="G860"/>
      <c r="H860"/>
      <c r="I860"/>
      <c r="J860"/>
    </row>
    <row r="861" spans="2:10" ht="11.25" customHeight="1">
      <c r="B861"/>
      <c r="C861"/>
      <c r="D861"/>
      <c r="E861"/>
      <c r="F861"/>
      <c r="G861"/>
      <c r="H861"/>
      <c r="I861"/>
      <c r="J861"/>
    </row>
    <row r="862" spans="2:10" ht="11.25" customHeight="1">
      <c r="B862"/>
      <c r="C862"/>
      <c r="D862"/>
      <c r="E862"/>
      <c r="F862"/>
      <c r="G862"/>
      <c r="H862"/>
      <c r="I862"/>
      <c r="J862"/>
    </row>
    <row r="863" spans="2:10" ht="11.25" customHeight="1">
      <c r="B863"/>
      <c r="C863"/>
      <c r="D863"/>
      <c r="E863"/>
      <c r="F863"/>
      <c r="G863"/>
      <c r="H863"/>
      <c r="I863"/>
      <c r="J863"/>
    </row>
    <row r="864" spans="2:10" ht="11.25" customHeight="1">
      <c r="B864"/>
      <c r="C864"/>
      <c r="D864"/>
      <c r="E864"/>
      <c r="F864"/>
      <c r="G864"/>
      <c r="H864"/>
      <c r="I864"/>
      <c r="J864"/>
    </row>
    <row r="865" spans="2:10" ht="11.25" customHeight="1">
      <c r="B865"/>
      <c r="C865"/>
      <c r="D865"/>
      <c r="E865"/>
      <c r="F865"/>
      <c r="G865"/>
      <c r="H865"/>
      <c r="I865"/>
      <c r="J865"/>
    </row>
    <row r="866" spans="2:10" ht="11.25" customHeight="1">
      <c r="B866"/>
      <c r="C866"/>
      <c r="D866"/>
      <c r="E866"/>
      <c r="F866"/>
      <c r="G866"/>
      <c r="H866"/>
      <c r="I866"/>
      <c r="J866"/>
    </row>
    <row r="867" spans="2:10" ht="11.25" customHeight="1">
      <c r="B867"/>
      <c r="C867"/>
      <c r="D867"/>
      <c r="E867"/>
      <c r="F867"/>
      <c r="G867"/>
      <c r="H867"/>
      <c r="I867"/>
      <c r="J867"/>
    </row>
    <row r="868" spans="2:10" ht="11.25" customHeight="1">
      <c r="B868"/>
      <c r="C868"/>
      <c r="D868"/>
      <c r="E868"/>
      <c r="F868"/>
      <c r="G868"/>
      <c r="H868"/>
      <c r="I868"/>
      <c r="J868"/>
    </row>
    <row r="869" spans="2:10" ht="11.25" customHeight="1">
      <c r="B869"/>
      <c r="C869"/>
      <c r="D869"/>
      <c r="E869"/>
      <c r="F869"/>
      <c r="G869"/>
      <c r="H869"/>
      <c r="I869"/>
      <c r="J869"/>
    </row>
    <row r="870" spans="2:10" ht="11.25" customHeight="1">
      <c r="B870"/>
      <c r="C870"/>
      <c r="D870"/>
      <c r="E870"/>
      <c r="F870"/>
      <c r="G870"/>
      <c r="H870"/>
      <c r="I870"/>
      <c r="J870"/>
    </row>
    <row r="871" spans="2:10" ht="11.25" customHeight="1">
      <c r="B871"/>
      <c r="C871"/>
      <c r="D871"/>
      <c r="E871"/>
      <c r="F871"/>
      <c r="G871"/>
      <c r="H871"/>
      <c r="I871"/>
      <c r="J871"/>
    </row>
    <row r="872" spans="2:10" ht="11.25" customHeight="1">
      <c r="B872"/>
      <c r="C872"/>
      <c r="D872"/>
      <c r="E872"/>
      <c r="F872"/>
      <c r="G872"/>
      <c r="H872"/>
      <c r="I872"/>
      <c r="J872"/>
    </row>
    <row r="873" spans="2:10" ht="11.25" customHeight="1">
      <c r="B873"/>
      <c r="C873"/>
      <c r="D873"/>
      <c r="E873"/>
      <c r="F873"/>
      <c r="G873"/>
      <c r="H873"/>
      <c r="I873"/>
      <c r="J873"/>
    </row>
    <row r="874" spans="2:10" ht="11.25" customHeight="1">
      <c r="B874"/>
      <c r="C874"/>
      <c r="D874"/>
      <c r="E874"/>
      <c r="F874"/>
      <c r="G874"/>
      <c r="H874"/>
      <c r="I874"/>
      <c r="J874"/>
    </row>
    <row r="875" spans="2:10" ht="11.25" customHeight="1">
      <c r="B875"/>
      <c r="C875"/>
      <c r="D875"/>
      <c r="E875"/>
      <c r="F875"/>
      <c r="G875"/>
      <c r="H875"/>
      <c r="I875"/>
      <c r="J875"/>
    </row>
    <row r="876" spans="2:10" ht="11.25" customHeight="1">
      <c r="B876"/>
      <c r="C876"/>
      <c r="D876"/>
      <c r="E876"/>
      <c r="F876"/>
      <c r="G876"/>
      <c r="H876"/>
      <c r="I876"/>
      <c r="J876"/>
    </row>
    <row r="877" spans="2:10" ht="11.25" customHeight="1">
      <c r="B877"/>
      <c r="C877"/>
      <c r="D877"/>
      <c r="E877"/>
      <c r="F877"/>
      <c r="G877"/>
      <c r="H877"/>
      <c r="I877"/>
      <c r="J877"/>
    </row>
    <row r="878" spans="2:10" ht="11.25" customHeight="1">
      <c r="B878"/>
      <c r="C878"/>
      <c r="D878"/>
      <c r="E878"/>
      <c r="F878"/>
      <c r="G878"/>
      <c r="H878"/>
      <c r="I878"/>
      <c r="J878"/>
    </row>
    <row r="879" spans="2:10" ht="11.25" customHeight="1">
      <c r="B879"/>
      <c r="C879"/>
      <c r="D879"/>
      <c r="E879"/>
      <c r="F879"/>
      <c r="G879"/>
      <c r="H879"/>
      <c r="I879"/>
      <c r="J879"/>
    </row>
    <row r="880" spans="2:10" ht="11.25" customHeight="1">
      <c r="B880"/>
      <c r="C880"/>
      <c r="D880"/>
      <c r="E880"/>
      <c r="F880"/>
      <c r="G880"/>
      <c r="H880"/>
      <c r="I880"/>
      <c r="J880"/>
    </row>
    <row r="881" spans="2:10" ht="11.25" customHeight="1">
      <c r="B881"/>
      <c r="C881"/>
      <c r="D881"/>
      <c r="E881"/>
      <c r="F881"/>
      <c r="G881"/>
      <c r="H881"/>
      <c r="I881"/>
      <c r="J881"/>
    </row>
    <row r="882" spans="2:10" ht="11.25" customHeight="1">
      <c r="B882"/>
      <c r="C882"/>
      <c r="D882"/>
      <c r="E882"/>
      <c r="F882"/>
      <c r="G882"/>
      <c r="H882"/>
      <c r="I882"/>
      <c r="J882"/>
    </row>
    <row r="883" spans="2:10" ht="11.25" customHeight="1">
      <c r="B883"/>
      <c r="C883"/>
      <c r="D883"/>
      <c r="E883"/>
      <c r="F883"/>
      <c r="G883"/>
      <c r="H883"/>
      <c r="I883"/>
      <c r="J883"/>
    </row>
    <row r="884" spans="2:10" ht="11.25" customHeight="1">
      <c r="B884"/>
      <c r="C884"/>
      <c r="D884"/>
      <c r="E884"/>
      <c r="F884"/>
      <c r="G884"/>
      <c r="H884"/>
      <c r="I884"/>
      <c r="J884"/>
    </row>
    <row r="885" spans="2:10" ht="11.25" customHeight="1">
      <c r="B885"/>
      <c r="C885"/>
      <c r="D885"/>
      <c r="E885"/>
      <c r="F885"/>
      <c r="G885"/>
      <c r="H885"/>
      <c r="I885"/>
      <c r="J885"/>
    </row>
    <row r="886" spans="2:10" ht="11.25" customHeight="1">
      <c r="B886"/>
      <c r="C886"/>
      <c r="D886"/>
      <c r="E886"/>
      <c r="F886"/>
      <c r="G886"/>
      <c r="H886"/>
      <c r="I886"/>
      <c r="J886"/>
    </row>
    <row r="887" spans="2:10" ht="11.25" customHeight="1">
      <c r="B887"/>
      <c r="C887"/>
      <c r="D887"/>
      <c r="E887"/>
      <c r="F887"/>
      <c r="G887"/>
      <c r="H887"/>
      <c r="I887"/>
      <c r="J887"/>
    </row>
    <row r="888" spans="2:10" ht="11.25" customHeight="1">
      <c r="B888"/>
      <c r="C888"/>
      <c r="D888"/>
      <c r="E888"/>
      <c r="F888"/>
      <c r="G888"/>
      <c r="H888"/>
      <c r="I888"/>
      <c r="J888"/>
    </row>
    <row r="889" spans="2:10" ht="11.25" customHeight="1">
      <c r="B889"/>
      <c r="C889"/>
      <c r="D889"/>
      <c r="E889"/>
      <c r="F889"/>
      <c r="G889"/>
      <c r="H889"/>
      <c r="I889"/>
      <c r="J889"/>
    </row>
    <row r="890" spans="2:10" ht="11.25" customHeight="1">
      <c r="B890"/>
      <c r="C890"/>
      <c r="D890"/>
      <c r="E890"/>
      <c r="F890"/>
      <c r="G890"/>
      <c r="H890"/>
      <c r="I890"/>
      <c r="J890"/>
    </row>
    <row r="891" spans="2:10" ht="11.25" customHeight="1">
      <c r="B891"/>
      <c r="C891"/>
      <c r="D891"/>
      <c r="E891"/>
      <c r="F891"/>
      <c r="G891"/>
      <c r="H891"/>
      <c r="I891"/>
      <c r="J891"/>
    </row>
    <row r="892" spans="2:10" ht="11.25" customHeight="1">
      <c r="B892"/>
      <c r="C892"/>
      <c r="D892"/>
      <c r="E892"/>
      <c r="F892"/>
      <c r="G892"/>
      <c r="H892"/>
      <c r="I892"/>
      <c r="J892"/>
    </row>
    <row r="893" spans="2:10" ht="11.25" customHeight="1">
      <c r="B893"/>
      <c r="C893"/>
      <c r="D893"/>
      <c r="E893"/>
      <c r="F893"/>
      <c r="G893"/>
      <c r="H893"/>
      <c r="I893"/>
      <c r="J893"/>
    </row>
    <row r="894" spans="2:10" ht="11.25" customHeight="1">
      <c r="B894"/>
      <c r="C894"/>
      <c r="D894"/>
      <c r="E894"/>
      <c r="F894"/>
      <c r="G894"/>
      <c r="H894"/>
      <c r="I894"/>
      <c r="J894"/>
    </row>
    <row r="895" spans="2:10" ht="11.25" customHeight="1">
      <c r="B895"/>
      <c r="C895"/>
      <c r="D895"/>
      <c r="E895"/>
      <c r="F895"/>
      <c r="G895"/>
      <c r="H895"/>
      <c r="I895"/>
      <c r="J895"/>
    </row>
    <row r="896" spans="2:10" ht="11.25" customHeight="1">
      <c r="B896"/>
      <c r="C896"/>
      <c r="D896"/>
      <c r="E896"/>
      <c r="F896"/>
      <c r="G896"/>
      <c r="H896"/>
      <c r="I896"/>
      <c r="J896"/>
    </row>
    <row r="897" spans="2:10" ht="11.25" customHeight="1">
      <c r="B897"/>
      <c r="C897"/>
      <c r="D897"/>
      <c r="E897"/>
      <c r="F897"/>
      <c r="G897"/>
      <c r="H897"/>
      <c r="I897"/>
      <c r="J897"/>
    </row>
    <row r="898" spans="2:10" ht="11.25" customHeight="1">
      <c r="B898"/>
      <c r="C898"/>
      <c r="D898"/>
      <c r="E898"/>
      <c r="F898"/>
      <c r="G898"/>
      <c r="H898"/>
      <c r="I898"/>
      <c r="J898"/>
    </row>
    <row r="899" spans="2:10" ht="11.25" customHeight="1">
      <c r="B899"/>
      <c r="C899"/>
      <c r="D899"/>
      <c r="E899"/>
      <c r="F899"/>
      <c r="G899"/>
      <c r="H899"/>
      <c r="I899"/>
      <c r="J899"/>
    </row>
    <row r="900" spans="2:10" ht="11.25" customHeight="1">
      <c r="B900"/>
      <c r="C900"/>
      <c r="D900"/>
      <c r="E900"/>
      <c r="F900"/>
      <c r="G900"/>
      <c r="H900"/>
      <c r="I900"/>
      <c r="J900"/>
    </row>
    <row r="901" spans="2:10" ht="11.25" customHeight="1">
      <c r="B901"/>
      <c r="C901"/>
      <c r="D901"/>
      <c r="E901"/>
      <c r="F901"/>
      <c r="G901"/>
      <c r="H901"/>
      <c r="I901"/>
      <c r="J901"/>
    </row>
    <row r="902" spans="2:10" ht="11.25" customHeight="1">
      <c r="B902"/>
      <c r="C902"/>
      <c r="D902"/>
      <c r="E902"/>
      <c r="F902"/>
      <c r="G902"/>
      <c r="H902"/>
      <c r="I902"/>
      <c r="J902"/>
    </row>
    <row r="903" spans="2:10" ht="11.25" customHeight="1">
      <c r="B903"/>
      <c r="C903"/>
      <c r="D903"/>
      <c r="E903"/>
      <c r="F903"/>
      <c r="G903"/>
      <c r="H903"/>
      <c r="I903"/>
      <c r="J903"/>
    </row>
    <row r="904" spans="2:10" ht="11.25" customHeight="1">
      <c r="B904"/>
      <c r="C904"/>
      <c r="D904"/>
      <c r="E904"/>
      <c r="F904"/>
      <c r="G904"/>
      <c r="H904"/>
      <c r="I904"/>
      <c r="J904"/>
    </row>
    <row r="905" spans="2:10" ht="11.25" customHeight="1">
      <c r="B905"/>
      <c r="C905"/>
      <c r="D905"/>
      <c r="E905"/>
      <c r="F905"/>
      <c r="G905"/>
      <c r="H905"/>
      <c r="I905"/>
      <c r="J905"/>
    </row>
    <row r="906" spans="2:10" ht="11.25" customHeight="1">
      <c r="B906"/>
      <c r="C906"/>
      <c r="D906"/>
      <c r="E906"/>
      <c r="F906"/>
      <c r="G906"/>
      <c r="H906"/>
      <c r="I906"/>
      <c r="J906"/>
    </row>
    <row r="907" spans="2:10" ht="11.25" customHeight="1">
      <c r="B907"/>
      <c r="C907"/>
      <c r="D907"/>
      <c r="E907"/>
      <c r="F907"/>
      <c r="G907"/>
      <c r="H907"/>
      <c r="I907"/>
      <c r="J907"/>
    </row>
    <row r="908" spans="2:10" ht="11.25" customHeight="1">
      <c r="B908"/>
      <c r="C908"/>
      <c r="D908"/>
      <c r="E908"/>
      <c r="F908"/>
      <c r="G908"/>
      <c r="H908"/>
      <c r="I908"/>
      <c r="J908"/>
    </row>
    <row r="909" spans="2:10" ht="11.25" customHeight="1">
      <c r="B909"/>
      <c r="C909"/>
      <c r="D909"/>
      <c r="E909"/>
      <c r="F909"/>
      <c r="G909"/>
      <c r="H909"/>
      <c r="I909"/>
      <c r="J909"/>
    </row>
    <row r="910" spans="2:10" ht="11.25" customHeight="1">
      <c r="B910"/>
      <c r="C910"/>
      <c r="D910"/>
      <c r="E910"/>
      <c r="F910"/>
      <c r="G910"/>
      <c r="H910"/>
      <c r="I910"/>
      <c r="J910"/>
    </row>
    <row r="911" spans="2:10" ht="11.25" customHeight="1">
      <c r="B911"/>
      <c r="C911"/>
      <c r="D911"/>
      <c r="E911"/>
      <c r="F911"/>
      <c r="G911"/>
      <c r="H911"/>
      <c r="I911"/>
      <c r="J911"/>
    </row>
    <row r="912" spans="2:10" ht="11.25" customHeight="1">
      <c r="B912"/>
      <c r="C912"/>
      <c r="D912"/>
      <c r="E912"/>
      <c r="F912"/>
      <c r="G912"/>
      <c r="H912"/>
      <c r="I912"/>
      <c r="J912"/>
    </row>
    <row r="913" spans="2:10" ht="11.25" customHeight="1">
      <c r="B913"/>
      <c r="C913"/>
      <c r="D913"/>
      <c r="E913"/>
      <c r="F913"/>
      <c r="G913"/>
      <c r="H913"/>
      <c r="I913"/>
      <c r="J913"/>
    </row>
    <row r="914" spans="2:10" ht="11.25" customHeight="1">
      <c r="B914"/>
      <c r="C914"/>
      <c r="D914"/>
      <c r="E914"/>
      <c r="F914"/>
      <c r="G914"/>
      <c r="H914"/>
      <c r="I914"/>
      <c r="J914"/>
    </row>
    <row r="915" spans="2:10" ht="11.25" customHeight="1">
      <c r="B915"/>
      <c r="C915"/>
      <c r="D915"/>
      <c r="E915"/>
      <c r="F915"/>
      <c r="G915"/>
      <c r="H915"/>
      <c r="I915"/>
      <c r="J915"/>
    </row>
    <row r="916" spans="2:10" ht="11.25" customHeight="1">
      <c r="B916"/>
      <c r="C916"/>
      <c r="D916"/>
      <c r="E916"/>
      <c r="F916"/>
      <c r="G916"/>
      <c r="H916"/>
      <c r="I916"/>
      <c r="J916"/>
    </row>
    <row r="917" spans="2:10" ht="11.25" customHeight="1">
      <c r="B917"/>
      <c r="C917"/>
      <c r="D917"/>
      <c r="E917"/>
      <c r="F917"/>
      <c r="G917"/>
      <c r="H917"/>
      <c r="I917"/>
      <c r="J917"/>
    </row>
    <row r="918" spans="2:10" ht="11.25" customHeight="1">
      <c r="B918"/>
      <c r="C918"/>
      <c r="D918"/>
      <c r="E918"/>
      <c r="F918"/>
      <c r="G918"/>
      <c r="H918"/>
      <c r="I918"/>
      <c r="J918"/>
    </row>
    <row r="919" spans="2:10" ht="11.25" customHeight="1">
      <c r="B919"/>
      <c r="C919"/>
      <c r="D919"/>
      <c r="E919"/>
      <c r="F919"/>
      <c r="G919"/>
      <c r="H919"/>
      <c r="I919"/>
      <c r="J919"/>
    </row>
    <row r="920" spans="2:10" ht="11.25" customHeight="1">
      <c r="B920"/>
      <c r="C920"/>
      <c r="D920"/>
      <c r="E920"/>
      <c r="F920"/>
      <c r="G920"/>
      <c r="H920"/>
      <c r="I920"/>
      <c r="J920"/>
    </row>
  </sheetData>
  <mergeCells count="3">
    <mergeCell ref="I1:J1"/>
    <mergeCell ref="B2:J2"/>
    <mergeCell ref="G4:H4"/>
  </mergeCells>
  <phoneticPr fontId="0" type="noConversion"/>
  <conditionalFormatting sqref="H5:H201">
    <cfRule type="expression" dxfId="67" priority="341" stopIfTrue="1">
      <formula>G5=0</formula>
    </cfRule>
  </conditionalFormatting>
  <conditionalFormatting sqref="B921:J65522 A415:A65522 A202:A413 G132:G138 G143 K1:IA65522 G3:H4 J3:J4 I3:I201 C1:H1 C3:F201 A1:B201">
    <cfRule type="cellIs" dxfId="66" priority="340" stopIfTrue="1" operator="equal">
      <formula>0</formula>
    </cfRule>
  </conditionalFormatting>
  <conditionalFormatting sqref="I143 I132:I138 G5:G201">
    <cfRule type="cellIs" dxfId="65" priority="342" stopIfTrue="1" operator="equal">
      <formula>0</formula>
    </cfRule>
  </conditionalFormatting>
  <conditionalFormatting sqref="J5:J201">
    <cfRule type="expression" dxfId="64" priority="343" stopIfTrue="1">
      <formula>#REF!=3</formula>
    </cfRule>
    <cfRule type="expression" dxfId="63" priority="344" stopIfTrue="1">
      <formula>#REF!=2</formula>
    </cfRule>
    <cfRule type="expression" dxfId="62" priority="345" stopIfTrue="1">
      <formula>#REF!=1</formula>
    </cfRule>
  </conditionalFormatting>
  <pageMargins left="0.75" right="0.75" top="1" bottom="0.66" header="0.5" footer="0.5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13"/>
  <sheetViews>
    <sheetView tabSelected="1" topLeftCell="B1" workbookViewId="0">
      <selection activeCell="L3" sqref="L3"/>
    </sheetView>
  </sheetViews>
  <sheetFormatPr defaultRowHeight="11.25"/>
  <cols>
    <col min="1" max="1" width="9.33203125" style="1"/>
    <col min="2" max="2" width="4.5" style="1" bestFit="1" customWidth="1"/>
    <col min="3" max="3" width="28.83203125" style="1" customWidth="1"/>
    <col min="4" max="4" width="12.5" style="1" customWidth="1"/>
    <col min="5" max="5" width="12.83203125" style="1" customWidth="1"/>
    <col min="6" max="6" width="30.6640625" style="1" customWidth="1"/>
    <col min="7" max="7" width="8" style="1" customWidth="1"/>
    <col min="8" max="8" width="9.83203125" style="1" customWidth="1"/>
    <col min="9" max="9" width="21.83203125" style="1" customWidth="1"/>
    <col min="10" max="10" width="9.83203125" style="1" customWidth="1"/>
    <col min="11" max="11" width="11.6640625" style="1" bestFit="1" customWidth="1"/>
    <col min="12" max="16384" width="9.33203125" style="1"/>
  </cols>
  <sheetData>
    <row r="1" spans="1:11" ht="69" customHeight="1">
      <c r="B1" s="11"/>
      <c r="I1" s="182" t="s">
        <v>7986</v>
      </c>
      <c r="J1" s="182"/>
    </row>
    <row r="2" spans="1:11" ht="14.25">
      <c r="B2" s="183" t="s">
        <v>7958</v>
      </c>
      <c r="C2" s="183"/>
      <c r="D2" s="183"/>
      <c r="E2" s="183"/>
      <c r="F2" s="183"/>
      <c r="G2" s="183"/>
      <c r="H2" s="183"/>
      <c r="I2" s="183"/>
      <c r="J2" s="183"/>
    </row>
    <row r="4" spans="1:11" ht="36.75" customHeight="1">
      <c r="A4"/>
      <c r="B4" s="169" t="s">
        <v>1931</v>
      </c>
      <c r="C4" s="170" t="s">
        <v>1923</v>
      </c>
      <c r="D4" s="171" t="s">
        <v>1925</v>
      </c>
      <c r="E4" s="170" t="s">
        <v>1965</v>
      </c>
      <c r="F4" s="171" t="s">
        <v>1926</v>
      </c>
      <c r="G4" s="184" t="s">
        <v>1944</v>
      </c>
      <c r="H4" s="185"/>
      <c r="I4" s="171" t="s">
        <v>1942</v>
      </c>
      <c r="J4" s="170" t="s">
        <v>1936</v>
      </c>
    </row>
    <row r="5" spans="1:11">
      <c r="A5"/>
      <c r="B5" s="177">
        <v>1</v>
      </c>
      <c r="C5" s="278" t="s">
        <v>4725</v>
      </c>
      <c r="D5" s="178" t="str">
        <f>VLOOKUP($C5,'Ewidencja działek'!$A$2:$C$59999,2,0)</f>
        <v>14/7</v>
      </c>
      <c r="E5" s="178" t="str">
        <f>VLOOKUP($C5,'Ewidencja działek'!$A$2:$C$59999,3,0)</f>
        <v xml:space="preserve">Lębork obr 7 </v>
      </c>
      <c r="F5" s="274" t="s">
        <v>1968</v>
      </c>
      <c r="G5" s="279" t="s">
        <v>7961</v>
      </c>
      <c r="H5" s="280" t="s">
        <v>7962</v>
      </c>
      <c r="I5" s="274">
        <v>120</v>
      </c>
      <c r="J5" s="71" t="str">
        <f t="shared" ref="J5:J42" si="0">IF($I5&gt;=120,"I",IF($I5&lt;=90,"III","II"))</f>
        <v>I</v>
      </c>
      <c r="K5" s="175"/>
    </row>
    <row r="6" spans="1:11">
      <c r="A6"/>
      <c r="B6" s="159">
        <f>B5+1</f>
        <v>2</v>
      </c>
      <c r="C6" s="111" t="s">
        <v>4712</v>
      </c>
      <c r="D6" s="43" t="str">
        <f>VLOOKUP($C6,'Ewidencja działek'!$A$2:$C$59999,2,0)</f>
        <v>34</v>
      </c>
      <c r="E6" s="43" t="str">
        <f>VLOOKUP($C6,'Ewidencja działek'!$A$2:$C$59999,3,0)</f>
        <v xml:space="preserve">Lębork obr 9 </v>
      </c>
      <c r="F6" s="43" t="s">
        <v>1970</v>
      </c>
      <c r="G6" s="69">
        <v>323</v>
      </c>
      <c r="H6" s="70">
        <v>5.5</v>
      </c>
      <c r="I6" s="44">
        <v>110</v>
      </c>
      <c r="J6" s="71" t="str">
        <f t="shared" si="0"/>
        <v>II</v>
      </c>
    </row>
    <row r="7" spans="1:11">
      <c r="A7"/>
      <c r="B7" s="177">
        <f t="shared" ref="B7:B70" si="1">B6+1</f>
        <v>3</v>
      </c>
      <c r="C7" s="111" t="s">
        <v>7977</v>
      </c>
      <c r="D7" s="43">
        <v>31</v>
      </c>
      <c r="E7" s="159" t="s">
        <v>7943</v>
      </c>
      <c r="F7" s="159" t="s">
        <v>1969</v>
      </c>
      <c r="G7" s="69">
        <v>60</v>
      </c>
      <c r="H7" s="70">
        <v>1</v>
      </c>
      <c r="I7" s="274">
        <v>80</v>
      </c>
      <c r="J7" s="71" t="str">
        <f>IF($I7&gt;=120,"I",IF($I7&lt;=90,"III","II"))</f>
        <v>III</v>
      </c>
    </row>
    <row r="8" spans="1:11">
      <c r="A8"/>
      <c r="B8" s="159">
        <f t="shared" si="1"/>
        <v>4</v>
      </c>
      <c r="C8" s="111" t="s">
        <v>4205</v>
      </c>
      <c r="D8" s="43" t="str">
        <f>VLOOKUP($C8,'Ewidencja działek'!$A$2:$C$59999,2,0)</f>
        <v>58/9</v>
      </c>
      <c r="E8" s="43" t="str">
        <f>VLOOKUP($C8,'Ewidencja działek'!$A$2:$C$59999,3,0)</f>
        <v>Lębork obr 10</v>
      </c>
      <c r="F8" s="44" t="s">
        <v>7904</v>
      </c>
      <c r="G8" s="69">
        <v>419</v>
      </c>
      <c r="H8" s="70">
        <v>7.7</v>
      </c>
      <c r="I8" s="44">
        <v>140</v>
      </c>
      <c r="J8" s="71" t="str">
        <f t="shared" si="0"/>
        <v>I</v>
      </c>
    </row>
    <row r="9" spans="1:11">
      <c r="A9"/>
      <c r="B9" s="159">
        <f t="shared" si="1"/>
        <v>5</v>
      </c>
      <c r="C9" s="111" t="s">
        <v>7970</v>
      </c>
      <c r="D9" s="163" t="s">
        <v>7015</v>
      </c>
      <c r="E9" s="159" t="s">
        <v>7930</v>
      </c>
      <c r="F9" s="159" t="s">
        <v>7955</v>
      </c>
      <c r="G9" s="69">
        <v>800</v>
      </c>
      <c r="H9" s="162">
        <f>G9*0.017</f>
        <v>13.600000000000001</v>
      </c>
      <c r="I9" s="159">
        <v>150</v>
      </c>
      <c r="J9" s="161" t="s">
        <v>7957</v>
      </c>
    </row>
    <row r="10" spans="1:11">
      <c r="A10"/>
      <c r="B10" s="159">
        <f t="shared" si="1"/>
        <v>6</v>
      </c>
      <c r="C10" s="111" t="s">
        <v>7971</v>
      </c>
      <c r="D10" s="163" t="s">
        <v>6957</v>
      </c>
      <c r="E10" s="159" t="s">
        <v>7930</v>
      </c>
      <c r="F10" s="159" t="s">
        <v>1969</v>
      </c>
      <c r="G10" s="69">
        <v>330</v>
      </c>
      <c r="H10" s="162">
        <f t="shared" ref="H10:H11" si="2">G10*0.017</f>
        <v>5.61</v>
      </c>
      <c r="I10" s="159">
        <v>120</v>
      </c>
      <c r="J10" s="161" t="s">
        <v>7957</v>
      </c>
    </row>
    <row r="11" spans="1:11">
      <c r="A11"/>
      <c r="B11" s="159">
        <f t="shared" si="1"/>
        <v>7</v>
      </c>
      <c r="C11" s="111" t="s">
        <v>2014</v>
      </c>
      <c r="D11" s="43" t="str">
        <f>VLOOKUP($C11,'Ewidencja działek'!$A$2:$C$59999,2,0)</f>
        <v>196</v>
      </c>
      <c r="E11" s="43" t="str">
        <f>VLOOKUP($C11,'Ewidencja działek'!$A$2:$C$59999,3,0)</f>
        <v xml:space="preserve">Lębork obr 2 </v>
      </c>
      <c r="F11" s="44" t="s">
        <v>1968</v>
      </c>
      <c r="G11" s="158">
        <v>136</v>
      </c>
      <c r="H11" s="162">
        <f t="shared" si="2"/>
        <v>2.3120000000000003</v>
      </c>
      <c r="I11" s="44">
        <v>120</v>
      </c>
      <c r="J11" s="71" t="str">
        <f t="shared" si="0"/>
        <v>I</v>
      </c>
    </row>
    <row r="12" spans="1:11">
      <c r="A12"/>
      <c r="B12" s="159">
        <f t="shared" si="1"/>
        <v>8</v>
      </c>
      <c r="C12" s="111" t="s">
        <v>2012</v>
      </c>
      <c r="D12" s="43" t="str">
        <f>VLOOKUP($C12,'Ewidencja działek'!$A$2:$C$59999,2,0)</f>
        <v>341</v>
      </c>
      <c r="E12" s="43" t="str">
        <f>VLOOKUP($C12,'Ewidencja działek'!$A$2:$C$59999,3,0)</f>
        <v xml:space="preserve">Lębork obr 2 </v>
      </c>
      <c r="F12" s="44" t="s">
        <v>1968</v>
      </c>
      <c r="G12" s="69">
        <v>208</v>
      </c>
      <c r="H12" s="70">
        <v>3.5</v>
      </c>
      <c r="I12" s="44">
        <v>110</v>
      </c>
      <c r="J12" s="71" t="str">
        <f t="shared" si="0"/>
        <v>II</v>
      </c>
    </row>
    <row r="13" spans="1:11">
      <c r="A13"/>
      <c r="B13" s="159">
        <f t="shared" si="1"/>
        <v>9</v>
      </c>
      <c r="C13" s="111" t="s">
        <v>2009</v>
      </c>
      <c r="D13" s="43" t="str">
        <f>VLOOKUP($C13,'Ewidencja działek'!$A$2:$C$59999,2,0)</f>
        <v>356</v>
      </c>
      <c r="E13" s="43" t="str">
        <f>VLOOKUP($C13,'Ewidencja działek'!$A$2:$C$59999,3,0)</f>
        <v xml:space="preserve">Lębork obr 2 </v>
      </c>
      <c r="F13" s="44" t="s">
        <v>1968</v>
      </c>
      <c r="G13" s="69">
        <v>212</v>
      </c>
      <c r="H13" s="70">
        <v>3.6</v>
      </c>
      <c r="I13" s="44">
        <v>110</v>
      </c>
      <c r="J13" s="71" t="str">
        <f t="shared" si="0"/>
        <v>II</v>
      </c>
    </row>
    <row r="14" spans="1:11">
      <c r="A14"/>
      <c r="B14" s="159">
        <f t="shared" si="1"/>
        <v>10</v>
      </c>
      <c r="C14" s="111" t="s">
        <v>2008</v>
      </c>
      <c r="D14" s="43" t="str">
        <f>VLOOKUP($C14,'Ewidencja działek'!$A$2:$C$59999,2,0)</f>
        <v>349</v>
      </c>
      <c r="E14" s="43" t="str">
        <f>VLOOKUP($C14,'Ewidencja działek'!$A$2:$C$59999,3,0)</f>
        <v xml:space="preserve">Lębork obr 2 </v>
      </c>
      <c r="F14" s="44" t="s">
        <v>1968</v>
      </c>
      <c r="G14" s="69">
        <v>120</v>
      </c>
      <c r="H14" s="70">
        <v>1.5</v>
      </c>
      <c r="I14" s="44">
        <v>80</v>
      </c>
      <c r="J14" s="71" t="str">
        <f>IF($I14&gt;=120,"I",IF($I14&lt;=90,"III","II"))</f>
        <v>III</v>
      </c>
    </row>
    <row r="15" spans="1:11">
      <c r="A15"/>
      <c r="B15" s="159">
        <f t="shared" si="1"/>
        <v>11</v>
      </c>
      <c r="C15" s="111" t="s">
        <v>2021</v>
      </c>
      <c r="D15" s="43" t="str">
        <f>VLOOKUP($C15,'Ewidencja działek'!$A$2:$C$59999,2,0)</f>
        <v>357</v>
      </c>
      <c r="E15" s="43" t="str">
        <f>VLOOKUP($C15,'Ewidencja działek'!$A$2:$C$59999,3,0)</f>
        <v xml:space="preserve">Lębork obr 2 </v>
      </c>
      <c r="F15" s="44" t="s">
        <v>1968</v>
      </c>
      <c r="G15" s="69">
        <v>188</v>
      </c>
      <c r="H15" s="70">
        <v>3.2</v>
      </c>
      <c r="I15" s="44">
        <v>80</v>
      </c>
      <c r="J15" s="71" t="str">
        <f t="shared" si="0"/>
        <v>III</v>
      </c>
    </row>
    <row r="16" spans="1:11">
      <c r="A16"/>
      <c r="B16" s="159">
        <f t="shared" si="1"/>
        <v>12</v>
      </c>
      <c r="C16" s="111" t="s">
        <v>2006</v>
      </c>
      <c r="D16" s="43" t="str">
        <f>VLOOKUP($C16,'Ewidencja działek'!$A$2:$C$59999,2,0)</f>
        <v>351</v>
      </c>
      <c r="E16" s="43" t="str">
        <f>VLOOKUP($C16,'Ewidencja działek'!$A$2:$C$59999,3,0)</f>
        <v xml:space="preserve">Lębork obr 2 </v>
      </c>
      <c r="F16" s="44" t="s">
        <v>1968</v>
      </c>
      <c r="G16" s="69">
        <v>175</v>
      </c>
      <c r="H16" s="70">
        <v>3</v>
      </c>
      <c r="I16" s="44">
        <v>80</v>
      </c>
      <c r="J16" s="71" t="str">
        <f t="shared" si="0"/>
        <v>III</v>
      </c>
    </row>
    <row r="17" spans="1:10">
      <c r="A17"/>
      <c r="B17" s="159">
        <f t="shared" si="1"/>
        <v>13</v>
      </c>
      <c r="C17" s="111" t="s">
        <v>2004</v>
      </c>
      <c r="D17" s="43" t="str">
        <f>VLOOKUP($C17,'Ewidencja działek'!$A$2:$C$59999,2,0)</f>
        <v>365</v>
      </c>
      <c r="E17" s="43" t="str">
        <f>VLOOKUP($C17,'Ewidencja działek'!$A$2:$C$59999,3,0)</f>
        <v xml:space="preserve">Lębork obr 2 </v>
      </c>
      <c r="F17" s="44" t="s">
        <v>1968</v>
      </c>
      <c r="G17" s="69">
        <v>130</v>
      </c>
      <c r="H17" s="70">
        <v>1.7</v>
      </c>
      <c r="I17" s="44">
        <v>80</v>
      </c>
      <c r="J17" s="71" t="str">
        <f t="shared" si="0"/>
        <v>III</v>
      </c>
    </row>
    <row r="18" spans="1:10">
      <c r="A18"/>
      <c r="B18" s="159">
        <f t="shared" si="1"/>
        <v>14</v>
      </c>
      <c r="C18" s="111" t="s">
        <v>2002</v>
      </c>
      <c r="D18" s="43" t="str">
        <f>VLOOKUP($C18,'Ewidencja działek'!$A$2:$C$59999,2,0)</f>
        <v>366</v>
      </c>
      <c r="E18" s="43" t="str">
        <f>VLOOKUP($C18,'Ewidencja działek'!$A$2:$C$59999,3,0)</f>
        <v xml:space="preserve">Lębork obr 2 </v>
      </c>
      <c r="F18" s="44" t="s">
        <v>1968</v>
      </c>
      <c r="G18" s="69">
        <v>130</v>
      </c>
      <c r="H18" s="70">
        <v>1.7</v>
      </c>
      <c r="I18" s="44">
        <v>80</v>
      </c>
      <c r="J18" s="71" t="str">
        <f t="shared" si="0"/>
        <v>III</v>
      </c>
    </row>
    <row r="19" spans="1:10">
      <c r="A19"/>
      <c r="B19" s="159">
        <f t="shared" si="1"/>
        <v>15</v>
      </c>
      <c r="C19" s="111" t="s">
        <v>2000</v>
      </c>
      <c r="D19" s="43" t="str">
        <f>VLOOKUP($C19,'Ewidencja działek'!$A$2:$C$59999,2,0)</f>
        <v>360</v>
      </c>
      <c r="E19" s="43" t="str">
        <f>VLOOKUP($C19,'Ewidencja działek'!$A$2:$C$59999,3,0)</f>
        <v xml:space="preserve">Lębork obr 2 </v>
      </c>
      <c r="F19" s="44" t="s">
        <v>1968</v>
      </c>
      <c r="G19" s="69">
        <v>160</v>
      </c>
      <c r="H19" s="70">
        <v>2.7</v>
      </c>
      <c r="I19" s="44">
        <v>110</v>
      </c>
      <c r="J19" s="71" t="str">
        <f t="shared" si="0"/>
        <v>II</v>
      </c>
    </row>
    <row r="20" spans="1:10">
      <c r="A20"/>
      <c r="B20" s="159">
        <f t="shared" si="1"/>
        <v>16</v>
      </c>
      <c r="C20" s="111" t="s">
        <v>1998</v>
      </c>
      <c r="D20" s="43" t="str">
        <f>VLOOKUP($C20,'Ewidencja działek'!$A$2:$C$59999,2,0)</f>
        <v>368</v>
      </c>
      <c r="E20" s="43" t="str">
        <f>VLOOKUP($C20,'Ewidencja działek'!$A$2:$C$59999,3,0)</f>
        <v xml:space="preserve">Lębork obr 2 </v>
      </c>
      <c r="F20" s="44" t="s">
        <v>1968</v>
      </c>
      <c r="G20" s="69">
        <v>188</v>
      </c>
      <c r="H20" s="70">
        <v>3.2</v>
      </c>
      <c r="I20" s="44">
        <v>110</v>
      </c>
      <c r="J20" s="71" t="str">
        <f t="shared" si="0"/>
        <v>II</v>
      </c>
    </row>
    <row r="21" spans="1:10">
      <c r="A21"/>
      <c r="B21" s="159">
        <f t="shared" si="1"/>
        <v>17</v>
      </c>
      <c r="C21" s="111" t="s">
        <v>2019</v>
      </c>
      <c r="D21" s="43" t="str">
        <f>VLOOKUP($C21,'Ewidencja działek'!$A$2:$C$59999,2,0)</f>
        <v>362</v>
      </c>
      <c r="E21" s="43" t="str">
        <f>VLOOKUP($C21,'Ewidencja działek'!$A$2:$C$59999,3,0)</f>
        <v xml:space="preserve">Lębork obr 2 </v>
      </c>
      <c r="F21" s="44" t="s">
        <v>1968</v>
      </c>
      <c r="G21" s="69">
        <v>80</v>
      </c>
      <c r="H21" s="70">
        <v>1.3</v>
      </c>
      <c r="I21" s="44">
        <v>110</v>
      </c>
      <c r="J21" s="71" t="str">
        <f t="shared" si="0"/>
        <v>II</v>
      </c>
    </row>
    <row r="22" spans="1:10">
      <c r="A22"/>
      <c r="B22" s="159">
        <f t="shared" si="1"/>
        <v>18</v>
      </c>
      <c r="C22" s="111" t="s">
        <v>1995</v>
      </c>
      <c r="D22" s="43" t="str">
        <f>VLOOKUP($C22,'Ewidencja działek'!$A$2:$C$59999,2,0)</f>
        <v>363</v>
      </c>
      <c r="E22" s="43" t="str">
        <f>VLOOKUP($C22,'Ewidencja działek'!$A$2:$C$59999,3,0)</f>
        <v xml:space="preserve">Lębork obr 2 </v>
      </c>
      <c r="F22" s="44" t="s">
        <v>1968</v>
      </c>
      <c r="G22" s="69">
        <v>188</v>
      </c>
      <c r="H22" s="70">
        <v>3.2</v>
      </c>
      <c r="I22" s="44">
        <v>110</v>
      </c>
      <c r="J22" s="71" t="str">
        <f t="shared" si="0"/>
        <v>II</v>
      </c>
    </row>
    <row r="23" spans="1:10">
      <c r="A23"/>
      <c r="B23" s="159">
        <f t="shared" si="1"/>
        <v>19</v>
      </c>
      <c r="C23" s="111" t="s">
        <v>1997</v>
      </c>
      <c r="D23" s="43" t="str">
        <f>VLOOKUP($C23,'Ewidencja działek'!$A$2:$C$59999,2,0)</f>
        <v>370</v>
      </c>
      <c r="E23" s="43" t="str">
        <f>VLOOKUP($C23,'Ewidencja działek'!$A$2:$C$59999,3,0)</f>
        <v xml:space="preserve">Lębork obr 2 </v>
      </c>
      <c r="F23" s="44" t="s">
        <v>1968</v>
      </c>
      <c r="G23" s="69">
        <v>212</v>
      </c>
      <c r="H23" s="70">
        <v>3.6</v>
      </c>
      <c r="I23" s="44">
        <v>110</v>
      </c>
      <c r="J23" s="71" t="str">
        <f t="shared" si="0"/>
        <v>II</v>
      </c>
    </row>
    <row r="24" spans="1:10">
      <c r="A24"/>
      <c r="B24" s="159">
        <f t="shared" si="1"/>
        <v>20</v>
      </c>
      <c r="C24" s="111" t="s">
        <v>1150</v>
      </c>
      <c r="D24" s="43" t="str">
        <f>VLOOKUP($C24,'Ewidencja działek'!$A$2:$C$59999,2,0)</f>
        <v>237</v>
      </c>
      <c r="E24" s="43" t="str">
        <f>VLOOKUP($C24,'Ewidencja działek'!$A$2:$C$59999,3,0)</f>
        <v xml:space="preserve">Lębork obr 6 </v>
      </c>
      <c r="F24" s="159" t="s">
        <v>1968</v>
      </c>
      <c r="G24" s="69">
        <v>190</v>
      </c>
      <c r="H24" s="70">
        <v>3.2</v>
      </c>
      <c r="I24" s="44">
        <v>105</v>
      </c>
      <c r="J24" s="71" t="str">
        <f t="shared" si="0"/>
        <v>II</v>
      </c>
    </row>
    <row r="25" spans="1:10">
      <c r="A25"/>
      <c r="B25" s="177">
        <f t="shared" si="1"/>
        <v>21</v>
      </c>
      <c r="C25" s="111" t="s">
        <v>2851</v>
      </c>
      <c r="D25" s="159" t="s">
        <v>651</v>
      </c>
      <c r="E25" s="159" t="s">
        <v>7945</v>
      </c>
      <c r="F25" s="159" t="s">
        <v>7963</v>
      </c>
      <c r="G25" s="69">
        <v>30</v>
      </c>
      <c r="H25" s="70">
        <v>0.5</v>
      </c>
      <c r="I25" s="274">
        <v>80</v>
      </c>
      <c r="J25" s="71" t="str">
        <f t="shared" si="0"/>
        <v>III</v>
      </c>
    </row>
    <row r="26" spans="1:10">
      <c r="A26"/>
      <c r="B26" s="159">
        <f t="shared" si="1"/>
        <v>22</v>
      </c>
      <c r="C26" s="111" t="s">
        <v>4032</v>
      </c>
      <c r="D26" s="43" t="str">
        <f>VLOOKUP($C26,'Ewidencja działek'!$A$2:$C$59999,2,0)</f>
        <v>249/2</v>
      </c>
      <c r="E26" s="43" t="str">
        <f>VLOOKUP($C26,'Ewidencja działek'!$A$2:$C$59999,3,0)</f>
        <v xml:space="preserve">Lębork obr 1 </v>
      </c>
      <c r="F26" s="52" t="s">
        <v>1968</v>
      </c>
      <c r="G26" s="69">
        <v>169</v>
      </c>
      <c r="H26" s="70">
        <v>2.2000000000000002</v>
      </c>
      <c r="I26" s="44">
        <v>85</v>
      </c>
      <c r="J26" s="71" t="str">
        <f t="shared" si="0"/>
        <v>III</v>
      </c>
    </row>
    <row r="27" spans="1:10">
      <c r="A27"/>
      <c r="B27" s="159">
        <f t="shared" si="1"/>
        <v>23</v>
      </c>
      <c r="C27" s="111" t="s">
        <v>4032</v>
      </c>
      <c r="D27" s="43" t="str">
        <f>VLOOKUP($C27,'Ewidencja działek'!$A$2:$C$59999,2,0)</f>
        <v>249/2</v>
      </c>
      <c r="E27" s="43" t="str">
        <f>VLOOKUP($C27,'Ewidencja działek'!$A$2:$C$59999,3,0)</f>
        <v xml:space="preserve">Lębork obr 1 </v>
      </c>
      <c r="F27" s="52" t="s">
        <v>1967</v>
      </c>
      <c r="G27" s="69">
        <v>14</v>
      </c>
      <c r="H27" s="70">
        <v>0.2</v>
      </c>
      <c r="I27" s="44">
        <v>100</v>
      </c>
      <c r="J27" s="71" t="str">
        <f t="shared" si="0"/>
        <v>II</v>
      </c>
    </row>
    <row r="28" spans="1:10">
      <c r="A28"/>
      <c r="B28" s="159">
        <f t="shared" si="1"/>
        <v>24</v>
      </c>
      <c r="C28" s="111" t="s">
        <v>4032</v>
      </c>
      <c r="D28" s="43" t="str">
        <f>VLOOKUP($C28,'Ewidencja działek'!$A$2:$C$59999,2,0)</f>
        <v>249/2</v>
      </c>
      <c r="E28" s="43" t="str">
        <f>VLOOKUP($C28,'Ewidencja działek'!$A$2:$C$59999,3,0)</f>
        <v xml:space="preserve">Lębork obr 1 </v>
      </c>
      <c r="F28" s="52" t="s">
        <v>1969</v>
      </c>
      <c r="G28" s="69">
        <v>26</v>
      </c>
      <c r="H28" s="70">
        <v>0.3</v>
      </c>
      <c r="I28" s="44">
        <v>120</v>
      </c>
      <c r="J28" s="71" t="str">
        <f t="shared" si="0"/>
        <v>I</v>
      </c>
    </row>
    <row r="29" spans="1:10">
      <c r="A29"/>
      <c r="B29" s="159">
        <f t="shared" si="1"/>
        <v>25</v>
      </c>
      <c r="C29" s="111" t="s">
        <v>4036</v>
      </c>
      <c r="D29" s="43" t="str">
        <f>VLOOKUP($C29,'Ewidencja działek'!$A$2:$C$59999,2,0)</f>
        <v>253</v>
      </c>
      <c r="E29" s="43" t="str">
        <f>VLOOKUP($C29,'Ewidencja działek'!$A$2:$C$59999,3,0)</f>
        <v xml:space="preserve">Lębork obr 1 </v>
      </c>
      <c r="F29" s="52" t="s">
        <v>1968</v>
      </c>
      <c r="G29" s="69">
        <v>158</v>
      </c>
      <c r="H29" s="70">
        <v>2.7</v>
      </c>
      <c r="I29" s="44">
        <v>115</v>
      </c>
      <c r="J29" s="71" t="str">
        <f t="shared" si="0"/>
        <v>II</v>
      </c>
    </row>
    <row r="30" spans="1:10">
      <c r="A30"/>
      <c r="B30" s="159">
        <f t="shared" si="1"/>
        <v>26</v>
      </c>
      <c r="C30" s="111" t="s">
        <v>4067</v>
      </c>
      <c r="D30" s="43" t="str">
        <f>VLOOKUP($C30,'Ewidencja działek'!$A$2:$C$59999,2,0)</f>
        <v>282/1</v>
      </c>
      <c r="E30" s="43" t="str">
        <f>VLOOKUP($C30,'Ewidencja działek'!$A$2:$C$59999,3,0)</f>
        <v xml:space="preserve">Lębork obr 1 </v>
      </c>
      <c r="F30" s="52" t="s">
        <v>1968</v>
      </c>
      <c r="G30" s="69">
        <v>99</v>
      </c>
      <c r="H30" s="70">
        <v>1.3</v>
      </c>
      <c r="I30" s="44">
        <v>115</v>
      </c>
      <c r="J30" s="71" t="str">
        <f t="shared" si="0"/>
        <v>II</v>
      </c>
    </row>
    <row r="31" spans="1:10">
      <c r="A31"/>
      <c r="B31" s="159">
        <f t="shared" si="1"/>
        <v>27</v>
      </c>
      <c r="C31" s="111" t="s">
        <v>2027</v>
      </c>
      <c r="D31" s="43" t="str">
        <f>VLOOKUP($C31,'Ewidencja działek'!$A$2:$C$59999,2,0)</f>
        <v>2/51</v>
      </c>
      <c r="E31" s="43" t="str">
        <f>VLOOKUP($C31,'Ewidencja działek'!$A$2:$C$59999,3,0)</f>
        <v xml:space="preserve">Lębork obr 6 </v>
      </c>
      <c r="F31" s="44" t="s">
        <v>1969</v>
      </c>
      <c r="G31" s="69">
        <v>41</v>
      </c>
      <c r="H31" s="70">
        <v>0.7</v>
      </c>
      <c r="I31" s="44">
        <v>115</v>
      </c>
      <c r="J31" s="71" t="str">
        <f t="shared" si="0"/>
        <v>II</v>
      </c>
    </row>
    <row r="32" spans="1:10">
      <c r="A32"/>
      <c r="B32" s="159">
        <f t="shared" si="1"/>
        <v>28</v>
      </c>
      <c r="C32" s="111" t="s">
        <v>3201</v>
      </c>
      <c r="D32" s="43" t="str">
        <f>VLOOKUP($C32,'Ewidencja działek'!$A$2:$C$59999,2,0)</f>
        <v>2/61</v>
      </c>
      <c r="E32" s="43" t="str">
        <f>VLOOKUP($C32,'Ewidencja działek'!$A$2:$C$59999,3,0)</f>
        <v xml:space="preserve">Lębork obr 6 </v>
      </c>
      <c r="F32" s="44" t="s">
        <v>1968</v>
      </c>
      <c r="G32" s="69">
        <v>158</v>
      </c>
      <c r="H32" s="70">
        <v>2.7</v>
      </c>
      <c r="I32" s="44">
        <v>90</v>
      </c>
      <c r="J32" s="71" t="str">
        <f t="shared" si="0"/>
        <v>III</v>
      </c>
    </row>
    <row r="33" spans="1:11">
      <c r="A33"/>
      <c r="B33" s="159">
        <f t="shared" si="1"/>
        <v>29</v>
      </c>
      <c r="C33" s="112" t="s">
        <v>2033</v>
      </c>
      <c r="D33" s="43" t="str">
        <f>VLOOKUP($C33,'Ewidencja działek'!$A$2:$C$59999,2,0)</f>
        <v>236</v>
      </c>
      <c r="E33" s="43" t="str">
        <f>VLOOKUP($C33,'Ewidencja działek'!$A$2:$C$59999,3,0)</f>
        <v xml:space="preserve">Lębork obr 6 </v>
      </c>
      <c r="F33" s="44" t="s">
        <v>1968</v>
      </c>
      <c r="G33" s="69">
        <v>185</v>
      </c>
      <c r="H33" s="70">
        <v>3.1</v>
      </c>
      <c r="I33" s="44">
        <v>100</v>
      </c>
      <c r="J33" s="71" t="str">
        <f t="shared" si="0"/>
        <v>II</v>
      </c>
    </row>
    <row r="34" spans="1:11">
      <c r="A34"/>
      <c r="B34" s="159">
        <f t="shared" si="1"/>
        <v>30</v>
      </c>
      <c r="C34" s="112" t="s">
        <v>7896</v>
      </c>
      <c r="D34" s="43" t="str">
        <f>VLOOKUP($C34,'Ewidencja działek'!$A$2:$C$59999,2,0)</f>
        <v>9/2</v>
      </c>
      <c r="E34" s="43" t="str">
        <f>VLOOKUP($C34,'Ewidencja działek'!$A$2:$C$59999,3,0)</f>
        <v>Lębork obr 12</v>
      </c>
      <c r="F34" s="159" t="s">
        <v>1969</v>
      </c>
      <c r="G34" s="69">
        <v>66</v>
      </c>
      <c r="H34" s="70">
        <v>1.1000000000000001</v>
      </c>
      <c r="I34" s="44">
        <v>120</v>
      </c>
      <c r="J34" s="71" t="str">
        <f t="shared" si="0"/>
        <v>I</v>
      </c>
    </row>
    <row r="35" spans="1:11">
      <c r="A35"/>
      <c r="B35" s="177">
        <f t="shared" si="1"/>
        <v>31</v>
      </c>
      <c r="C35" s="111" t="s">
        <v>4475</v>
      </c>
      <c r="D35" s="43" t="str">
        <f>VLOOKUP($C35,'Ewidencja działek'!$A$2:$C$59999,2,0)</f>
        <v>20</v>
      </c>
      <c r="E35" s="43" t="str">
        <f>VLOOKUP($C35,'Ewidencja działek'!$A$2:$C$59999,3,0)</f>
        <v>Lębork obr 12</v>
      </c>
      <c r="F35" s="44" t="s">
        <v>1969</v>
      </c>
      <c r="G35" s="69">
        <v>283</v>
      </c>
      <c r="H35" s="70">
        <v>3.7</v>
      </c>
      <c r="I35" s="44">
        <v>135</v>
      </c>
      <c r="J35" s="71" t="str">
        <f t="shared" si="0"/>
        <v>I</v>
      </c>
      <c r="K35" s="175" t="s">
        <v>7979</v>
      </c>
    </row>
    <row r="36" spans="1:11">
      <c r="A36"/>
      <c r="B36" s="159">
        <f t="shared" si="1"/>
        <v>32</v>
      </c>
      <c r="C36" s="111" t="s">
        <v>6360</v>
      </c>
      <c r="D36" s="43" t="str">
        <f>VLOOKUP($C36,'Ewidencja działek'!$A$2:$C$59999,2,0)</f>
        <v>131</v>
      </c>
      <c r="E36" s="43" t="str">
        <f>VLOOKUP($C36,'Ewidencja działek'!$A$2:$C$59999,3,0)</f>
        <v xml:space="preserve">Lębork obr 2 </v>
      </c>
      <c r="F36" s="44" t="s">
        <v>1968</v>
      </c>
      <c r="G36" s="69">
        <v>100</v>
      </c>
      <c r="H36" s="70">
        <v>1.5</v>
      </c>
      <c r="I36" s="44">
        <v>120</v>
      </c>
      <c r="J36" s="71" t="str">
        <f t="shared" si="0"/>
        <v>I</v>
      </c>
    </row>
    <row r="37" spans="1:11">
      <c r="A37"/>
      <c r="B37" s="159">
        <f t="shared" si="1"/>
        <v>33</v>
      </c>
      <c r="C37" s="111" t="s">
        <v>6362</v>
      </c>
      <c r="D37" s="43" t="str">
        <f>VLOOKUP($C37,'Ewidencja działek'!$A$2:$C$59999,2,0)</f>
        <v>133</v>
      </c>
      <c r="E37" s="43" t="str">
        <f>VLOOKUP($C37,'Ewidencja działek'!$A$2:$C$59999,3,0)</f>
        <v xml:space="preserve">Lębork obr 2 </v>
      </c>
      <c r="F37" s="44" t="s">
        <v>1968</v>
      </c>
      <c r="G37" s="69">
        <v>87</v>
      </c>
      <c r="H37" s="70">
        <v>1.1000000000000001</v>
      </c>
      <c r="I37" s="44">
        <v>110</v>
      </c>
      <c r="J37" s="71" t="str">
        <f t="shared" si="0"/>
        <v>II</v>
      </c>
    </row>
    <row r="38" spans="1:11">
      <c r="A38"/>
      <c r="B38" s="159">
        <f t="shared" si="1"/>
        <v>34</v>
      </c>
      <c r="C38" s="111" t="s">
        <v>6363</v>
      </c>
      <c r="D38" s="43" t="str">
        <f>VLOOKUP($C38,'Ewidencja działek'!$A$2:$C$59999,2,0)</f>
        <v>134</v>
      </c>
      <c r="E38" s="43" t="str">
        <f>VLOOKUP($C38,'Ewidencja działek'!$A$2:$C$59999,3,0)</f>
        <v xml:space="preserve">Lębork obr 2 </v>
      </c>
      <c r="F38" s="44" t="s">
        <v>1968</v>
      </c>
      <c r="G38" s="69">
        <v>87</v>
      </c>
      <c r="H38" s="70">
        <v>1.1000000000000001</v>
      </c>
      <c r="I38" s="44">
        <v>110</v>
      </c>
      <c r="J38" s="71" t="str">
        <f t="shared" si="0"/>
        <v>II</v>
      </c>
    </row>
    <row r="39" spans="1:11">
      <c r="A39"/>
      <c r="B39" s="159">
        <f t="shared" si="1"/>
        <v>35</v>
      </c>
      <c r="C39" s="111" t="s">
        <v>6370</v>
      </c>
      <c r="D39" s="43" t="str">
        <f>VLOOKUP($C39,'Ewidencja działek'!$A$2:$C$59999,2,0)</f>
        <v>141</v>
      </c>
      <c r="E39" s="43" t="str">
        <f>VLOOKUP($C39,'Ewidencja działek'!$A$2:$C$59999,3,0)</f>
        <v xml:space="preserve">Lębork obr 2 </v>
      </c>
      <c r="F39" s="44" t="s">
        <v>1968</v>
      </c>
      <c r="G39" s="69">
        <v>150</v>
      </c>
      <c r="H39" s="70">
        <v>2.6</v>
      </c>
      <c r="I39" s="44">
        <v>110</v>
      </c>
      <c r="J39" s="71" t="str">
        <f t="shared" si="0"/>
        <v>II</v>
      </c>
    </row>
    <row r="40" spans="1:11">
      <c r="A40"/>
      <c r="B40" s="159">
        <f t="shared" si="1"/>
        <v>36</v>
      </c>
      <c r="C40" s="111" t="s">
        <v>6374</v>
      </c>
      <c r="D40" s="43" t="str">
        <f>VLOOKUP($C40,'Ewidencja działek'!$A$2:$C$59999,2,0)</f>
        <v>145</v>
      </c>
      <c r="E40" s="43" t="str">
        <f>VLOOKUP($C40,'Ewidencja działek'!$A$2:$C$59999,3,0)</f>
        <v xml:space="preserve">Lębork obr 2 </v>
      </c>
      <c r="F40" s="44" t="s">
        <v>1968</v>
      </c>
      <c r="G40" s="69">
        <v>202</v>
      </c>
      <c r="H40" s="70">
        <v>3.4</v>
      </c>
      <c r="I40" s="44">
        <v>110</v>
      </c>
      <c r="J40" s="71" t="str">
        <f t="shared" si="0"/>
        <v>II</v>
      </c>
    </row>
    <row r="41" spans="1:11">
      <c r="A41"/>
      <c r="B41" s="159">
        <f t="shared" si="1"/>
        <v>37</v>
      </c>
      <c r="C41" s="111" t="s">
        <v>6375</v>
      </c>
      <c r="D41" s="43" t="str">
        <f>VLOOKUP($C41,'Ewidencja działek'!$A$2:$C$59999,2,0)</f>
        <v>146</v>
      </c>
      <c r="E41" s="43" t="str">
        <f>VLOOKUP($C41,'Ewidencja działek'!$A$2:$C$59999,3,0)</f>
        <v xml:space="preserve">Lębork obr 2 </v>
      </c>
      <c r="F41" s="44" t="s">
        <v>1968</v>
      </c>
      <c r="G41" s="69">
        <v>135</v>
      </c>
      <c r="H41" s="70">
        <v>2.4</v>
      </c>
      <c r="I41" s="44">
        <v>110</v>
      </c>
      <c r="J41" s="71" t="str">
        <f t="shared" si="0"/>
        <v>II</v>
      </c>
    </row>
    <row r="42" spans="1:11">
      <c r="A42"/>
      <c r="B42" s="159">
        <f t="shared" si="1"/>
        <v>38</v>
      </c>
      <c r="C42" s="111" t="s">
        <v>967</v>
      </c>
      <c r="D42" s="43" t="str">
        <f>VLOOKUP($C42,'Ewidencja działek'!$A$2:$C$59999,2,0)</f>
        <v>148</v>
      </c>
      <c r="E42" s="43" t="str">
        <f>VLOOKUP($C42,'Ewidencja działek'!$A$2:$C$59999,3,0)</f>
        <v xml:space="preserve">Lębork obr 2 </v>
      </c>
      <c r="F42" s="43" t="s">
        <v>1968</v>
      </c>
      <c r="G42" s="69">
        <v>151</v>
      </c>
      <c r="H42" s="70">
        <v>2.6</v>
      </c>
      <c r="I42" s="44">
        <v>110</v>
      </c>
      <c r="J42" s="71" t="str">
        <f t="shared" si="0"/>
        <v>II</v>
      </c>
    </row>
    <row r="43" spans="1:11">
      <c r="A43"/>
      <c r="B43" s="159">
        <f t="shared" si="1"/>
        <v>39</v>
      </c>
      <c r="C43" s="111" t="s">
        <v>7953</v>
      </c>
      <c r="D43" s="43">
        <v>130</v>
      </c>
      <c r="E43" s="159" t="s">
        <v>7940</v>
      </c>
      <c r="F43" s="159" t="s">
        <v>7954</v>
      </c>
      <c r="G43" s="69">
        <v>44.88</v>
      </c>
      <c r="H43" s="70">
        <f>G43*0.017</f>
        <v>0.76296000000000008</v>
      </c>
      <c r="I43" s="44">
        <v>80</v>
      </c>
      <c r="J43" s="161" t="s">
        <v>7956</v>
      </c>
    </row>
    <row r="44" spans="1:11">
      <c r="A44"/>
      <c r="B44" s="159">
        <f t="shared" si="1"/>
        <v>40</v>
      </c>
      <c r="C44" s="111" t="s">
        <v>7985</v>
      </c>
      <c r="D44" s="159" t="s">
        <v>6018</v>
      </c>
      <c r="E44" s="159" t="s">
        <v>7946</v>
      </c>
      <c r="F44" s="159" t="s">
        <v>1969</v>
      </c>
      <c r="G44" s="69">
        <v>235</v>
      </c>
      <c r="H44" s="70">
        <v>4</v>
      </c>
      <c r="I44" s="44">
        <v>120</v>
      </c>
      <c r="J44" s="161" t="s">
        <v>7957</v>
      </c>
    </row>
    <row r="45" spans="1:11">
      <c r="A45"/>
      <c r="B45" s="159">
        <f t="shared" si="1"/>
        <v>41</v>
      </c>
      <c r="C45" s="112" t="s">
        <v>3476</v>
      </c>
      <c r="D45" s="43" t="str">
        <f>VLOOKUP($C45,'Ewidencja działek'!$A$2:$C$59999,2,0)</f>
        <v>10/1</v>
      </c>
      <c r="E45" s="43" t="str">
        <f>VLOOKUP($C45,'Ewidencja działek'!$A$2:$C$59999,3,0)</f>
        <v xml:space="preserve">Lębork obr 7 </v>
      </c>
      <c r="F45" s="44" t="s">
        <v>1968</v>
      </c>
      <c r="G45" s="69">
        <v>84</v>
      </c>
      <c r="H45" s="70">
        <v>1.4</v>
      </c>
      <c r="I45" s="44">
        <v>110</v>
      </c>
      <c r="J45" s="71" t="str">
        <f t="shared" ref="J45:J58" si="3">IF($I45&gt;=120,"I",IF($I45&lt;=90,"III","II"))</f>
        <v>II</v>
      </c>
    </row>
    <row r="46" spans="1:11">
      <c r="A46"/>
      <c r="B46" s="159">
        <f t="shared" si="1"/>
        <v>42</v>
      </c>
      <c r="C46" s="111" t="s">
        <v>1040</v>
      </c>
      <c r="D46" s="43" t="str">
        <f>VLOOKUP($C46,'Ewidencja działek'!$A$2:$C$59999,2,0)</f>
        <v>232</v>
      </c>
      <c r="E46" s="43" t="str">
        <f>VLOOKUP($C46,'Ewidencja działek'!$A$2:$C$59999,3,0)</f>
        <v xml:space="preserve">Lębork obr 2 </v>
      </c>
      <c r="F46" s="44" t="s">
        <v>1970</v>
      </c>
      <c r="G46" s="69">
        <v>119</v>
      </c>
      <c r="H46" s="70">
        <v>1.5</v>
      </c>
      <c r="I46" s="44">
        <v>110</v>
      </c>
      <c r="J46" s="71" t="str">
        <f t="shared" si="3"/>
        <v>II</v>
      </c>
    </row>
    <row r="47" spans="1:11">
      <c r="A47"/>
      <c r="B47" s="159">
        <f t="shared" si="1"/>
        <v>43</v>
      </c>
      <c r="C47" s="111" t="s">
        <v>1041</v>
      </c>
      <c r="D47" s="43" t="str">
        <f>VLOOKUP($C47,'Ewidencja działek'!$A$2:$C$59999,2,0)</f>
        <v>233</v>
      </c>
      <c r="E47" s="43" t="str">
        <f>VLOOKUP($C47,'Ewidencja działek'!$A$2:$C$59999,3,0)</f>
        <v xml:space="preserve">Lębork obr 2 </v>
      </c>
      <c r="F47" s="44" t="s">
        <v>1970</v>
      </c>
      <c r="G47" s="69">
        <v>119</v>
      </c>
      <c r="H47" s="70">
        <v>1.5</v>
      </c>
      <c r="I47" s="44">
        <v>110</v>
      </c>
      <c r="J47" s="71" t="str">
        <f t="shared" si="3"/>
        <v>II</v>
      </c>
    </row>
    <row r="48" spans="1:11">
      <c r="A48"/>
      <c r="B48" s="159">
        <f t="shared" si="1"/>
        <v>44</v>
      </c>
      <c r="C48" s="111" t="s">
        <v>1167</v>
      </c>
      <c r="D48" s="43" t="str">
        <f>VLOOKUP($C48,'Ewidencja działek'!$A$2:$C$59999,2,0)</f>
        <v>205</v>
      </c>
      <c r="E48" s="43" t="str">
        <f>VLOOKUP($C48,'Ewidencja działek'!$A$2:$C$59999,3,0)</f>
        <v xml:space="preserve">Lębork obr 6 </v>
      </c>
      <c r="F48" s="44" t="s">
        <v>1968</v>
      </c>
      <c r="G48" s="69">
        <v>151</v>
      </c>
      <c r="H48" s="70">
        <v>2.6</v>
      </c>
      <c r="I48" s="44">
        <v>90</v>
      </c>
      <c r="J48" s="71" t="str">
        <f t="shared" si="3"/>
        <v>III</v>
      </c>
    </row>
    <row r="49" spans="1:10">
      <c r="A49"/>
      <c r="B49" s="159">
        <f t="shared" si="1"/>
        <v>45</v>
      </c>
      <c r="C49" s="111" t="s">
        <v>1169</v>
      </c>
      <c r="D49" s="43" t="str">
        <f>VLOOKUP($C49,'Ewidencja działek'!$A$2:$C$59999,2,0)</f>
        <v>206</v>
      </c>
      <c r="E49" s="43" t="str">
        <f>VLOOKUP($C49,'Ewidencja działek'!$A$2:$C$59999,3,0)</f>
        <v xml:space="preserve">Lębork obr 6 </v>
      </c>
      <c r="F49" s="44" t="s">
        <v>1968</v>
      </c>
      <c r="G49" s="69">
        <v>100</v>
      </c>
      <c r="H49" s="70">
        <v>1.5</v>
      </c>
      <c r="I49" s="44">
        <v>115</v>
      </c>
      <c r="J49" s="71" t="str">
        <f t="shared" si="3"/>
        <v>II</v>
      </c>
    </row>
    <row r="50" spans="1:10">
      <c r="A50"/>
      <c r="B50" s="159">
        <f t="shared" si="1"/>
        <v>46</v>
      </c>
      <c r="C50" s="111" t="s">
        <v>1171</v>
      </c>
      <c r="D50" s="43" t="str">
        <f>VLOOKUP($C50,'Ewidencja działek'!$A$2:$C$59999,2,0)</f>
        <v>211</v>
      </c>
      <c r="E50" s="43" t="str">
        <f>VLOOKUP($C50,'Ewidencja działek'!$A$2:$C$59999,3,0)</f>
        <v xml:space="preserve">Lębork obr 6 </v>
      </c>
      <c r="F50" s="159" t="s">
        <v>1968</v>
      </c>
      <c r="G50" s="69">
        <v>166</v>
      </c>
      <c r="H50" s="70">
        <v>2.8</v>
      </c>
      <c r="I50" s="44">
        <v>110</v>
      </c>
      <c r="J50" s="71" t="str">
        <f t="shared" si="3"/>
        <v>II</v>
      </c>
    </row>
    <row r="51" spans="1:10">
      <c r="A51"/>
      <c r="B51" s="177">
        <f t="shared" si="1"/>
        <v>47</v>
      </c>
      <c r="C51" s="111" t="s">
        <v>7965</v>
      </c>
      <c r="D51" s="159" t="s">
        <v>7966</v>
      </c>
      <c r="E51" s="159" t="s">
        <v>7964</v>
      </c>
      <c r="F51" s="159" t="s">
        <v>7904</v>
      </c>
      <c r="G51" s="69">
        <v>850</v>
      </c>
      <c r="H51" s="70">
        <v>12.5</v>
      </c>
      <c r="I51" s="274">
        <v>120</v>
      </c>
      <c r="J51" s="71" t="str">
        <f t="shared" si="3"/>
        <v>I</v>
      </c>
    </row>
    <row r="52" spans="1:10">
      <c r="A52"/>
      <c r="B52" s="177">
        <f t="shared" si="1"/>
        <v>48</v>
      </c>
      <c r="C52" s="111" t="s">
        <v>5258</v>
      </c>
      <c r="D52" s="159" t="s">
        <v>2649</v>
      </c>
      <c r="E52" s="159" t="s">
        <v>7964</v>
      </c>
      <c r="F52" s="159" t="s">
        <v>1968</v>
      </c>
      <c r="G52" s="69">
        <v>150</v>
      </c>
      <c r="H52" s="70">
        <v>2.5</v>
      </c>
      <c r="I52" s="274">
        <v>110</v>
      </c>
      <c r="J52" s="71" t="str">
        <f t="shared" ref="J52" si="4">IF($I52&gt;=120,"I",IF($I52&lt;=90,"III","II"))</f>
        <v>II</v>
      </c>
    </row>
    <row r="53" spans="1:10">
      <c r="A53"/>
      <c r="B53" s="159">
        <f t="shared" si="1"/>
        <v>49</v>
      </c>
      <c r="C53" s="111" t="s">
        <v>108</v>
      </c>
      <c r="D53" s="43" t="str">
        <f>VLOOKUP($C53,'Ewidencja działek'!$A$2:$C$59999,2,0)</f>
        <v>119/6</v>
      </c>
      <c r="E53" s="43" t="str">
        <f>VLOOKUP($C53,'Ewidencja działek'!$A$2:$C$59999,3,0)</f>
        <v xml:space="preserve">Lębork obr 7 </v>
      </c>
      <c r="F53" s="44" t="s">
        <v>1967</v>
      </c>
      <c r="G53" s="69">
        <v>7</v>
      </c>
      <c r="H53" s="70">
        <v>0.1</v>
      </c>
      <c r="I53" s="44">
        <v>120</v>
      </c>
      <c r="J53" s="71" t="str">
        <f t="shared" si="3"/>
        <v>I</v>
      </c>
    </row>
    <row r="54" spans="1:10">
      <c r="A54"/>
      <c r="B54" s="159">
        <f t="shared" si="1"/>
        <v>50</v>
      </c>
      <c r="C54" s="111" t="s">
        <v>36</v>
      </c>
      <c r="D54" s="43" t="str">
        <f>VLOOKUP($C54,'Ewidencja działek'!$A$2:$C$59999,2,0)</f>
        <v>47/1</v>
      </c>
      <c r="E54" s="43" t="str">
        <f>VLOOKUP($C54,'Ewidencja działek'!$A$2:$C$59999,3,0)</f>
        <v xml:space="preserve">Lębork obr 7 </v>
      </c>
      <c r="F54" s="159" t="s">
        <v>7967</v>
      </c>
      <c r="G54" s="69">
        <v>14</v>
      </c>
      <c r="H54" s="70">
        <v>0.2</v>
      </c>
      <c r="I54" s="44">
        <v>120</v>
      </c>
      <c r="J54" s="71" t="str">
        <f t="shared" si="3"/>
        <v>I</v>
      </c>
    </row>
    <row r="55" spans="1:10">
      <c r="A55"/>
      <c r="B55" s="159">
        <f t="shared" si="1"/>
        <v>51</v>
      </c>
      <c r="C55" s="111" t="s">
        <v>7959</v>
      </c>
      <c r="D55" s="159" t="s">
        <v>7950</v>
      </c>
      <c r="E55" s="159" t="s">
        <v>7944</v>
      </c>
      <c r="F55" s="44" t="s">
        <v>1969</v>
      </c>
      <c r="G55" s="69">
        <v>135</v>
      </c>
      <c r="H55" s="70">
        <v>2</v>
      </c>
      <c r="I55" s="44">
        <v>140</v>
      </c>
      <c r="J55" s="71" t="str">
        <f t="shared" si="3"/>
        <v>I</v>
      </c>
    </row>
    <row r="56" spans="1:10">
      <c r="A56"/>
      <c r="B56" s="159">
        <f t="shared" si="1"/>
        <v>52</v>
      </c>
      <c r="C56" s="111" t="s">
        <v>1180</v>
      </c>
      <c r="D56" s="43" t="str">
        <f>VLOOKUP($C56,'Ewidencja działek'!$A$2:$C$59999,2,0)</f>
        <v>20/1</v>
      </c>
      <c r="E56" s="43" t="str">
        <f>VLOOKUP($C56,'Ewidencja działek'!$A$2:$C$59999,3,0)</f>
        <v xml:space="preserve">Lębork obr 6 </v>
      </c>
      <c r="F56" s="44" t="s">
        <v>1969</v>
      </c>
      <c r="G56" s="69">
        <v>25</v>
      </c>
      <c r="H56" s="70">
        <v>0.4</v>
      </c>
      <c r="I56" s="44">
        <v>140</v>
      </c>
      <c r="J56" s="71" t="str">
        <f t="shared" si="3"/>
        <v>I</v>
      </c>
    </row>
    <row r="57" spans="1:10">
      <c r="A57"/>
      <c r="B57" s="159">
        <f t="shared" si="1"/>
        <v>53</v>
      </c>
      <c r="C57" s="111" t="s">
        <v>1182</v>
      </c>
      <c r="D57" s="43" t="str">
        <f>VLOOKUP($C57,'Ewidencja działek'!$A$2:$C$59999,2,0)</f>
        <v>320</v>
      </c>
      <c r="E57" s="43" t="str">
        <f>VLOOKUP($C57,'Ewidencja działek'!$A$2:$C$59999,3,0)</f>
        <v xml:space="preserve">Lębork obr 6 </v>
      </c>
      <c r="F57" s="44" t="s">
        <v>1968</v>
      </c>
      <c r="G57" s="69">
        <v>192</v>
      </c>
      <c r="H57" s="70">
        <v>3</v>
      </c>
      <c r="I57" s="44">
        <v>90</v>
      </c>
      <c r="J57" s="71" t="str">
        <f t="shared" si="3"/>
        <v>III</v>
      </c>
    </row>
    <row r="58" spans="1:10">
      <c r="A58"/>
      <c r="B58" s="159">
        <f t="shared" si="1"/>
        <v>54</v>
      </c>
      <c r="C58" s="111" t="s">
        <v>1184</v>
      </c>
      <c r="D58" s="43" t="str">
        <f>VLOOKUP($C58,'Ewidencja działek'!$A$2:$C$59999,2,0)</f>
        <v>322</v>
      </c>
      <c r="E58" s="43" t="str">
        <f>VLOOKUP($C58,'Ewidencja działek'!$A$2:$C$59999,3,0)</f>
        <v xml:space="preserve">Lębork obr 6 </v>
      </c>
      <c r="F58" s="44" t="s">
        <v>1968</v>
      </c>
      <c r="G58" s="69">
        <v>145</v>
      </c>
      <c r="H58" s="70">
        <v>2.5</v>
      </c>
      <c r="I58" s="44">
        <v>90</v>
      </c>
      <c r="J58" s="71" t="str">
        <f t="shared" si="3"/>
        <v>III</v>
      </c>
    </row>
    <row r="59" spans="1:10">
      <c r="A59"/>
      <c r="B59" s="159">
        <f t="shared" si="1"/>
        <v>55</v>
      </c>
      <c r="C59" s="111" t="s">
        <v>3255</v>
      </c>
      <c r="D59" s="43">
        <v>60</v>
      </c>
      <c r="E59" s="159" t="s">
        <v>7940</v>
      </c>
      <c r="F59" s="159" t="s">
        <v>1968</v>
      </c>
      <c r="G59" s="69">
        <v>150</v>
      </c>
      <c r="H59" s="70">
        <f>G59*0.017</f>
        <v>2.5500000000000003</v>
      </c>
      <c r="I59" s="44">
        <v>80</v>
      </c>
      <c r="J59" s="161" t="s">
        <v>7956</v>
      </c>
    </row>
    <row r="60" spans="1:10">
      <c r="A60"/>
      <c r="B60" s="159">
        <f t="shared" si="1"/>
        <v>56</v>
      </c>
      <c r="C60" s="111" t="s">
        <v>1189</v>
      </c>
      <c r="D60" s="43" t="str">
        <f>VLOOKUP($C60,'Ewidencja działek'!$A$2:$C$59999,2,0)</f>
        <v>201</v>
      </c>
      <c r="E60" s="43" t="str">
        <f>VLOOKUP($C60,'Ewidencja działek'!$A$2:$C$59999,3,0)</f>
        <v xml:space="preserve">Lębork obr 6 </v>
      </c>
      <c r="F60" s="44" t="s">
        <v>1968</v>
      </c>
      <c r="G60" s="69">
        <v>169</v>
      </c>
      <c r="H60" s="70">
        <v>2.9</v>
      </c>
      <c r="I60" s="44">
        <v>90</v>
      </c>
      <c r="J60" s="71" t="str">
        <f t="shared" ref="J60:J121" si="5">IF($I60&gt;=120,"I",IF($I60&lt;=90,"III","II"))</f>
        <v>III</v>
      </c>
    </row>
    <row r="61" spans="1:10">
      <c r="A61"/>
      <c r="B61" s="159">
        <f t="shared" si="1"/>
        <v>57</v>
      </c>
      <c r="C61" s="112" t="s">
        <v>1006</v>
      </c>
      <c r="D61" s="43" t="str">
        <f>VLOOKUP($C61,'Ewidencja działek'!$A$2:$C$59999,2,0)</f>
        <v>194</v>
      </c>
      <c r="E61" s="43" t="str">
        <f>VLOOKUP($C61,'Ewidencja działek'!$A$2:$C$59999,3,0)</f>
        <v xml:space="preserve">Lębork obr 2 </v>
      </c>
      <c r="F61" s="43" t="s">
        <v>1970</v>
      </c>
      <c r="G61" s="69">
        <v>121</v>
      </c>
      <c r="H61" s="70">
        <v>2.1</v>
      </c>
      <c r="I61" s="44">
        <v>110</v>
      </c>
      <c r="J61" s="71" t="str">
        <f t="shared" si="5"/>
        <v>II</v>
      </c>
    </row>
    <row r="62" spans="1:10">
      <c r="A62"/>
      <c r="B62" s="159">
        <f t="shared" si="1"/>
        <v>58</v>
      </c>
      <c r="C62" s="111" t="s">
        <v>1005</v>
      </c>
      <c r="D62" s="43" t="str">
        <f>VLOOKUP($C62,'Ewidencja działek'!$A$2:$C$59999,2,0)</f>
        <v>193</v>
      </c>
      <c r="E62" s="43" t="str">
        <f>VLOOKUP($C62,'Ewidencja działek'!$A$2:$C$59999,3,0)</f>
        <v xml:space="preserve">Lębork obr 2 </v>
      </c>
      <c r="F62" s="44" t="s">
        <v>1970</v>
      </c>
      <c r="G62" s="69">
        <v>121</v>
      </c>
      <c r="H62" s="70">
        <v>2.1</v>
      </c>
      <c r="I62" s="44">
        <v>110</v>
      </c>
      <c r="J62" s="71" t="str">
        <f t="shared" si="5"/>
        <v>II</v>
      </c>
    </row>
    <row r="63" spans="1:10">
      <c r="A63"/>
      <c r="B63" s="159">
        <f t="shared" si="1"/>
        <v>59</v>
      </c>
      <c r="C63" s="112" t="s">
        <v>1990</v>
      </c>
      <c r="D63" s="43" t="str">
        <f>VLOOKUP($C63,'Ewidencja działek'!$A$2:$C$59999,2,0)</f>
        <v>192</v>
      </c>
      <c r="E63" s="43" t="str">
        <f>VLOOKUP($C63,'Ewidencja działek'!$A$2:$C$59999,3,0)</f>
        <v xml:space="preserve">Lębork obr 2 </v>
      </c>
      <c r="F63" s="44" t="s">
        <v>1968</v>
      </c>
      <c r="G63" s="69">
        <v>242</v>
      </c>
      <c r="H63" s="70">
        <v>4.0999999999999996</v>
      </c>
      <c r="I63" s="44">
        <v>110</v>
      </c>
      <c r="J63" s="71" t="str">
        <f t="shared" si="5"/>
        <v>II</v>
      </c>
    </row>
    <row r="64" spans="1:10">
      <c r="A64"/>
      <c r="B64" s="159">
        <f t="shared" si="1"/>
        <v>60</v>
      </c>
      <c r="C64" s="112" t="s">
        <v>1991</v>
      </c>
      <c r="D64" s="43" t="str">
        <f>VLOOKUP($C64,'Ewidencja działek'!$A$2:$C$59999,2,0)</f>
        <v>191</v>
      </c>
      <c r="E64" s="43" t="str">
        <f>VLOOKUP($C64,'Ewidencja działek'!$A$2:$C$59999,3,0)</f>
        <v xml:space="preserve">Lębork obr 2 </v>
      </c>
      <c r="F64" s="44" t="s">
        <v>1968</v>
      </c>
      <c r="G64" s="69">
        <v>242</v>
      </c>
      <c r="H64" s="70">
        <v>4.0999999999999996</v>
      </c>
      <c r="I64" s="44">
        <v>110</v>
      </c>
      <c r="J64" s="71" t="str">
        <f t="shared" si="5"/>
        <v>II</v>
      </c>
    </row>
    <row r="65" spans="1:10">
      <c r="A65"/>
      <c r="B65" s="159">
        <f t="shared" si="1"/>
        <v>61</v>
      </c>
      <c r="C65" s="111" t="s">
        <v>1105</v>
      </c>
      <c r="D65" s="43" t="str">
        <f>VLOOKUP($C65,'Ewidencja działek'!$A$2:$C$59999,2,0)</f>
        <v>316</v>
      </c>
      <c r="E65" s="43" t="str">
        <f>VLOOKUP($C65,'Ewidencja działek'!$A$2:$C$59999,3,0)</f>
        <v xml:space="preserve">Lębork obr 2 </v>
      </c>
      <c r="F65" s="44" t="s">
        <v>1969</v>
      </c>
      <c r="G65" s="69">
        <v>262</v>
      </c>
      <c r="H65" s="70">
        <v>4.5</v>
      </c>
      <c r="I65" s="44">
        <v>110</v>
      </c>
      <c r="J65" s="71" t="str">
        <f t="shared" si="5"/>
        <v>II</v>
      </c>
    </row>
    <row r="66" spans="1:10">
      <c r="A66"/>
      <c r="B66" s="159">
        <f t="shared" si="1"/>
        <v>62</v>
      </c>
      <c r="C66" s="111" t="s">
        <v>1105</v>
      </c>
      <c r="D66" s="43" t="str">
        <f>VLOOKUP($C66,'Ewidencja działek'!$A$2:$C$59999,2,0)</f>
        <v>316</v>
      </c>
      <c r="E66" s="43" t="str">
        <f>VLOOKUP($C66,'Ewidencja działek'!$A$2:$C$59999,3,0)</f>
        <v xml:space="preserve">Lębork obr 2 </v>
      </c>
      <c r="F66" s="43" t="s">
        <v>1968</v>
      </c>
      <c r="G66" s="69">
        <v>121</v>
      </c>
      <c r="H66" s="70">
        <v>2.1</v>
      </c>
      <c r="I66" s="44">
        <v>110</v>
      </c>
      <c r="J66" s="71" t="str">
        <f t="shared" si="5"/>
        <v>II</v>
      </c>
    </row>
    <row r="67" spans="1:10">
      <c r="A67"/>
      <c r="B67" s="159">
        <f t="shared" si="1"/>
        <v>63</v>
      </c>
      <c r="C67" s="111" t="s">
        <v>1003</v>
      </c>
      <c r="D67" s="43" t="str">
        <f>VLOOKUP($C67,'Ewidencja działek'!$A$2:$C$59999,2,0)</f>
        <v>188</v>
      </c>
      <c r="E67" s="43" t="str">
        <f>VLOOKUP($C67,'Ewidencja działek'!$A$2:$C$59999,3,0)</f>
        <v xml:space="preserve">Lębork obr 2 </v>
      </c>
      <c r="F67" s="44" t="s">
        <v>1968</v>
      </c>
      <c r="G67" s="69">
        <v>121</v>
      </c>
      <c r="H67" s="70">
        <v>2.1</v>
      </c>
      <c r="I67" s="44">
        <v>110</v>
      </c>
      <c r="J67" s="71" t="str">
        <f t="shared" si="5"/>
        <v>II</v>
      </c>
    </row>
    <row r="68" spans="1:10">
      <c r="A68"/>
      <c r="B68" s="159">
        <f t="shared" si="1"/>
        <v>64</v>
      </c>
      <c r="C68" s="112" t="s">
        <v>1993</v>
      </c>
      <c r="D68" s="43" t="str">
        <f>VLOOKUP($C68,'Ewidencja działek'!$A$2:$C$59999,2,0)</f>
        <v>320</v>
      </c>
      <c r="E68" s="43" t="str">
        <f>VLOOKUP($C68,'Ewidencja działek'!$A$2:$C$59999,3,0)</f>
        <v xml:space="preserve">Lębork obr 2 </v>
      </c>
      <c r="F68" s="43" t="s">
        <v>1968</v>
      </c>
      <c r="G68" s="69">
        <v>154</v>
      </c>
      <c r="H68" s="70">
        <v>2.6</v>
      </c>
      <c r="I68" s="44">
        <v>80</v>
      </c>
      <c r="J68" s="71" t="str">
        <f t="shared" si="5"/>
        <v>III</v>
      </c>
    </row>
    <row r="69" spans="1:10">
      <c r="A69"/>
      <c r="B69" s="177">
        <f t="shared" si="1"/>
        <v>65</v>
      </c>
      <c r="C69" s="275" t="s">
        <v>1993</v>
      </c>
      <c r="D69" s="178">
        <v>320</v>
      </c>
      <c r="E69" s="177" t="s">
        <v>7972</v>
      </c>
      <c r="F69" s="177" t="s">
        <v>1971</v>
      </c>
      <c r="G69" s="174">
        <v>53</v>
      </c>
      <c r="H69" s="276">
        <v>0.9</v>
      </c>
      <c r="I69" s="274">
        <v>80</v>
      </c>
      <c r="J69" s="71" t="str">
        <f>IF($I69&gt;=120,"I",IF($I69&lt;=90,"III","II"))</f>
        <v>III</v>
      </c>
    </row>
    <row r="70" spans="1:10">
      <c r="A70"/>
      <c r="B70" s="177">
        <f t="shared" si="1"/>
        <v>66</v>
      </c>
      <c r="C70" s="112" t="s">
        <v>1992</v>
      </c>
      <c r="D70" s="43" t="str">
        <f>VLOOKUP($C70,'Ewidencja działek'!$A$2:$C$59999,2,0)</f>
        <v>321/1</v>
      </c>
      <c r="E70" s="43" t="str">
        <f>VLOOKUP($C70,'Ewidencja działek'!$A$2:$C$59999,3,0)</f>
        <v xml:space="preserve">Lębork obr 2 </v>
      </c>
      <c r="F70" s="43" t="s">
        <v>1968</v>
      </c>
      <c r="G70" s="69">
        <v>197</v>
      </c>
      <c r="H70" s="70">
        <v>3.3</v>
      </c>
      <c r="I70" s="44">
        <v>110</v>
      </c>
      <c r="J70" s="71" t="str">
        <f t="shared" si="5"/>
        <v>II</v>
      </c>
    </row>
    <row r="71" spans="1:10">
      <c r="A71"/>
      <c r="B71" s="159">
        <f t="shared" ref="B71:B134" si="6">B70+1</f>
        <v>67</v>
      </c>
      <c r="C71" s="111" t="s">
        <v>1992</v>
      </c>
      <c r="D71" s="43" t="str">
        <f>VLOOKUP($C71,'Ewidencja działek'!$A$2:$C$59999,2,0)</f>
        <v>321/1</v>
      </c>
      <c r="E71" s="43" t="str">
        <f>VLOOKUP($C71,'Ewidencja działek'!$A$2:$C$59999,3,0)</f>
        <v xml:space="preserve">Lębork obr 2 </v>
      </c>
      <c r="F71" s="44" t="s">
        <v>1969</v>
      </c>
      <c r="G71" s="69">
        <v>121</v>
      </c>
      <c r="H71" s="70">
        <v>2.1</v>
      </c>
      <c r="I71" s="44">
        <v>110</v>
      </c>
      <c r="J71" s="71" t="str">
        <f t="shared" si="5"/>
        <v>II</v>
      </c>
    </row>
    <row r="72" spans="1:10">
      <c r="A72"/>
      <c r="B72" s="159">
        <f t="shared" si="6"/>
        <v>68</v>
      </c>
      <c r="C72" s="111" t="s">
        <v>2055</v>
      </c>
      <c r="D72" s="43" t="str">
        <f>VLOOKUP($C72,'Ewidencja działek'!$A$2:$C$59999,2,0)</f>
        <v>323</v>
      </c>
      <c r="E72" s="43" t="str">
        <f>VLOOKUP($C72,'Ewidencja działek'!$A$2:$C$59999,3,0)</f>
        <v xml:space="preserve">Lębork obr 2 </v>
      </c>
      <c r="F72" s="44" t="s">
        <v>1969</v>
      </c>
      <c r="G72" s="69">
        <v>120</v>
      </c>
      <c r="H72" s="70">
        <v>2.1</v>
      </c>
      <c r="I72" s="44">
        <v>60</v>
      </c>
      <c r="J72" s="71" t="str">
        <f>IF($I72&gt;=120,"I",IF($I72&lt;=90,"III","II"))</f>
        <v>III</v>
      </c>
    </row>
    <row r="73" spans="1:10">
      <c r="A73"/>
      <c r="B73" s="159">
        <f t="shared" si="6"/>
        <v>69</v>
      </c>
      <c r="C73" s="112" t="s">
        <v>2054</v>
      </c>
      <c r="D73" s="43" t="str">
        <f>VLOOKUP($C73,'Ewidencja działek'!$A$2:$C$59999,2,0)</f>
        <v>325</v>
      </c>
      <c r="E73" s="43" t="str">
        <f>VLOOKUP($C73,'Ewidencja działek'!$A$2:$C$59999,3,0)</f>
        <v xml:space="preserve">Lębork obr 2 </v>
      </c>
      <c r="F73" s="44" t="s">
        <v>1969</v>
      </c>
      <c r="G73" s="69">
        <v>185</v>
      </c>
      <c r="H73" s="70">
        <v>3.1</v>
      </c>
      <c r="I73" s="44">
        <v>120</v>
      </c>
      <c r="J73" s="71" t="str">
        <f t="shared" si="5"/>
        <v>I</v>
      </c>
    </row>
    <row r="74" spans="1:10">
      <c r="A74"/>
      <c r="B74" s="159">
        <f t="shared" si="6"/>
        <v>70</v>
      </c>
      <c r="C74" s="111" t="s">
        <v>7914</v>
      </c>
      <c r="D74" s="43">
        <v>326</v>
      </c>
      <c r="E74" s="43" t="s">
        <v>7946</v>
      </c>
      <c r="F74" s="43" t="s">
        <v>1968</v>
      </c>
      <c r="G74" s="69">
        <v>143</v>
      </c>
      <c r="H74" s="70">
        <v>2.4</v>
      </c>
      <c r="I74" s="44">
        <v>120</v>
      </c>
      <c r="J74" s="71" t="str">
        <f t="shared" si="5"/>
        <v>I</v>
      </c>
    </row>
    <row r="75" spans="1:10">
      <c r="A75"/>
      <c r="B75" s="159">
        <f t="shared" si="6"/>
        <v>71</v>
      </c>
      <c r="C75" s="111" t="s">
        <v>1059</v>
      </c>
      <c r="D75" s="43" t="str">
        <f>VLOOKUP($C75,'Ewidencja działek'!$A$2:$C$59999,2,0)</f>
        <v>256</v>
      </c>
      <c r="E75" s="43" t="str">
        <f>VLOOKUP($C75,'Ewidencja działek'!$A$2:$C$59999,3,0)</f>
        <v xml:space="preserve">Lębork obr 2 </v>
      </c>
      <c r="F75" s="52" t="s">
        <v>1968</v>
      </c>
      <c r="G75" s="69">
        <v>149</v>
      </c>
      <c r="H75" s="70">
        <v>1.9</v>
      </c>
      <c r="I75" s="44">
        <v>80</v>
      </c>
      <c r="J75" s="71" t="str">
        <f t="shared" si="5"/>
        <v>III</v>
      </c>
    </row>
    <row r="76" spans="1:10">
      <c r="A76"/>
      <c r="B76" s="159">
        <f t="shared" si="6"/>
        <v>72</v>
      </c>
      <c r="C76" s="111" t="s">
        <v>4026</v>
      </c>
      <c r="D76" s="43" t="str">
        <f>VLOOKUP($C76,'Ewidencja działek'!$A$2:$C$59999,2,0)</f>
        <v>241</v>
      </c>
      <c r="E76" s="43" t="str">
        <f>VLOOKUP($C76,'Ewidencja działek'!$A$2:$C$59999,3,0)</f>
        <v xml:space="preserve">Lębork obr 1 </v>
      </c>
      <c r="F76" s="52" t="s">
        <v>1969</v>
      </c>
      <c r="G76" s="69">
        <v>10</v>
      </c>
      <c r="H76" s="70">
        <v>0.2</v>
      </c>
      <c r="I76" s="44">
        <v>120</v>
      </c>
      <c r="J76" s="71" t="str">
        <f t="shared" si="5"/>
        <v>I</v>
      </c>
    </row>
    <row r="77" spans="1:10">
      <c r="A77"/>
      <c r="B77" s="159">
        <f t="shared" si="6"/>
        <v>73</v>
      </c>
      <c r="C77" s="111" t="s">
        <v>4019</v>
      </c>
      <c r="D77" s="43" t="str">
        <f>VLOOKUP($C77,'Ewidencja działek'!$A$2:$C$59999,2,0)</f>
        <v>231</v>
      </c>
      <c r="E77" s="43" t="str">
        <f>VLOOKUP($C77,'Ewidencja działek'!$A$2:$C$59999,3,0)</f>
        <v xml:space="preserve">Lębork obr 1 </v>
      </c>
      <c r="F77" s="44" t="s">
        <v>1968</v>
      </c>
      <c r="G77" s="69">
        <v>120</v>
      </c>
      <c r="H77" s="70">
        <v>2</v>
      </c>
      <c r="I77" s="44">
        <v>120</v>
      </c>
      <c r="J77" s="71" t="str">
        <f t="shared" si="5"/>
        <v>I</v>
      </c>
    </row>
    <row r="78" spans="1:10">
      <c r="A78"/>
      <c r="B78" s="159">
        <f t="shared" si="6"/>
        <v>74</v>
      </c>
      <c r="C78" s="111" t="s">
        <v>4464</v>
      </c>
      <c r="D78" s="43" t="str">
        <f>VLOOKUP($C78,'Ewidencja działek'!$A$2:$C$59999,2,0)</f>
        <v>13/8/L</v>
      </c>
      <c r="E78" s="43" t="str">
        <f>VLOOKUP($C78,'Ewidencja działek'!$A$2:$C$59999,3,0)</f>
        <v>Lębork obr 12</v>
      </c>
      <c r="F78" s="44" t="s">
        <v>1968</v>
      </c>
      <c r="G78" s="69">
        <v>108</v>
      </c>
      <c r="H78" s="70">
        <v>1.8</v>
      </c>
      <c r="I78" s="44">
        <v>120</v>
      </c>
      <c r="J78" s="71" t="str">
        <f t="shared" si="5"/>
        <v>I</v>
      </c>
    </row>
    <row r="79" spans="1:10">
      <c r="A79"/>
      <c r="B79" s="159">
        <f t="shared" si="6"/>
        <v>75</v>
      </c>
      <c r="C79" s="111" t="s">
        <v>4464</v>
      </c>
      <c r="D79" s="43" t="str">
        <f>VLOOKUP($C79,'Ewidencja działek'!$A$2:$C$59999,2,0)</f>
        <v>13/8/L</v>
      </c>
      <c r="E79" s="43" t="str">
        <f>VLOOKUP($C79,'Ewidencja działek'!$A$2:$C$59999,3,0)</f>
        <v>Lębork obr 12</v>
      </c>
      <c r="F79" s="44" t="s">
        <v>1967</v>
      </c>
      <c r="G79" s="69">
        <v>77</v>
      </c>
      <c r="H79" s="70">
        <v>1.3</v>
      </c>
      <c r="I79" s="44">
        <v>120</v>
      </c>
      <c r="J79" s="71" t="str">
        <f t="shared" si="5"/>
        <v>I</v>
      </c>
    </row>
    <row r="80" spans="1:10">
      <c r="A80"/>
      <c r="B80" s="159">
        <f t="shared" si="6"/>
        <v>76</v>
      </c>
      <c r="C80" s="111" t="s">
        <v>1069</v>
      </c>
      <c r="D80" s="43" t="str">
        <f>VLOOKUP($C80,'Ewidencja działek'!$A$2:$C$59999,2,0)</f>
        <v>266</v>
      </c>
      <c r="E80" s="43" t="str">
        <f>VLOOKUP($C80,'Ewidencja działek'!$A$2:$C$59999,3,0)</f>
        <v xml:space="preserve">Lębork obr 2 </v>
      </c>
      <c r="F80" s="44" t="s">
        <v>1968</v>
      </c>
      <c r="G80" s="69">
        <v>151</v>
      </c>
      <c r="H80" s="70">
        <v>2.6</v>
      </c>
      <c r="I80" s="44">
        <v>110</v>
      </c>
      <c r="J80" s="71" t="str">
        <f t="shared" si="5"/>
        <v>II</v>
      </c>
    </row>
    <row r="81" spans="1:10">
      <c r="A81"/>
      <c r="B81" s="159">
        <f t="shared" si="6"/>
        <v>77</v>
      </c>
      <c r="C81" s="111" t="s">
        <v>1071</v>
      </c>
      <c r="D81" s="43" t="str">
        <f>VLOOKUP($C81,'Ewidencja działek'!$A$2:$C$59999,2,0)</f>
        <v>270</v>
      </c>
      <c r="E81" s="43" t="str">
        <f>VLOOKUP($C81,'Ewidencja działek'!$A$2:$C$59999,3,0)</f>
        <v xml:space="preserve">Lębork obr 2 </v>
      </c>
      <c r="F81" s="44" t="s">
        <v>1968</v>
      </c>
      <c r="G81" s="69">
        <v>140</v>
      </c>
      <c r="H81" s="70">
        <v>2.4</v>
      </c>
      <c r="I81" s="44">
        <v>110</v>
      </c>
      <c r="J81" s="71" t="str">
        <f t="shared" si="5"/>
        <v>II</v>
      </c>
    </row>
    <row r="82" spans="1:10">
      <c r="A82"/>
      <c r="B82" s="159">
        <f t="shared" si="6"/>
        <v>78</v>
      </c>
      <c r="C82" s="112" t="s">
        <v>5248</v>
      </c>
      <c r="D82" s="43" t="str">
        <f>VLOOKUP($C82,'Ewidencja działek'!$A$2:$C$59999,2,0)</f>
        <v>99</v>
      </c>
      <c r="E82" s="43" t="str">
        <f>VLOOKUP($C82,'Ewidencja działek'!$A$2:$C$59999,3,0)</f>
        <v>Lębork obr 12</v>
      </c>
      <c r="F82" s="44" t="s">
        <v>1968</v>
      </c>
      <c r="G82" s="69">
        <v>198</v>
      </c>
      <c r="H82" s="70">
        <v>3.4</v>
      </c>
      <c r="I82" s="44">
        <v>90</v>
      </c>
      <c r="J82" s="71" t="str">
        <f t="shared" si="5"/>
        <v>III</v>
      </c>
    </row>
    <row r="83" spans="1:10">
      <c r="A83"/>
      <c r="B83" s="159">
        <f t="shared" si="6"/>
        <v>79</v>
      </c>
      <c r="C83" s="111" t="s">
        <v>1023</v>
      </c>
      <c r="D83" s="43" t="str">
        <f>VLOOKUP($C83,'Ewidencja działek'!$A$2:$C$59999,2,0)</f>
        <v>214</v>
      </c>
      <c r="E83" s="43" t="str">
        <f>VLOOKUP($C83,'Ewidencja działek'!$A$2:$C$59999,3,0)</f>
        <v xml:space="preserve">Lębork obr 2 </v>
      </c>
      <c r="F83" s="44" t="s">
        <v>1968</v>
      </c>
      <c r="G83" s="69">
        <v>235</v>
      </c>
      <c r="H83" s="70">
        <v>4</v>
      </c>
      <c r="I83" s="44">
        <v>110</v>
      </c>
      <c r="J83" s="71" t="str">
        <f t="shared" si="5"/>
        <v>II</v>
      </c>
    </row>
    <row r="84" spans="1:10">
      <c r="A84"/>
      <c r="B84" s="159">
        <f t="shared" si="6"/>
        <v>80</v>
      </c>
      <c r="C84" s="111" t="s">
        <v>972</v>
      </c>
      <c r="D84" s="43" t="str">
        <f>VLOOKUP($C84,'Ewidencja działek'!$A$2:$C$59999,2,0)</f>
        <v>152</v>
      </c>
      <c r="E84" s="43" t="str">
        <f>VLOOKUP($C84,'Ewidencja działek'!$A$2:$C$59999,3,0)</f>
        <v xml:space="preserve">Lębork obr 2 </v>
      </c>
      <c r="F84" s="44" t="s">
        <v>1968</v>
      </c>
      <c r="G84" s="69">
        <v>144</v>
      </c>
      <c r="H84" s="70">
        <v>1.9</v>
      </c>
      <c r="I84" s="44">
        <v>110</v>
      </c>
      <c r="J84" s="71" t="str">
        <f t="shared" si="5"/>
        <v>II</v>
      </c>
    </row>
    <row r="85" spans="1:10">
      <c r="A85"/>
      <c r="B85" s="159">
        <f t="shared" si="6"/>
        <v>81</v>
      </c>
      <c r="C85" s="111" t="s">
        <v>1024</v>
      </c>
      <c r="D85" s="43" t="str">
        <f>VLOOKUP($C85,'Ewidencja działek'!$A$2:$C$59999,2,0)</f>
        <v>215</v>
      </c>
      <c r="E85" s="43" t="str">
        <f>VLOOKUP($C85,'Ewidencja działek'!$A$2:$C$59999,3,0)</f>
        <v xml:space="preserve">Lębork obr 2 </v>
      </c>
      <c r="F85" s="44" t="s">
        <v>1968</v>
      </c>
      <c r="G85" s="69">
        <v>91</v>
      </c>
      <c r="H85" s="70">
        <v>1.2</v>
      </c>
      <c r="I85" s="44">
        <v>90</v>
      </c>
      <c r="J85" s="71" t="str">
        <f t="shared" si="5"/>
        <v>III</v>
      </c>
    </row>
    <row r="86" spans="1:10">
      <c r="A86"/>
      <c r="B86" s="159">
        <f t="shared" si="6"/>
        <v>82</v>
      </c>
      <c r="C86" s="111" t="s">
        <v>2016</v>
      </c>
      <c r="D86" s="43" t="str">
        <f>VLOOKUP($C86,'Ewidencja działek'!$A$2:$C$59999,2,0)</f>
        <v>216</v>
      </c>
      <c r="E86" s="43" t="str">
        <f>VLOOKUP($C86,'Ewidencja działek'!$A$2:$C$59999,3,0)</f>
        <v xml:space="preserve">Lębork obr 2 </v>
      </c>
      <c r="F86" s="44" t="s">
        <v>1968</v>
      </c>
      <c r="G86" s="69">
        <v>120</v>
      </c>
      <c r="H86" s="70">
        <v>2</v>
      </c>
      <c r="I86" s="44">
        <v>110</v>
      </c>
      <c r="J86" s="71" t="str">
        <f t="shared" si="5"/>
        <v>II</v>
      </c>
    </row>
    <row r="87" spans="1:10">
      <c r="A87"/>
      <c r="B87" s="159">
        <f t="shared" si="6"/>
        <v>83</v>
      </c>
      <c r="C87" s="111" t="s">
        <v>976</v>
      </c>
      <c r="D87" s="43" t="str">
        <f>VLOOKUP($C87,'Ewidencja działek'!$A$2:$C$59999,2,0)</f>
        <v>156</v>
      </c>
      <c r="E87" s="43" t="str">
        <f>VLOOKUP($C87,'Ewidencja działek'!$A$2:$C$59999,3,0)</f>
        <v xml:space="preserve">Lębork obr 2 </v>
      </c>
      <c r="F87" s="44" t="s">
        <v>1968</v>
      </c>
      <c r="G87" s="69">
        <v>252</v>
      </c>
      <c r="H87" s="70">
        <v>4.3</v>
      </c>
      <c r="I87" s="44">
        <v>90</v>
      </c>
      <c r="J87" s="71" t="str">
        <f t="shared" si="5"/>
        <v>III</v>
      </c>
    </row>
    <row r="88" spans="1:10">
      <c r="A88"/>
      <c r="B88" s="159">
        <f t="shared" si="6"/>
        <v>84</v>
      </c>
      <c r="C88" s="111" t="s">
        <v>977</v>
      </c>
      <c r="D88" s="43" t="str">
        <f>VLOOKUP($C88,'Ewidencja działek'!$A$2:$C$59999,2,0)</f>
        <v>157</v>
      </c>
      <c r="E88" s="43" t="str">
        <f>VLOOKUP($C88,'Ewidencja działek'!$A$2:$C$59999,3,0)</f>
        <v xml:space="preserve">Lębork obr 2 </v>
      </c>
      <c r="F88" s="44" t="s">
        <v>1968</v>
      </c>
      <c r="G88" s="69">
        <v>150</v>
      </c>
      <c r="H88" s="70">
        <v>2.6</v>
      </c>
      <c r="I88" s="44">
        <v>90</v>
      </c>
      <c r="J88" s="71" t="str">
        <f t="shared" si="5"/>
        <v>III</v>
      </c>
    </row>
    <row r="89" spans="1:10">
      <c r="A89"/>
      <c r="B89" s="159">
        <f t="shared" si="6"/>
        <v>85</v>
      </c>
      <c r="C89" s="111" t="s">
        <v>979</v>
      </c>
      <c r="D89" s="43" t="str">
        <f>VLOOKUP($C89,'Ewidencja działek'!$A$2:$C$59999,2,0)</f>
        <v>159</v>
      </c>
      <c r="E89" s="43" t="str">
        <f>VLOOKUP($C89,'Ewidencja działek'!$A$2:$C$59999,3,0)</f>
        <v xml:space="preserve">Lębork obr 2 </v>
      </c>
      <c r="F89" s="44" t="s">
        <v>1968</v>
      </c>
      <c r="G89" s="69">
        <v>109</v>
      </c>
      <c r="H89" s="70">
        <v>1.4</v>
      </c>
      <c r="I89" s="44">
        <v>120</v>
      </c>
      <c r="J89" s="71" t="str">
        <f t="shared" si="5"/>
        <v>I</v>
      </c>
    </row>
    <row r="90" spans="1:10">
      <c r="A90"/>
      <c r="B90" s="159">
        <f t="shared" si="6"/>
        <v>86</v>
      </c>
      <c r="C90" s="111" t="s">
        <v>2036</v>
      </c>
      <c r="D90" s="43" t="str">
        <f>VLOOKUP($C90,'Ewidencja działek'!$A$2:$C$59999,2,0)</f>
        <v>272</v>
      </c>
      <c r="E90" s="43" t="str">
        <f>VLOOKUP($C90,'Ewidencja działek'!$A$2:$C$59999,3,0)</f>
        <v xml:space="preserve">Lębork obr 2 </v>
      </c>
      <c r="F90" s="44" t="s">
        <v>1970</v>
      </c>
      <c r="G90" s="69">
        <v>189</v>
      </c>
      <c r="H90" s="70">
        <v>3.2</v>
      </c>
      <c r="I90" s="44">
        <v>115</v>
      </c>
      <c r="J90" s="71" t="str">
        <f t="shared" si="5"/>
        <v>II</v>
      </c>
    </row>
    <row r="91" spans="1:10">
      <c r="A91"/>
      <c r="B91" s="159">
        <f t="shared" si="6"/>
        <v>87</v>
      </c>
      <c r="C91" s="111" t="s">
        <v>2036</v>
      </c>
      <c r="D91" s="43" t="str">
        <f>VLOOKUP($C91,'Ewidencja działek'!$A$2:$C$59999,2,0)</f>
        <v>272</v>
      </c>
      <c r="E91" s="43" t="str">
        <f>VLOOKUP($C91,'Ewidencja działek'!$A$2:$C$59999,3,0)</f>
        <v xml:space="preserve">Lębork obr 2 </v>
      </c>
      <c r="F91" s="44" t="s">
        <v>1969</v>
      </c>
      <c r="G91" s="69">
        <v>40</v>
      </c>
      <c r="H91" s="70">
        <v>0.7</v>
      </c>
      <c r="I91" s="44">
        <v>120</v>
      </c>
      <c r="J91" s="71" t="str">
        <f t="shared" si="5"/>
        <v>I</v>
      </c>
    </row>
    <row r="92" spans="1:10">
      <c r="A92"/>
      <c r="B92" s="159">
        <f t="shared" si="6"/>
        <v>88</v>
      </c>
      <c r="C92" s="111" t="s">
        <v>980</v>
      </c>
      <c r="D92" s="43" t="str">
        <f>VLOOKUP($C92,'Ewidencja działek'!$A$2:$C$59999,2,0)</f>
        <v>160</v>
      </c>
      <c r="E92" s="43" t="str">
        <f>VLOOKUP($C92,'Ewidencja działek'!$A$2:$C$59999,3,0)</f>
        <v xml:space="preserve">Lębork obr 2 </v>
      </c>
      <c r="F92" s="44" t="s">
        <v>1968</v>
      </c>
      <c r="G92" s="69">
        <v>151</v>
      </c>
      <c r="H92" s="70">
        <v>2.6</v>
      </c>
      <c r="I92" s="44">
        <v>110</v>
      </c>
      <c r="J92" s="71" t="str">
        <f t="shared" si="5"/>
        <v>II</v>
      </c>
    </row>
    <row r="93" spans="1:10">
      <c r="A93"/>
      <c r="B93" s="159">
        <f t="shared" si="6"/>
        <v>89</v>
      </c>
      <c r="C93" s="111" t="s">
        <v>2037</v>
      </c>
      <c r="D93" s="43" t="str">
        <f>VLOOKUP($C93,'Ewidencja działek'!$A$2:$C$59999,2,0)</f>
        <v>273</v>
      </c>
      <c r="E93" s="43" t="str">
        <f>VLOOKUP($C93,'Ewidencja działek'!$A$2:$C$59999,3,0)</f>
        <v xml:space="preserve">Lębork obr 2 </v>
      </c>
      <c r="F93" s="44" t="s">
        <v>1970</v>
      </c>
      <c r="G93" s="69">
        <v>106</v>
      </c>
      <c r="H93" s="70">
        <v>1.8</v>
      </c>
      <c r="I93" s="44">
        <v>115</v>
      </c>
      <c r="J93" s="71" t="str">
        <f t="shared" si="5"/>
        <v>II</v>
      </c>
    </row>
    <row r="94" spans="1:10">
      <c r="A94"/>
      <c r="B94" s="159">
        <f t="shared" si="6"/>
        <v>90</v>
      </c>
      <c r="C94" s="111" t="s">
        <v>2037</v>
      </c>
      <c r="D94" s="43" t="str">
        <f>VLOOKUP($C94,'Ewidencja działek'!$A$2:$C$59999,2,0)</f>
        <v>273</v>
      </c>
      <c r="E94" s="43" t="str">
        <f>VLOOKUP($C94,'Ewidencja działek'!$A$2:$C$59999,3,0)</f>
        <v xml:space="preserve">Lębork obr 2 </v>
      </c>
      <c r="F94" s="44" t="s">
        <v>1933</v>
      </c>
      <c r="G94" s="69">
        <v>50</v>
      </c>
      <c r="H94" s="70">
        <v>0.9</v>
      </c>
      <c r="I94" s="44">
        <v>120</v>
      </c>
      <c r="J94" s="71" t="str">
        <f t="shared" si="5"/>
        <v>I</v>
      </c>
    </row>
    <row r="95" spans="1:10">
      <c r="A95"/>
      <c r="B95" s="159">
        <f t="shared" si="6"/>
        <v>91</v>
      </c>
      <c r="C95" s="111" t="s">
        <v>982</v>
      </c>
      <c r="D95" s="43" t="str">
        <f>VLOOKUP($C95,'Ewidencja działek'!$A$2:$C$59999,2,0)</f>
        <v>162</v>
      </c>
      <c r="E95" s="43" t="str">
        <f>VLOOKUP($C95,'Ewidencja działek'!$A$2:$C$59999,3,0)</f>
        <v xml:space="preserve">Lębork obr 2 </v>
      </c>
      <c r="F95" s="44" t="s">
        <v>1968</v>
      </c>
      <c r="G95" s="69">
        <v>109</v>
      </c>
      <c r="H95" s="70">
        <v>1.4</v>
      </c>
      <c r="I95" s="44">
        <v>120</v>
      </c>
      <c r="J95" s="71" t="str">
        <f t="shared" si="5"/>
        <v>I</v>
      </c>
    </row>
    <row r="96" spans="1:10">
      <c r="A96"/>
      <c r="B96" s="159">
        <f t="shared" si="6"/>
        <v>92</v>
      </c>
      <c r="C96" s="111" t="s">
        <v>2039</v>
      </c>
      <c r="D96" s="43" t="str">
        <f>VLOOKUP($C96,'Ewidencja działek'!$A$2:$C$59999,2,0)</f>
        <v>276</v>
      </c>
      <c r="E96" s="43" t="str">
        <f>VLOOKUP($C96,'Ewidencja działek'!$A$2:$C$59999,3,0)</f>
        <v xml:space="preserve">Lębork obr 2 </v>
      </c>
      <c r="F96" s="44" t="s">
        <v>1970</v>
      </c>
      <c r="G96" s="69">
        <v>130</v>
      </c>
      <c r="H96" s="70">
        <v>1.7</v>
      </c>
      <c r="I96" s="44">
        <v>115</v>
      </c>
      <c r="J96" s="71" t="str">
        <f t="shared" si="5"/>
        <v>II</v>
      </c>
    </row>
    <row r="97" spans="1:10">
      <c r="A97"/>
      <c r="B97" s="159">
        <f t="shared" si="6"/>
        <v>93</v>
      </c>
      <c r="C97" s="111" t="s">
        <v>2040</v>
      </c>
      <c r="D97" s="43" t="str">
        <f>VLOOKUP($C97,'Ewidencja działek'!$A$2:$C$59999,2,0)</f>
        <v>278</v>
      </c>
      <c r="E97" s="43" t="str">
        <f>VLOOKUP($C97,'Ewidencja działek'!$A$2:$C$59999,3,0)</f>
        <v xml:space="preserve">Lębork obr 2 </v>
      </c>
      <c r="F97" s="44" t="s">
        <v>1970</v>
      </c>
      <c r="G97" s="69">
        <v>120</v>
      </c>
      <c r="H97" s="70">
        <v>2</v>
      </c>
      <c r="I97" s="44">
        <v>115</v>
      </c>
      <c r="J97" s="71" t="str">
        <f t="shared" si="5"/>
        <v>II</v>
      </c>
    </row>
    <row r="98" spans="1:10">
      <c r="A98"/>
      <c r="B98" s="159">
        <f t="shared" si="6"/>
        <v>94</v>
      </c>
      <c r="C98" s="111" t="s">
        <v>986</v>
      </c>
      <c r="D98" s="43" t="str">
        <f>VLOOKUP($C98,'Ewidencja działek'!$A$2:$C$59999,2,0)</f>
        <v>166</v>
      </c>
      <c r="E98" s="43" t="str">
        <f>VLOOKUP($C98,'Ewidencja działek'!$A$2:$C$59999,3,0)</f>
        <v xml:space="preserve">Lębork obr 2 </v>
      </c>
      <c r="F98" s="44" t="s">
        <v>1968</v>
      </c>
      <c r="G98" s="69">
        <v>150</v>
      </c>
      <c r="H98" s="70">
        <v>2.6</v>
      </c>
      <c r="I98" s="44">
        <v>110</v>
      </c>
      <c r="J98" s="71" t="str">
        <f t="shared" si="5"/>
        <v>II</v>
      </c>
    </row>
    <row r="99" spans="1:10">
      <c r="A99"/>
      <c r="B99" s="159">
        <f t="shared" si="6"/>
        <v>95</v>
      </c>
      <c r="C99" s="111" t="s">
        <v>2018</v>
      </c>
      <c r="D99" s="43" t="str">
        <f>VLOOKUP($C99,'Ewidencja działek'!$A$2:$C$59999,2,0)</f>
        <v>279</v>
      </c>
      <c r="E99" s="43" t="str">
        <f>VLOOKUP($C99,'Ewidencja działek'!$A$2:$C$59999,3,0)</f>
        <v xml:space="preserve">Lębork obr 2 </v>
      </c>
      <c r="F99" s="44" t="s">
        <v>1968</v>
      </c>
      <c r="G99" s="69">
        <v>228</v>
      </c>
      <c r="H99" s="70">
        <v>3.9</v>
      </c>
      <c r="I99" s="44">
        <v>110</v>
      </c>
      <c r="J99" s="71" t="str">
        <f t="shared" si="5"/>
        <v>II</v>
      </c>
    </row>
    <row r="100" spans="1:10">
      <c r="A100"/>
      <c r="B100" s="159">
        <f t="shared" si="6"/>
        <v>96</v>
      </c>
      <c r="C100" s="111" t="s">
        <v>988</v>
      </c>
      <c r="D100" s="43" t="str">
        <f>VLOOKUP($C100,'Ewidencja działek'!$A$2:$C$59999,2,0)</f>
        <v>168</v>
      </c>
      <c r="E100" s="43" t="str">
        <f>VLOOKUP($C100,'Ewidencja działek'!$A$2:$C$59999,3,0)</f>
        <v xml:space="preserve">Lębork obr 2 </v>
      </c>
      <c r="F100" s="44" t="s">
        <v>1968</v>
      </c>
      <c r="G100" s="69">
        <v>264</v>
      </c>
      <c r="H100" s="70">
        <v>4.5</v>
      </c>
      <c r="I100" s="44">
        <v>110</v>
      </c>
      <c r="J100" s="71" t="str">
        <f t="shared" si="5"/>
        <v>II</v>
      </c>
    </row>
    <row r="101" spans="1:10">
      <c r="A101"/>
      <c r="B101" s="159">
        <f t="shared" si="6"/>
        <v>97</v>
      </c>
      <c r="C101" s="111" t="s">
        <v>1994</v>
      </c>
      <c r="D101" s="43" t="str">
        <f>VLOOKUP($C101,'Ewidencja działek'!$A$2:$C$59999,2,0)</f>
        <v>371</v>
      </c>
      <c r="E101" s="43" t="str">
        <f>VLOOKUP($C101,'Ewidencja działek'!$A$2:$C$59999,3,0)</f>
        <v xml:space="preserve">Lębork obr 2 </v>
      </c>
      <c r="F101" s="44" t="s">
        <v>1968</v>
      </c>
      <c r="G101" s="69">
        <v>151</v>
      </c>
      <c r="H101" s="70">
        <v>2.6</v>
      </c>
      <c r="I101" s="44">
        <v>110</v>
      </c>
      <c r="J101" s="71" t="str">
        <f t="shared" si="5"/>
        <v>II</v>
      </c>
    </row>
    <row r="102" spans="1:10">
      <c r="A102"/>
      <c r="B102" s="159">
        <f t="shared" si="6"/>
        <v>98</v>
      </c>
      <c r="C102" s="111" t="s">
        <v>2023</v>
      </c>
      <c r="D102" s="43" t="str">
        <f>VLOOKUP($C102,'Ewidencja działek'!$A$2:$C$59999,2,0)</f>
        <v>372</v>
      </c>
      <c r="E102" s="43" t="str">
        <f>VLOOKUP($C102,'Ewidencja działek'!$A$2:$C$59999,3,0)</f>
        <v xml:space="preserve">Lębork obr 2 </v>
      </c>
      <c r="F102" s="44" t="s">
        <v>1968</v>
      </c>
      <c r="G102" s="69">
        <v>100</v>
      </c>
      <c r="H102" s="70">
        <v>1.3</v>
      </c>
      <c r="I102" s="44">
        <v>110</v>
      </c>
      <c r="J102" s="71" t="str">
        <f t="shared" si="5"/>
        <v>II</v>
      </c>
    </row>
    <row r="103" spans="1:10">
      <c r="A103"/>
      <c r="B103" s="159">
        <f t="shared" si="6"/>
        <v>99</v>
      </c>
      <c r="C103" s="111" t="s">
        <v>4614</v>
      </c>
      <c r="D103" s="43" t="str">
        <f>VLOOKUP($C103,'Ewidencja działek'!$A$2:$C$59999,2,0)</f>
        <v>104</v>
      </c>
      <c r="E103" s="43" t="str">
        <f>VLOOKUP($C103,'Ewidencja działek'!$A$2:$C$59999,3,0)</f>
        <v xml:space="preserve">Lębork obr 6 </v>
      </c>
      <c r="F103" s="44" t="s">
        <v>1968</v>
      </c>
      <c r="G103" s="69">
        <v>144</v>
      </c>
      <c r="H103" s="70">
        <v>2.2000000000000002</v>
      </c>
      <c r="I103" s="44">
        <v>115</v>
      </c>
      <c r="J103" s="71" t="str">
        <f t="shared" si="5"/>
        <v>II</v>
      </c>
    </row>
    <row r="104" spans="1:10">
      <c r="A104"/>
      <c r="B104" s="159">
        <f t="shared" si="6"/>
        <v>100</v>
      </c>
      <c r="C104" s="111" t="s">
        <v>4614</v>
      </c>
      <c r="D104" s="43" t="str">
        <f>VLOOKUP($C104,'Ewidencja działek'!$A$2:$C$59999,2,0)</f>
        <v>104</v>
      </c>
      <c r="E104" s="43" t="str">
        <f>VLOOKUP($C104,'Ewidencja działek'!$A$2:$C$59999,3,0)</f>
        <v xml:space="preserve">Lębork obr 6 </v>
      </c>
      <c r="F104" s="44" t="s">
        <v>1933</v>
      </c>
      <c r="G104" s="69">
        <v>36</v>
      </c>
      <c r="H104" s="70">
        <v>0.5</v>
      </c>
      <c r="I104" s="44">
        <v>120</v>
      </c>
      <c r="J104" s="71" t="str">
        <f t="shared" si="5"/>
        <v>I</v>
      </c>
    </row>
    <row r="105" spans="1:10">
      <c r="A105"/>
      <c r="B105" s="159">
        <f t="shared" si="6"/>
        <v>101</v>
      </c>
      <c r="C105" s="112" t="s">
        <v>3305</v>
      </c>
      <c r="D105" s="43" t="str">
        <f>VLOOKUP($C105,'Ewidencja działek'!$A$2:$C$59999,2,0)</f>
        <v>114</v>
      </c>
      <c r="E105" s="43" t="str">
        <f>VLOOKUP($C105,'Ewidencja działek'!$A$2:$C$59999,3,0)</f>
        <v xml:space="preserve">Lębork obr 6 </v>
      </c>
      <c r="F105" s="44" t="s">
        <v>1968</v>
      </c>
      <c r="G105" s="69">
        <v>158</v>
      </c>
      <c r="H105" s="70">
        <v>2.7</v>
      </c>
      <c r="I105" s="44">
        <v>115</v>
      </c>
      <c r="J105" s="71" t="str">
        <f t="shared" si="5"/>
        <v>II</v>
      </c>
    </row>
    <row r="106" spans="1:10">
      <c r="A106"/>
      <c r="B106" s="159">
        <f t="shared" si="6"/>
        <v>102</v>
      </c>
      <c r="C106" s="111" t="s">
        <v>2052</v>
      </c>
      <c r="D106" s="43" t="str">
        <f>VLOOKUP($C106,'Ewidencja działek'!$A$2:$C$59999,2,0)</f>
        <v>49</v>
      </c>
      <c r="E106" s="43" t="str">
        <f>VLOOKUP($C106,'Ewidencja działek'!$A$2:$C$59999,3,0)</f>
        <v>Lębork obr 12</v>
      </c>
      <c r="F106" s="44" t="s">
        <v>1968</v>
      </c>
      <c r="G106" s="69">
        <v>79</v>
      </c>
      <c r="H106" s="70">
        <v>1.3</v>
      </c>
      <c r="I106" s="44">
        <v>115</v>
      </c>
      <c r="J106" s="71" t="str">
        <f t="shared" si="5"/>
        <v>II</v>
      </c>
    </row>
    <row r="107" spans="1:10">
      <c r="A107"/>
      <c r="B107" s="159">
        <f t="shared" si="6"/>
        <v>103</v>
      </c>
      <c r="C107" s="111" t="s">
        <v>2051</v>
      </c>
      <c r="D107" s="43" t="str">
        <f>VLOOKUP($C107,'Ewidencja działek'!$A$2:$C$59999,2,0)</f>
        <v>50/1</v>
      </c>
      <c r="E107" s="43" t="str">
        <f>VLOOKUP($C107,'Ewidencja działek'!$A$2:$C$59999,3,0)</f>
        <v>Lębork obr 12</v>
      </c>
      <c r="F107" s="44" t="s">
        <v>1969</v>
      </c>
      <c r="G107" s="69">
        <v>53</v>
      </c>
      <c r="H107" s="70">
        <v>0.9</v>
      </c>
      <c r="I107" s="44">
        <v>115</v>
      </c>
      <c r="J107" s="71" t="str">
        <f t="shared" si="5"/>
        <v>II</v>
      </c>
    </row>
    <row r="108" spans="1:10">
      <c r="A108"/>
      <c r="B108" s="159">
        <f t="shared" si="6"/>
        <v>104</v>
      </c>
      <c r="C108" s="111" t="s">
        <v>2051</v>
      </c>
      <c r="D108" s="43" t="str">
        <f>VLOOKUP($C108,'Ewidencja działek'!$A$2:$C$59999,2,0)</f>
        <v>50/1</v>
      </c>
      <c r="E108" s="43" t="str">
        <f>VLOOKUP($C108,'Ewidencja działek'!$A$2:$C$59999,3,0)</f>
        <v>Lębork obr 12</v>
      </c>
      <c r="F108" s="44" t="s">
        <v>1968</v>
      </c>
      <c r="G108" s="69">
        <v>164</v>
      </c>
      <c r="H108" s="70">
        <v>2.8</v>
      </c>
      <c r="I108" s="44">
        <v>115</v>
      </c>
      <c r="J108" s="71" t="str">
        <f t="shared" si="5"/>
        <v>II</v>
      </c>
    </row>
    <row r="109" spans="1:10">
      <c r="A109"/>
      <c r="B109" s="159">
        <f t="shared" si="6"/>
        <v>105</v>
      </c>
      <c r="C109" s="111" t="s">
        <v>2048</v>
      </c>
      <c r="D109" s="43" t="str">
        <f>VLOOKUP($C109,'Ewidencja działek'!$A$2:$C$59999,2,0)</f>
        <v>59</v>
      </c>
      <c r="E109" s="43" t="str">
        <f>VLOOKUP($C109,'Ewidencja działek'!$A$2:$C$59999,3,0)</f>
        <v>Lębork obr 12</v>
      </c>
      <c r="F109" s="44" t="s">
        <v>1968</v>
      </c>
      <c r="G109" s="69">
        <v>139</v>
      </c>
      <c r="H109" s="70">
        <v>2.4</v>
      </c>
      <c r="I109" s="44">
        <v>105</v>
      </c>
      <c r="J109" s="71" t="str">
        <f t="shared" si="5"/>
        <v>II</v>
      </c>
    </row>
    <row r="110" spans="1:10">
      <c r="A110"/>
      <c r="B110" s="159">
        <f t="shared" si="6"/>
        <v>106</v>
      </c>
      <c r="C110" s="111" t="s">
        <v>2047</v>
      </c>
      <c r="D110" s="43" t="str">
        <f>VLOOKUP($C110,'Ewidencja działek'!$A$2:$C$59999,2,0)</f>
        <v>60</v>
      </c>
      <c r="E110" s="43" t="str">
        <f>VLOOKUP($C110,'Ewidencja działek'!$A$2:$C$59999,3,0)</f>
        <v>Lębork obr 12</v>
      </c>
      <c r="F110" s="44" t="s">
        <v>1968</v>
      </c>
      <c r="G110" s="69">
        <v>139</v>
      </c>
      <c r="H110" s="70">
        <v>2.4</v>
      </c>
      <c r="I110" s="44">
        <v>85</v>
      </c>
      <c r="J110" s="71" t="str">
        <f t="shared" si="5"/>
        <v>III</v>
      </c>
    </row>
    <row r="111" spans="1:10">
      <c r="A111"/>
      <c r="B111" s="159">
        <f t="shared" si="6"/>
        <v>107</v>
      </c>
      <c r="C111" s="111" t="s">
        <v>2045</v>
      </c>
      <c r="D111" s="43" t="str">
        <f>VLOOKUP($C111,'Ewidencja działek'!$A$2:$C$59999,2,0)</f>
        <v>66</v>
      </c>
      <c r="E111" s="43" t="str">
        <f>VLOOKUP($C111,'Ewidencja działek'!$A$2:$C$59999,3,0)</f>
        <v>Lębork obr 12</v>
      </c>
      <c r="F111" s="44" t="s">
        <v>1968</v>
      </c>
      <c r="G111" s="69">
        <v>158</v>
      </c>
      <c r="H111" s="70">
        <v>2.7</v>
      </c>
      <c r="I111" s="44">
        <v>105</v>
      </c>
      <c r="J111" s="71" t="str">
        <f t="shared" si="5"/>
        <v>II</v>
      </c>
    </row>
    <row r="112" spans="1:10">
      <c r="A112"/>
      <c r="B112" s="159">
        <f t="shared" si="6"/>
        <v>108</v>
      </c>
      <c r="C112" s="112" t="s">
        <v>2046</v>
      </c>
      <c r="D112" s="43" t="str">
        <f>VLOOKUP($C112,'Ewidencja działek'!$A$2:$C$59999,2,0)</f>
        <v>67</v>
      </c>
      <c r="E112" s="43" t="str">
        <f>VLOOKUP($C112,'Ewidencja działek'!$A$2:$C$59999,3,0)</f>
        <v>Lębork obr 12</v>
      </c>
      <c r="F112" s="44" t="s">
        <v>1968</v>
      </c>
      <c r="G112" s="69">
        <v>198</v>
      </c>
      <c r="H112" s="70">
        <v>3.4</v>
      </c>
      <c r="I112" s="44">
        <v>105</v>
      </c>
      <c r="J112" s="71" t="str">
        <f t="shared" si="5"/>
        <v>II</v>
      </c>
    </row>
    <row r="113" spans="1:11">
      <c r="A113"/>
      <c r="B113" s="159">
        <f t="shared" si="6"/>
        <v>109</v>
      </c>
      <c r="C113" s="111" t="s">
        <v>2049</v>
      </c>
      <c r="D113" s="43" t="str">
        <f>VLOOKUP($C113,'Ewidencja działek'!$A$2:$C$59999,2,0)</f>
        <v>72</v>
      </c>
      <c r="E113" s="43" t="str">
        <f>VLOOKUP($C113,'Ewidencja działek'!$A$2:$C$59999,3,0)</f>
        <v>Lębork obr 12</v>
      </c>
      <c r="F113" s="44" t="s">
        <v>1968</v>
      </c>
      <c r="G113" s="69">
        <v>139</v>
      </c>
      <c r="H113" s="70">
        <v>2.4</v>
      </c>
      <c r="I113" s="44">
        <v>90</v>
      </c>
      <c r="J113" s="71" t="str">
        <f t="shared" si="5"/>
        <v>III</v>
      </c>
    </row>
    <row r="114" spans="1:11">
      <c r="A114"/>
      <c r="B114" s="159">
        <f t="shared" si="6"/>
        <v>110</v>
      </c>
      <c r="C114" s="111" t="s">
        <v>2050</v>
      </c>
      <c r="D114" s="43" t="str">
        <f>VLOOKUP($C114,'Ewidencja działek'!$A$2:$C$59999,2,0)</f>
        <v>75</v>
      </c>
      <c r="E114" s="43" t="str">
        <f>VLOOKUP($C114,'Ewidencja działek'!$A$2:$C$59999,3,0)</f>
        <v>Lębork obr 12</v>
      </c>
      <c r="F114" s="44" t="s">
        <v>1968</v>
      </c>
      <c r="G114" s="69">
        <v>139</v>
      </c>
      <c r="H114" s="70">
        <v>2.4</v>
      </c>
      <c r="I114" s="44">
        <v>115</v>
      </c>
      <c r="J114" s="71" t="str">
        <f t="shared" si="5"/>
        <v>II</v>
      </c>
    </row>
    <row r="115" spans="1:11">
      <c r="A115"/>
      <c r="B115" s="159">
        <f t="shared" si="6"/>
        <v>111</v>
      </c>
      <c r="C115" s="111" t="s">
        <v>1021</v>
      </c>
      <c r="D115" s="43" t="str">
        <f>VLOOKUP($C115,'Ewidencja działek'!$A$2:$C$59999,2,0)</f>
        <v>210</v>
      </c>
      <c r="E115" s="43" t="str">
        <f>VLOOKUP($C115,'Ewidencja działek'!$A$2:$C$59999,3,0)</f>
        <v xml:space="preserve">Lębork obr 2 </v>
      </c>
      <c r="F115" s="44" t="s">
        <v>1967</v>
      </c>
      <c r="G115" s="69">
        <v>12</v>
      </c>
      <c r="H115" s="70">
        <v>0.2</v>
      </c>
      <c r="I115" s="44">
        <v>120</v>
      </c>
      <c r="J115" s="71" t="str">
        <f t="shared" si="5"/>
        <v>I</v>
      </c>
    </row>
    <row r="116" spans="1:11">
      <c r="A116"/>
      <c r="B116" s="159">
        <f t="shared" si="6"/>
        <v>112</v>
      </c>
      <c r="C116" s="111" t="s">
        <v>6278</v>
      </c>
      <c r="D116" s="43" t="str">
        <f>VLOOKUP($C116,'Ewidencja działek'!$A$2:$C$59999,2,0)</f>
        <v>53</v>
      </c>
      <c r="E116" s="43" t="str">
        <f>VLOOKUP($C116,'Ewidencja działek'!$A$2:$C$59999,3,0)</f>
        <v xml:space="preserve">Lębork obr 2 </v>
      </c>
      <c r="F116" s="44" t="s">
        <v>1969</v>
      </c>
      <c r="G116" s="69">
        <v>36</v>
      </c>
      <c r="H116" s="70">
        <v>0.6</v>
      </c>
      <c r="I116" s="44">
        <v>120</v>
      </c>
      <c r="J116" s="71" t="str">
        <f t="shared" si="5"/>
        <v>I</v>
      </c>
    </row>
    <row r="117" spans="1:11">
      <c r="A117"/>
      <c r="B117" s="159">
        <f t="shared" si="6"/>
        <v>113</v>
      </c>
      <c r="C117" s="112" t="s">
        <v>1017</v>
      </c>
      <c r="D117" s="43" t="str">
        <f>VLOOKUP($C117,'Ewidencja działek'!$A$2:$C$59999,2,0)</f>
        <v>206</v>
      </c>
      <c r="E117" s="43" t="str">
        <f>VLOOKUP($C117,'Ewidencja działek'!$A$2:$C$59999,3,0)</f>
        <v xml:space="preserve">Lębork obr 2 </v>
      </c>
      <c r="F117" s="44" t="s">
        <v>1968</v>
      </c>
      <c r="G117" s="69">
        <v>93.6</v>
      </c>
      <c r="H117" s="70">
        <v>1.4</v>
      </c>
      <c r="I117" s="44">
        <v>110</v>
      </c>
      <c r="J117" s="71" t="str">
        <f t="shared" si="5"/>
        <v>II</v>
      </c>
    </row>
    <row r="118" spans="1:11">
      <c r="A118"/>
      <c r="B118" s="159">
        <f t="shared" si="6"/>
        <v>114</v>
      </c>
      <c r="C118" s="111" t="s">
        <v>7181</v>
      </c>
      <c r="D118" s="43" t="str">
        <f>VLOOKUP($C118,'Ewidencja działek'!$A$2:$C$59999,2,0)</f>
        <v>46</v>
      </c>
      <c r="E118" s="43" t="str">
        <f>VLOOKUP($C118,'Ewidencja działek'!$A$2:$C$59999,3,0)</f>
        <v xml:space="preserve">Lębork obr 1 </v>
      </c>
      <c r="F118" s="44" t="s">
        <v>1969</v>
      </c>
      <c r="G118" s="69">
        <v>43</v>
      </c>
      <c r="H118" s="70">
        <v>0.7</v>
      </c>
      <c r="I118" s="44">
        <v>120</v>
      </c>
      <c r="J118" s="71" t="str">
        <f t="shared" si="5"/>
        <v>I</v>
      </c>
    </row>
    <row r="119" spans="1:11">
      <c r="A119"/>
      <c r="B119" s="159">
        <f t="shared" si="6"/>
        <v>115</v>
      </c>
      <c r="C119" s="111" t="s">
        <v>3824</v>
      </c>
      <c r="D119" s="43" t="str">
        <f>VLOOKUP($C119,'Ewidencja działek'!$A$2:$C$59999,2,0)</f>
        <v>73</v>
      </c>
      <c r="E119" s="43" t="str">
        <f>VLOOKUP($C119,'Ewidencja działek'!$A$2:$C$59999,3,0)</f>
        <v xml:space="preserve">Lębork obr 1 </v>
      </c>
      <c r="F119" s="44" t="s">
        <v>1969</v>
      </c>
      <c r="G119" s="69">
        <v>432</v>
      </c>
      <c r="H119" s="70">
        <v>7.3</v>
      </c>
      <c r="I119" s="44">
        <v>115</v>
      </c>
      <c r="J119" s="71" t="str">
        <f t="shared" si="5"/>
        <v>II</v>
      </c>
    </row>
    <row r="120" spans="1:11">
      <c r="A120"/>
      <c r="B120" s="159">
        <f t="shared" si="6"/>
        <v>116</v>
      </c>
      <c r="C120" s="111" t="s">
        <v>3827</v>
      </c>
      <c r="D120" s="43" t="str">
        <f>VLOOKUP($C120,'Ewidencja działek'!$A$2:$C$59999,2,0)</f>
        <v>76/1</v>
      </c>
      <c r="E120" s="43" t="str">
        <f>VLOOKUP($C120,'Ewidencja działek'!$A$2:$C$59999,3,0)</f>
        <v xml:space="preserve">Lębork obr 1 </v>
      </c>
      <c r="F120" s="44" t="s">
        <v>1969</v>
      </c>
      <c r="G120" s="69">
        <v>98</v>
      </c>
      <c r="H120" s="70">
        <v>1.7</v>
      </c>
      <c r="I120" s="44">
        <v>120</v>
      </c>
      <c r="J120" s="71" t="str">
        <f t="shared" si="5"/>
        <v>I</v>
      </c>
    </row>
    <row r="121" spans="1:11">
      <c r="A121"/>
      <c r="B121" s="159">
        <f t="shared" si="6"/>
        <v>117</v>
      </c>
      <c r="C121" s="111" t="s">
        <v>7170</v>
      </c>
      <c r="D121" s="43" t="str">
        <f>VLOOKUP($C121,'Ewidencja działek'!$A$2:$C$59999,2,0)</f>
        <v>35</v>
      </c>
      <c r="E121" s="43" t="str">
        <f>VLOOKUP($C121,'Ewidencja działek'!$A$2:$C$59999,3,0)</f>
        <v xml:space="preserve">Lębork obr 1 </v>
      </c>
      <c r="F121" s="44" t="s">
        <v>1969</v>
      </c>
      <c r="G121" s="69">
        <v>18</v>
      </c>
      <c r="H121" s="70">
        <v>0.3</v>
      </c>
      <c r="I121" s="44">
        <v>130</v>
      </c>
      <c r="J121" s="71" t="str">
        <f t="shared" si="5"/>
        <v>I</v>
      </c>
    </row>
    <row r="122" spans="1:11">
      <c r="A122"/>
      <c r="B122" s="159">
        <f t="shared" si="6"/>
        <v>118</v>
      </c>
      <c r="C122" s="111" t="s">
        <v>7167</v>
      </c>
      <c r="D122" s="43" t="str">
        <f>VLOOKUP($C122,'Ewidencja działek'!$A$2:$C$59999,2,0)</f>
        <v>32</v>
      </c>
      <c r="E122" s="43" t="str">
        <f>VLOOKUP($C122,'Ewidencja działek'!$A$2:$C$59999,3,0)</f>
        <v xml:space="preserve">Lębork obr 1 </v>
      </c>
      <c r="F122" s="44" t="s">
        <v>1968</v>
      </c>
      <c r="G122" s="69">
        <v>144</v>
      </c>
      <c r="H122" s="70">
        <v>2.2000000000000002</v>
      </c>
      <c r="I122" s="44">
        <v>115</v>
      </c>
      <c r="J122" s="71" t="str">
        <f t="shared" ref="J122:J181" si="7">IF($I122&gt;=120,"I",IF($I122&lt;=90,"III","II"))</f>
        <v>II</v>
      </c>
    </row>
    <row r="123" spans="1:11">
      <c r="A123"/>
      <c r="B123" s="159">
        <f t="shared" si="6"/>
        <v>119</v>
      </c>
      <c r="C123" s="112" t="s">
        <v>7165</v>
      </c>
      <c r="D123" s="43" t="str">
        <f>VLOOKUP($C123,'Ewidencja działek'!$A$2:$C$59999,2,0)</f>
        <v>31/1</v>
      </c>
      <c r="E123" s="43" t="str">
        <f>VLOOKUP($C123,'Ewidencja działek'!$A$2:$C$59999,3,0)</f>
        <v xml:space="preserve">Lębork obr 1 </v>
      </c>
      <c r="F123" s="44" t="s">
        <v>1968</v>
      </c>
      <c r="G123" s="69">
        <v>182</v>
      </c>
      <c r="H123" s="70">
        <v>3.1</v>
      </c>
      <c r="I123" s="44">
        <v>115</v>
      </c>
      <c r="J123" s="71" t="str">
        <f t="shared" si="7"/>
        <v>II</v>
      </c>
    </row>
    <row r="124" spans="1:11">
      <c r="A124"/>
      <c r="B124" s="159">
        <f t="shared" si="6"/>
        <v>120</v>
      </c>
      <c r="C124" s="111" t="s">
        <v>6193</v>
      </c>
      <c r="D124" s="43" t="str">
        <f>VLOOKUP($C124,'Ewidencja działek'!$A$2:$C$59999,2,0)</f>
        <v>73/3</v>
      </c>
      <c r="E124" s="43" t="str">
        <f>VLOOKUP($C124,'Ewidencja działek'!$A$2:$C$59999,3,0)</f>
        <v>Lębork obr 13</v>
      </c>
      <c r="F124" s="44" t="s">
        <v>1969</v>
      </c>
      <c r="G124" s="69">
        <v>13</v>
      </c>
      <c r="H124" s="70">
        <v>0.2</v>
      </c>
      <c r="I124" s="44">
        <v>120</v>
      </c>
      <c r="J124" s="71" t="str">
        <f t="shared" si="7"/>
        <v>I</v>
      </c>
    </row>
    <row r="125" spans="1:11">
      <c r="A125" s="277"/>
      <c r="B125" s="177">
        <f t="shared" si="6"/>
        <v>121</v>
      </c>
      <c r="C125" s="275" t="s">
        <v>2931</v>
      </c>
      <c r="D125" s="178" t="str">
        <f>VLOOKUP($C125,'Ewidencja działek'!$A$2:$C$59999,2,0)</f>
        <v>36/2</v>
      </c>
      <c r="E125" s="178" t="str">
        <f>VLOOKUP($C125,'Ewidencja działek'!$A$2:$C$59999,3,0)</f>
        <v xml:space="preserve">Lębork obr 4 </v>
      </c>
      <c r="F125" s="274" t="s">
        <v>1967</v>
      </c>
      <c r="G125" s="174">
        <v>30</v>
      </c>
      <c r="H125" s="276">
        <v>0.5</v>
      </c>
      <c r="I125" s="274">
        <v>90</v>
      </c>
      <c r="J125" s="71" t="str">
        <f>IF($I125&gt;=120,"I",IF($I125&lt;=90,"III","II"))</f>
        <v>III</v>
      </c>
      <c r="K125" s="175"/>
    </row>
    <row r="126" spans="1:11">
      <c r="A126"/>
      <c r="B126" s="159">
        <f t="shared" si="6"/>
        <v>122</v>
      </c>
      <c r="C126" s="111" t="s">
        <v>6205</v>
      </c>
      <c r="D126" s="43" t="str">
        <f>VLOOKUP($C126,'Ewidencja działek'!$A$2:$C$59999,2,0)</f>
        <v>86</v>
      </c>
      <c r="E126" s="43" t="str">
        <f>VLOOKUP($C126,'Ewidencja działek'!$A$2:$C$59999,3,0)</f>
        <v>Lębork obr 13</v>
      </c>
      <c r="F126" s="44" t="s">
        <v>1969</v>
      </c>
      <c r="G126" s="69">
        <v>240</v>
      </c>
      <c r="H126" s="70">
        <v>4.0999999999999996</v>
      </c>
      <c r="I126" s="44">
        <v>115</v>
      </c>
      <c r="J126" s="71" t="str">
        <f t="shared" si="7"/>
        <v>II</v>
      </c>
    </row>
    <row r="127" spans="1:11">
      <c r="A127"/>
      <c r="B127" s="159">
        <f t="shared" si="6"/>
        <v>123</v>
      </c>
      <c r="C127" s="111" t="s">
        <v>6205</v>
      </c>
      <c r="D127" s="43" t="str">
        <f>VLOOKUP($C127,'Ewidencja działek'!$A$2:$C$59999,2,0)</f>
        <v>86</v>
      </c>
      <c r="E127" s="43" t="str">
        <f>VLOOKUP($C127,'Ewidencja działek'!$A$2:$C$59999,3,0)</f>
        <v>Lębork obr 13</v>
      </c>
      <c r="F127" s="44" t="s">
        <v>1969</v>
      </c>
      <c r="G127" s="69">
        <v>288</v>
      </c>
      <c r="H127" s="70">
        <v>4.9000000000000004</v>
      </c>
      <c r="I127" s="44">
        <v>115</v>
      </c>
      <c r="J127" s="161" t="s">
        <v>7974</v>
      </c>
    </row>
    <row r="128" spans="1:11">
      <c r="A128"/>
      <c r="B128" s="159">
        <f t="shared" si="6"/>
        <v>124</v>
      </c>
      <c r="C128" s="112" t="s">
        <v>6211</v>
      </c>
      <c r="D128" s="43" t="str">
        <f>VLOOKUP($C128,'Ewidencja działek'!$A$2:$C$59999,2,0)</f>
        <v>91/1</v>
      </c>
      <c r="E128" s="43" t="str">
        <f>VLOOKUP($C128,'Ewidencja działek'!$A$2:$C$59999,3,0)</f>
        <v>Lębork obr 13</v>
      </c>
      <c r="F128" s="159" t="s">
        <v>7978</v>
      </c>
      <c r="G128" s="69">
        <v>40</v>
      </c>
      <c r="H128" s="70">
        <v>0.6</v>
      </c>
      <c r="I128" s="44">
        <v>90</v>
      </c>
      <c r="J128" s="71" t="str">
        <f t="shared" si="7"/>
        <v>III</v>
      </c>
    </row>
    <row r="129" spans="1:10">
      <c r="A129"/>
      <c r="B129" s="159">
        <f t="shared" si="6"/>
        <v>125</v>
      </c>
      <c r="C129" s="112" t="s">
        <v>4623</v>
      </c>
      <c r="D129" s="43" t="str">
        <f>VLOOKUP($C129,'Ewidencja działek'!$A$2:$C$59999,2,0)</f>
        <v>42/1</v>
      </c>
      <c r="E129" s="43" t="str">
        <f>VLOOKUP($C129,'Ewidencja działek'!$A$2:$C$59999,3,0)</f>
        <v xml:space="preserve">Lębork obr 6 </v>
      </c>
      <c r="F129" s="44" t="s">
        <v>1968</v>
      </c>
      <c r="G129" s="69">
        <v>238</v>
      </c>
      <c r="H129" s="70">
        <v>4</v>
      </c>
      <c r="I129" s="44">
        <v>115</v>
      </c>
      <c r="J129" s="71" t="str">
        <f t="shared" si="7"/>
        <v>II</v>
      </c>
    </row>
    <row r="130" spans="1:10">
      <c r="A130"/>
      <c r="B130" s="159">
        <f t="shared" si="6"/>
        <v>126</v>
      </c>
      <c r="C130" s="112" t="s">
        <v>3912</v>
      </c>
      <c r="D130" s="43" t="str">
        <f>VLOOKUP($C130,'Ewidencja działek'!$A$2:$C$59999,2,0)</f>
        <v>150</v>
      </c>
      <c r="E130" s="43" t="str">
        <f>VLOOKUP($C130,'Ewidencja działek'!$A$2:$C$59999,3,0)</f>
        <v xml:space="preserve">Lębork obr 1 </v>
      </c>
      <c r="F130" s="44" t="s">
        <v>1967</v>
      </c>
      <c r="G130" s="69">
        <v>27</v>
      </c>
      <c r="H130" s="70">
        <v>0.5</v>
      </c>
      <c r="I130" s="44">
        <v>120</v>
      </c>
      <c r="J130" s="71" t="str">
        <f t="shared" si="7"/>
        <v>I</v>
      </c>
    </row>
    <row r="131" spans="1:10">
      <c r="A131"/>
      <c r="B131" s="159">
        <f t="shared" si="6"/>
        <v>127</v>
      </c>
      <c r="C131" s="111" t="s">
        <v>4653</v>
      </c>
      <c r="D131" s="43" t="str">
        <f>VLOOKUP($C131,'Ewidencja działek'!$A$2:$C$59999,2,0)</f>
        <v>243</v>
      </c>
      <c r="E131" s="43" t="str">
        <f>VLOOKUP($C131,'Ewidencja działek'!$A$2:$C$59999,3,0)</f>
        <v xml:space="preserve">Lębork obr 6 </v>
      </c>
      <c r="F131" s="44" t="s">
        <v>1968</v>
      </c>
      <c r="G131" s="69">
        <v>152</v>
      </c>
      <c r="H131" s="70">
        <v>2.6</v>
      </c>
      <c r="I131" s="44">
        <v>110</v>
      </c>
      <c r="J131" s="71" t="str">
        <f t="shared" si="7"/>
        <v>II</v>
      </c>
    </row>
    <row r="132" spans="1:10">
      <c r="A132"/>
      <c r="B132" s="159">
        <f t="shared" si="6"/>
        <v>128</v>
      </c>
      <c r="C132" s="111" t="s">
        <v>4651</v>
      </c>
      <c r="D132" s="43" t="str">
        <f>VLOOKUP($C132,'Ewidencja działek'!$A$2:$C$59999,2,0)</f>
        <v>244</v>
      </c>
      <c r="E132" s="43" t="str">
        <f>VLOOKUP($C132,'Ewidencja działek'!$A$2:$C$59999,3,0)</f>
        <v xml:space="preserve">Lębork obr 6 </v>
      </c>
      <c r="F132" s="44" t="s">
        <v>1970</v>
      </c>
      <c r="G132" s="69">
        <v>8</v>
      </c>
      <c r="H132" s="70">
        <v>0.1</v>
      </c>
      <c r="I132" s="44">
        <v>130</v>
      </c>
      <c r="J132" s="71" t="str">
        <f t="shared" si="7"/>
        <v>I</v>
      </c>
    </row>
    <row r="133" spans="1:10">
      <c r="A133"/>
      <c r="B133" s="159">
        <f t="shared" si="6"/>
        <v>129</v>
      </c>
      <c r="C133" s="111" t="s">
        <v>7951</v>
      </c>
      <c r="D133" s="164" t="s">
        <v>2317</v>
      </c>
      <c r="E133" s="159" t="s">
        <v>7952</v>
      </c>
      <c r="F133" s="44" t="s">
        <v>1969</v>
      </c>
      <c r="G133" s="69">
        <v>34</v>
      </c>
      <c r="H133" s="70">
        <v>0.6</v>
      </c>
      <c r="I133" s="44">
        <v>120</v>
      </c>
      <c r="J133" s="71" t="str">
        <f t="shared" si="7"/>
        <v>I</v>
      </c>
    </row>
    <row r="134" spans="1:10">
      <c r="A134"/>
      <c r="B134" s="159">
        <f t="shared" si="6"/>
        <v>130</v>
      </c>
      <c r="C134" s="112" t="s">
        <v>7206</v>
      </c>
      <c r="D134" s="43" t="str">
        <f>VLOOKUP($C134,'Ewidencja działek'!$A$2:$C$59999,2,0)</f>
        <v>181/16</v>
      </c>
      <c r="E134" s="43" t="str">
        <f>VLOOKUP($C134,'Ewidencja działek'!$A$2:$C$59999,3,0)</f>
        <v xml:space="preserve">Lębork obr 7 </v>
      </c>
      <c r="F134" s="159" t="s">
        <v>1971</v>
      </c>
      <c r="G134" s="69">
        <v>40</v>
      </c>
      <c r="H134" s="70">
        <v>0.6</v>
      </c>
      <c r="I134" s="44">
        <v>120</v>
      </c>
      <c r="J134" s="71" t="str">
        <f t="shared" si="7"/>
        <v>I</v>
      </c>
    </row>
    <row r="135" spans="1:10">
      <c r="A135"/>
      <c r="B135" s="159">
        <f t="shared" ref="B135:B194" si="8">B134+1</f>
        <v>131</v>
      </c>
      <c r="C135" s="113" t="s">
        <v>3886</v>
      </c>
      <c r="D135" s="43" t="str">
        <f>VLOOKUP($C135,'Ewidencja działek'!$A$2:$C$59999,2,0)</f>
        <v>127/2</v>
      </c>
      <c r="E135" s="43" t="str">
        <f>VLOOKUP($C135,'Ewidencja działek'!$A$2:$C$59999,3,0)</f>
        <v xml:space="preserve">Lębork obr 1 </v>
      </c>
      <c r="F135" s="44" t="s">
        <v>1969</v>
      </c>
      <c r="G135" s="69">
        <v>28</v>
      </c>
      <c r="H135" s="70">
        <v>0.5</v>
      </c>
      <c r="I135" s="44">
        <v>120</v>
      </c>
      <c r="J135" s="71" t="str">
        <f t="shared" si="7"/>
        <v>I</v>
      </c>
    </row>
    <row r="136" spans="1:10">
      <c r="A136"/>
      <c r="B136" s="159">
        <f t="shared" si="8"/>
        <v>132</v>
      </c>
      <c r="C136" s="111" t="s">
        <v>4605</v>
      </c>
      <c r="D136" s="43" t="s">
        <v>1903</v>
      </c>
      <c r="E136" s="43" t="s">
        <v>7947</v>
      </c>
      <c r="F136" s="172" t="s">
        <v>7904</v>
      </c>
      <c r="G136" s="69">
        <v>15062</v>
      </c>
      <c r="H136" s="70">
        <v>241</v>
      </c>
      <c r="I136" s="44">
        <v>175</v>
      </c>
      <c r="J136" s="71" t="str">
        <f t="shared" si="7"/>
        <v>I</v>
      </c>
    </row>
    <row r="137" spans="1:10">
      <c r="A137"/>
      <c r="B137" s="159">
        <f t="shared" si="8"/>
        <v>133</v>
      </c>
      <c r="C137" s="111" t="s">
        <v>3871</v>
      </c>
      <c r="D137" s="43" t="str">
        <f>VLOOKUP($C137,'Ewidencja działek'!$A$2:$C$59999,2,0)</f>
        <v>114</v>
      </c>
      <c r="E137" s="43" t="str">
        <f>VLOOKUP($C137,'Ewidencja działek'!$A$2:$C$59999,3,0)</f>
        <v xml:space="preserve">Lębork obr 1 </v>
      </c>
      <c r="F137" s="52" t="s">
        <v>1969</v>
      </c>
      <c r="G137" s="69">
        <v>36</v>
      </c>
      <c r="H137" s="70">
        <v>0.5</v>
      </c>
      <c r="I137" s="44">
        <v>120</v>
      </c>
      <c r="J137" s="71" t="str">
        <f t="shared" si="7"/>
        <v>I</v>
      </c>
    </row>
    <row r="138" spans="1:10">
      <c r="A138"/>
      <c r="B138" s="159">
        <f t="shared" si="8"/>
        <v>134</v>
      </c>
      <c r="C138" s="111" t="s">
        <v>7895</v>
      </c>
      <c r="D138" s="43" t="s">
        <v>7898</v>
      </c>
      <c r="E138" s="43" t="s">
        <v>7945</v>
      </c>
      <c r="F138" s="44" t="s">
        <v>1933</v>
      </c>
      <c r="G138" s="69">
        <v>77</v>
      </c>
      <c r="H138" s="70">
        <v>1.2</v>
      </c>
      <c r="I138" s="44">
        <v>95</v>
      </c>
      <c r="J138" s="71" t="str">
        <f t="shared" si="7"/>
        <v>II</v>
      </c>
    </row>
    <row r="139" spans="1:10">
      <c r="A139"/>
      <c r="B139" s="159">
        <f t="shared" si="8"/>
        <v>135</v>
      </c>
      <c r="C139" s="111" t="s">
        <v>7895</v>
      </c>
      <c r="D139" s="43" t="s">
        <v>7898</v>
      </c>
      <c r="E139" s="43" t="s">
        <v>7945</v>
      </c>
      <c r="F139" s="44" t="s">
        <v>1969</v>
      </c>
      <c r="G139" s="69">
        <v>96</v>
      </c>
      <c r="H139" s="70">
        <v>1.6</v>
      </c>
      <c r="I139" s="44">
        <v>115</v>
      </c>
      <c r="J139" s="71" t="str">
        <f t="shared" si="7"/>
        <v>II</v>
      </c>
    </row>
    <row r="140" spans="1:10">
      <c r="A140"/>
      <c r="B140" s="159">
        <f t="shared" si="8"/>
        <v>136</v>
      </c>
      <c r="C140" s="111" t="s">
        <v>6287</v>
      </c>
      <c r="D140" s="43" t="str">
        <f>VLOOKUP($C140,'Ewidencja działek'!$A$2:$C$59999,2,0)</f>
        <v>58</v>
      </c>
      <c r="E140" s="43" t="str">
        <f>VLOOKUP($C140,'Ewidencja działek'!$A$2:$C$59999,3,0)</f>
        <v xml:space="preserve">Lębork obr 2 </v>
      </c>
      <c r="F140" s="44" t="s">
        <v>1969</v>
      </c>
      <c r="G140" s="69">
        <v>24</v>
      </c>
      <c r="H140" s="70">
        <v>0.4</v>
      </c>
      <c r="I140" s="44">
        <v>120</v>
      </c>
      <c r="J140" s="71" t="str">
        <f t="shared" si="7"/>
        <v>I</v>
      </c>
    </row>
    <row r="141" spans="1:10">
      <c r="A141"/>
      <c r="B141" s="159">
        <f t="shared" si="8"/>
        <v>137</v>
      </c>
      <c r="C141" s="112" t="s">
        <v>6277</v>
      </c>
      <c r="D141" s="43" t="str">
        <f>VLOOKUP($C141,'Ewidencja działek'!$A$2:$C$59999,2,0)</f>
        <v>50</v>
      </c>
      <c r="E141" s="43" t="str">
        <f>VLOOKUP($C141,'Ewidencja działek'!$A$2:$C$59999,3,0)</f>
        <v xml:space="preserve">Lębork obr 2 </v>
      </c>
      <c r="F141" s="44" t="s">
        <v>1969</v>
      </c>
      <c r="G141" s="69">
        <v>19</v>
      </c>
      <c r="H141" s="70">
        <v>0.3</v>
      </c>
      <c r="I141" s="44">
        <v>120</v>
      </c>
      <c r="J141" s="71" t="str">
        <f t="shared" si="7"/>
        <v>I</v>
      </c>
    </row>
    <row r="142" spans="1:10">
      <c r="A142"/>
      <c r="B142" s="159">
        <f t="shared" si="8"/>
        <v>138</v>
      </c>
      <c r="C142" s="111" t="s">
        <v>6276</v>
      </c>
      <c r="D142" s="43" t="str">
        <f>VLOOKUP($C142,'Ewidencja działek'!$A$2:$C$59999,2,0)</f>
        <v>47</v>
      </c>
      <c r="E142" s="43" t="str">
        <f>VLOOKUP($C142,'Ewidencja działek'!$A$2:$C$59999,3,0)</f>
        <v xml:space="preserve">Lębork obr 2 </v>
      </c>
      <c r="F142" s="44" t="s">
        <v>1969</v>
      </c>
      <c r="G142" s="69">
        <v>25</v>
      </c>
      <c r="H142" s="70">
        <f>G142*0.017</f>
        <v>0.42500000000000004</v>
      </c>
      <c r="I142" s="44">
        <v>120</v>
      </c>
      <c r="J142" s="71" t="str">
        <f t="shared" si="7"/>
        <v>I</v>
      </c>
    </row>
    <row r="143" spans="1:10">
      <c r="A143"/>
      <c r="B143" s="159">
        <f t="shared" si="8"/>
        <v>139</v>
      </c>
      <c r="C143" s="111" t="s">
        <v>1119</v>
      </c>
      <c r="D143" s="43" t="str">
        <f>VLOOKUP($C143,'Ewidencja działek'!$A$2:$C$59999,2,0)</f>
        <v>339</v>
      </c>
      <c r="E143" s="43" t="str">
        <f>VLOOKUP($C143,'Ewidencja działek'!$A$2:$C$59999,3,0)</f>
        <v xml:space="preserve">Lębork obr 2 </v>
      </c>
      <c r="F143" s="44" t="s">
        <v>1968</v>
      </c>
      <c r="G143" s="69">
        <v>220</v>
      </c>
      <c r="H143" s="70">
        <v>3.7</v>
      </c>
      <c r="I143" s="44">
        <v>110</v>
      </c>
      <c r="J143" s="71" t="str">
        <f t="shared" si="7"/>
        <v>II</v>
      </c>
    </row>
    <row r="144" spans="1:10">
      <c r="A144"/>
      <c r="B144" s="159">
        <f t="shared" si="8"/>
        <v>140</v>
      </c>
      <c r="C144" s="111" t="s">
        <v>1061</v>
      </c>
      <c r="D144" s="43" t="str">
        <f>VLOOKUP($C144,'Ewidencja działek'!$A$2:$C$59999,2,0)</f>
        <v>258</v>
      </c>
      <c r="E144" s="43" t="str">
        <f>VLOOKUP($C144,'Ewidencja działek'!$A$2:$C$59999,3,0)</f>
        <v xml:space="preserve">Lębork obr 2 </v>
      </c>
      <c r="F144" s="44" t="s">
        <v>1968</v>
      </c>
      <c r="G144" s="69">
        <v>102</v>
      </c>
      <c r="H144" s="70">
        <v>1.3</v>
      </c>
      <c r="I144" s="44">
        <v>110</v>
      </c>
      <c r="J144" s="71" t="str">
        <f t="shared" si="7"/>
        <v>II</v>
      </c>
    </row>
    <row r="145" spans="1:10">
      <c r="A145"/>
      <c r="B145" s="159">
        <f t="shared" si="8"/>
        <v>141</v>
      </c>
      <c r="C145" s="111" t="s">
        <v>4666</v>
      </c>
      <c r="D145" s="43" t="str">
        <f>VLOOKUP($C145,'Ewidencja działek'!$A$2:$C$59999,2,0)</f>
        <v>208/4</v>
      </c>
      <c r="E145" s="43" t="str">
        <f>VLOOKUP($C145,'Ewidencja działek'!$A$2:$C$59999,3,0)</f>
        <v xml:space="preserve">Lębork obr 3 </v>
      </c>
      <c r="F145" s="44" t="s">
        <v>1967</v>
      </c>
      <c r="G145" s="69">
        <v>35</v>
      </c>
      <c r="H145" s="70">
        <v>0.6</v>
      </c>
      <c r="I145" s="44">
        <v>120</v>
      </c>
      <c r="J145" s="71" t="str">
        <f t="shared" si="7"/>
        <v>I</v>
      </c>
    </row>
    <row r="146" spans="1:10">
      <c r="A146"/>
      <c r="B146" s="159">
        <f t="shared" si="8"/>
        <v>142</v>
      </c>
      <c r="C146" s="111" t="s">
        <v>4666</v>
      </c>
      <c r="D146" s="43" t="str">
        <f>VLOOKUP($C146,'Ewidencja działek'!$A$2:$C$59999,2,0)</f>
        <v>208/4</v>
      </c>
      <c r="E146" s="43" t="str">
        <f>VLOOKUP($C146,'Ewidencja działek'!$A$2:$C$59999,3,0)</f>
        <v xml:space="preserve">Lębork obr 3 </v>
      </c>
      <c r="F146" s="44" t="s">
        <v>1969</v>
      </c>
      <c r="G146" s="69">
        <v>32</v>
      </c>
      <c r="H146" s="70">
        <v>0.5</v>
      </c>
      <c r="I146" s="44">
        <v>85</v>
      </c>
      <c r="J146" s="71" t="str">
        <f t="shared" si="7"/>
        <v>III</v>
      </c>
    </row>
    <row r="147" spans="1:10">
      <c r="A147"/>
      <c r="B147" s="159">
        <f t="shared" si="8"/>
        <v>143</v>
      </c>
      <c r="C147" s="111" t="s">
        <v>4666</v>
      </c>
      <c r="D147" s="43" t="str">
        <f>VLOOKUP($C147,'Ewidencja działek'!$A$2:$C$59999,2,0)</f>
        <v>208/4</v>
      </c>
      <c r="E147" s="43" t="str">
        <f>VLOOKUP($C147,'Ewidencja działek'!$A$2:$C$59999,3,0)</f>
        <v xml:space="preserve">Lębork obr 3 </v>
      </c>
      <c r="F147" s="44" t="s">
        <v>1969</v>
      </c>
      <c r="G147" s="69">
        <v>188</v>
      </c>
      <c r="H147" s="70">
        <v>3.2</v>
      </c>
      <c r="I147" s="44">
        <v>85</v>
      </c>
      <c r="J147" s="71" t="str">
        <f t="shared" si="7"/>
        <v>III</v>
      </c>
    </row>
    <row r="148" spans="1:10">
      <c r="A148"/>
      <c r="B148" s="159">
        <f t="shared" si="8"/>
        <v>144</v>
      </c>
      <c r="C148" s="111" t="s">
        <v>4664</v>
      </c>
      <c r="D148" s="43">
        <v>200</v>
      </c>
      <c r="E148" s="43" t="s">
        <v>7945</v>
      </c>
      <c r="F148" s="44" t="s">
        <v>1969</v>
      </c>
      <c r="G148" s="69">
        <v>190</v>
      </c>
      <c r="H148" s="70">
        <v>3.2</v>
      </c>
      <c r="I148" s="44">
        <v>85</v>
      </c>
      <c r="J148" s="71" t="str">
        <f t="shared" si="7"/>
        <v>III</v>
      </c>
    </row>
    <row r="149" spans="1:10">
      <c r="A149"/>
      <c r="B149" s="159">
        <f t="shared" si="8"/>
        <v>145</v>
      </c>
      <c r="C149" s="111" t="s">
        <v>3877</v>
      </c>
      <c r="D149" s="43" t="str">
        <f>VLOOKUP($C149,'Ewidencja działek'!$A$2:$C$59999,2,0)</f>
        <v>120</v>
      </c>
      <c r="E149" s="43" t="str">
        <f>VLOOKUP($C149,'Ewidencja działek'!$A$2:$C$59999,3,0)</f>
        <v xml:space="preserve">Lębork obr 1 </v>
      </c>
      <c r="F149" s="44" t="s">
        <v>1969</v>
      </c>
      <c r="G149" s="69">
        <v>18</v>
      </c>
      <c r="H149" s="70">
        <v>0.2</v>
      </c>
      <c r="I149" s="44">
        <v>120</v>
      </c>
      <c r="J149" s="71" t="str">
        <f t="shared" si="7"/>
        <v>I</v>
      </c>
    </row>
    <row r="150" spans="1:10">
      <c r="A150"/>
      <c r="B150" s="159">
        <f t="shared" si="8"/>
        <v>146</v>
      </c>
      <c r="C150" s="111" t="s">
        <v>3877</v>
      </c>
      <c r="D150" s="43" t="str">
        <f>VLOOKUP($C150,'Ewidencja działek'!$A$2:$C$59999,2,0)</f>
        <v>120</v>
      </c>
      <c r="E150" s="43" t="str">
        <f>VLOOKUP($C150,'Ewidencja działek'!$A$2:$C$59999,3,0)</f>
        <v xml:space="preserve">Lębork obr 1 </v>
      </c>
      <c r="F150" s="44" t="s">
        <v>1933</v>
      </c>
      <c r="G150" s="69">
        <v>9</v>
      </c>
      <c r="H150" s="70">
        <v>0.1</v>
      </c>
      <c r="I150" s="44">
        <v>105</v>
      </c>
      <c r="J150" s="71" t="str">
        <f t="shared" si="7"/>
        <v>II</v>
      </c>
    </row>
    <row r="151" spans="1:10">
      <c r="A151"/>
      <c r="B151" s="159">
        <f t="shared" si="8"/>
        <v>147</v>
      </c>
      <c r="C151" s="111" t="s">
        <v>7981</v>
      </c>
      <c r="D151" s="181" t="s">
        <v>7984</v>
      </c>
      <c r="E151" s="159" t="s">
        <v>7930</v>
      </c>
      <c r="F151" s="159" t="s">
        <v>7980</v>
      </c>
      <c r="G151" s="69">
        <v>9</v>
      </c>
      <c r="H151" s="70">
        <v>0.2</v>
      </c>
      <c r="I151" s="44">
        <v>115</v>
      </c>
      <c r="J151" s="71" t="str">
        <f t="shared" si="7"/>
        <v>II</v>
      </c>
    </row>
    <row r="152" spans="1:10">
      <c r="A152"/>
      <c r="B152" s="159">
        <f t="shared" si="8"/>
        <v>148</v>
      </c>
      <c r="C152" s="112" t="s">
        <v>6218</v>
      </c>
      <c r="D152" s="43" t="str">
        <f>VLOOKUP($C152,'Ewidencja działek'!$A$2:$C$59999,2,0)</f>
        <v>1/3</v>
      </c>
      <c r="E152" s="43" t="str">
        <f>VLOOKUP($C152,'Ewidencja działek'!$A$2:$C$59999,3,0)</f>
        <v>Lębork obr 14</v>
      </c>
      <c r="F152" s="159" t="s">
        <v>1933</v>
      </c>
      <c r="G152" s="69">
        <v>123</v>
      </c>
      <c r="H152" s="70">
        <v>2.1</v>
      </c>
      <c r="I152" s="44">
        <v>140</v>
      </c>
      <c r="J152" s="71" t="str">
        <f t="shared" si="7"/>
        <v>I</v>
      </c>
    </row>
    <row r="153" spans="1:10">
      <c r="A153"/>
      <c r="B153" s="159">
        <f t="shared" si="8"/>
        <v>149</v>
      </c>
      <c r="C153" s="111" t="s">
        <v>3713</v>
      </c>
      <c r="D153" s="43" t="str">
        <f>VLOOKUP($C153,'Ewidencja działek'!$A$2:$C$59999,2,0)</f>
        <v>12</v>
      </c>
      <c r="E153" s="43" t="str">
        <f>VLOOKUP($C153,'Ewidencja działek'!$A$2:$C$59999,3,0)</f>
        <v xml:space="preserve">Lębork obr 3 </v>
      </c>
      <c r="F153" s="44" t="s">
        <v>1969</v>
      </c>
      <c r="G153" s="69">
        <v>12</v>
      </c>
      <c r="H153" s="70">
        <v>0.2</v>
      </c>
      <c r="I153" s="44">
        <v>110</v>
      </c>
      <c r="J153" s="71" t="str">
        <f t="shared" si="7"/>
        <v>II</v>
      </c>
    </row>
    <row r="154" spans="1:10">
      <c r="A154"/>
      <c r="B154" s="159">
        <f t="shared" si="8"/>
        <v>150</v>
      </c>
      <c r="C154" s="112" t="s">
        <v>3707</v>
      </c>
      <c r="D154" s="43" t="str">
        <f>VLOOKUP($C154,'Ewidencja działek'!$A$2:$C$59999,2,0)</f>
        <v>6</v>
      </c>
      <c r="E154" s="43" t="str">
        <f>VLOOKUP($C154,'Ewidencja działek'!$A$2:$C$59999,3,0)</f>
        <v xml:space="preserve">Lębork obr 3 </v>
      </c>
      <c r="F154" s="43" t="s">
        <v>1968</v>
      </c>
      <c r="G154" s="69">
        <v>7</v>
      </c>
      <c r="H154" s="70">
        <v>0.1</v>
      </c>
      <c r="I154" s="44">
        <v>110</v>
      </c>
      <c r="J154" s="71" t="str">
        <f t="shared" si="7"/>
        <v>II</v>
      </c>
    </row>
    <row r="155" spans="1:10">
      <c r="A155"/>
      <c r="B155" s="159">
        <f t="shared" si="8"/>
        <v>151</v>
      </c>
      <c r="C155" s="111" t="s">
        <v>6274</v>
      </c>
      <c r="D155" s="43" t="str">
        <f>VLOOKUP($C155,'Ewidencja działek'!$A$2:$C$59999,2,0)</f>
        <v>39</v>
      </c>
      <c r="E155" s="43" t="str">
        <f>VLOOKUP($C155,'Ewidencja działek'!$A$2:$C$59999,3,0)</f>
        <v xml:space="preserve">Lębork obr 2 </v>
      </c>
      <c r="F155" s="44" t="s">
        <v>1969</v>
      </c>
      <c r="G155" s="69">
        <v>120</v>
      </c>
      <c r="H155" s="70">
        <v>2</v>
      </c>
      <c r="I155" s="44">
        <v>145</v>
      </c>
      <c r="J155" s="71" t="str">
        <f t="shared" si="7"/>
        <v>I</v>
      </c>
    </row>
    <row r="156" spans="1:10">
      <c r="A156"/>
      <c r="B156" s="159">
        <f t="shared" si="8"/>
        <v>152</v>
      </c>
      <c r="C156" s="111" t="s">
        <v>6273</v>
      </c>
      <c r="D156" s="43" t="str">
        <f>VLOOKUP($C156,'Ewidencja działek'!$A$2:$C$59999,2,0)</f>
        <v>37</v>
      </c>
      <c r="E156" s="43" t="str">
        <f>VLOOKUP($C156,'Ewidencja działek'!$A$2:$C$59999,3,0)</f>
        <v xml:space="preserve">Lębork obr 2 </v>
      </c>
      <c r="F156" s="44" t="s">
        <v>1969</v>
      </c>
      <c r="G156" s="69">
        <v>72</v>
      </c>
      <c r="H156" s="70">
        <v>1.2</v>
      </c>
      <c r="I156" s="44">
        <v>120</v>
      </c>
      <c r="J156" s="71" t="str">
        <f t="shared" si="7"/>
        <v>I</v>
      </c>
    </row>
    <row r="157" spans="1:10">
      <c r="A157"/>
      <c r="B157" s="159">
        <f t="shared" si="8"/>
        <v>153</v>
      </c>
      <c r="C157" s="111" t="s">
        <v>6271</v>
      </c>
      <c r="D157" s="43" t="str">
        <f>VLOOKUP($C157,'Ewidencja działek'!$A$2:$C$59999,2,0)</f>
        <v>35</v>
      </c>
      <c r="E157" s="43" t="str">
        <f>VLOOKUP($C157,'Ewidencja działek'!$A$2:$C$59999,3,0)</f>
        <v xml:space="preserve">Lębork obr 2 </v>
      </c>
      <c r="F157" s="44" t="s">
        <v>1968</v>
      </c>
      <c r="G157" s="69">
        <v>206</v>
      </c>
      <c r="H157" s="70">
        <v>3.5</v>
      </c>
      <c r="I157" s="44">
        <v>115</v>
      </c>
      <c r="J157" s="71" t="str">
        <f t="shared" si="7"/>
        <v>II</v>
      </c>
    </row>
    <row r="158" spans="1:10">
      <c r="A158"/>
      <c r="B158" s="159">
        <f t="shared" si="8"/>
        <v>154</v>
      </c>
      <c r="C158" s="111" t="s">
        <v>7454</v>
      </c>
      <c r="D158" s="43" t="str">
        <f>VLOOKUP($C158,'Ewidencja działek'!$A$2:$C$59999,2,0)</f>
        <v>30/15</v>
      </c>
      <c r="E158" s="43" t="str">
        <f>VLOOKUP($C158,'Ewidencja działek'!$A$2:$C$59999,3,0)</f>
        <v>Lębork obr 13</v>
      </c>
      <c r="F158" s="43" t="s">
        <v>1969</v>
      </c>
      <c r="G158" s="69">
        <v>926</v>
      </c>
      <c r="H158" s="70">
        <v>15.7</v>
      </c>
      <c r="I158" s="44">
        <v>115</v>
      </c>
      <c r="J158" s="71" t="str">
        <f t="shared" si="7"/>
        <v>II</v>
      </c>
    </row>
    <row r="159" spans="1:10">
      <c r="A159"/>
      <c r="B159" s="159">
        <f t="shared" si="8"/>
        <v>155</v>
      </c>
      <c r="C159" s="111" t="s">
        <v>4678</v>
      </c>
      <c r="D159" s="43" t="str">
        <f>VLOOKUP($C159,'Ewidencja działek'!$A$2:$C$59999,2,0)</f>
        <v>51</v>
      </c>
      <c r="E159" s="43" t="str">
        <f>VLOOKUP($C159,'Ewidencja działek'!$A$2:$C$59999,3,0)</f>
        <v xml:space="preserve">Lębork obr 7 </v>
      </c>
      <c r="F159" s="44" t="s">
        <v>1968</v>
      </c>
      <c r="G159" s="69">
        <v>222</v>
      </c>
      <c r="H159" s="70">
        <v>3.8</v>
      </c>
      <c r="I159" s="44">
        <v>110</v>
      </c>
      <c r="J159" s="71" t="str">
        <f t="shared" si="7"/>
        <v>II</v>
      </c>
    </row>
    <row r="160" spans="1:10">
      <c r="A160"/>
      <c r="B160" s="159">
        <f t="shared" si="8"/>
        <v>156</v>
      </c>
      <c r="C160" s="112" t="s">
        <v>7377</v>
      </c>
      <c r="D160" s="43" t="str">
        <f>VLOOKUP($C160,'Ewidencja działek'!$A$2:$C$59999,2,0)</f>
        <v>50</v>
      </c>
      <c r="E160" s="43" t="str">
        <f>VLOOKUP($C160,'Ewidencja działek'!$A$2:$C$59999,3,0)</f>
        <v xml:space="preserve">Lębork obr 7 </v>
      </c>
      <c r="F160" s="159" t="s">
        <v>1968</v>
      </c>
      <c r="G160" s="69">
        <v>111</v>
      </c>
      <c r="H160" s="70">
        <v>1.9</v>
      </c>
      <c r="I160" s="44">
        <v>110</v>
      </c>
      <c r="J160" s="71" t="str">
        <f t="shared" si="7"/>
        <v>II</v>
      </c>
    </row>
    <row r="161" spans="1:10">
      <c r="A161"/>
      <c r="B161" s="159">
        <f t="shared" si="8"/>
        <v>157</v>
      </c>
      <c r="C161" s="111" t="s">
        <v>4675</v>
      </c>
      <c r="D161" s="43" t="str">
        <f>VLOOKUP($C161,'Ewidencja działek'!$A$2:$C$59999,2,0)</f>
        <v>49</v>
      </c>
      <c r="E161" s="43" t="str">
        <f>VLOOKUP($C161,'Ewidencja działek'!$A$2:$C$59999,3,0)</f>
        <v xml:space="preserve">Lębork obr 7 </v>
      </c>
      <c r="F161" s="44" t="s">
        <v>1970</v>
      </c>
      <c r="G161" s="69">
        <v>148</v>
      </c>
      <c r="H161" s="70">
        <v>2.5</v>
      </c>
      <c r="I161" s="44">
        <v>110</v>
      </c>
      <c r="J161" s="71" t="str">
        <f t="shared" si="7"/>
        <v>II</v>
      </c>
    </row>
    <row r="162" spans="1:10">
      <c r="A162"/>
      <c r="B162" s="159">
        <f t="shared" si="8"/>
        <v>158</v>
      </c>
      <c r="C162" s="111" t="s">
        <v>4675</v>
      </c>
      <c r="D162" s="43" t="str">
        <f>VLOOKUP($C162,'Ewidencja działek'!$A$2:$C$59999,2,0)</f>
        <v>49</v>
      </c>
      <c r="E162" s="43" t="str">
        <f>VLOOKUP($C162,'Ewidencja działek'!$A$2:$C$59999,3,0)</f>
        <v xml:space="preserve">Lębork obr 7 </v>
      </c>
      <c r="F162" s="56" t="s">
        <v>1967</v>
      </c>
      <c r="G162" s="69">
        <v>34</v>
      </c>
      <c r="H162" s="70">
        <v>0.6</v>
      </c>
      <c r="I162" s="56">
        <v>120</v>
      </c>
      <c r="J162" s="71" t="str">
        <f t="shared" si="7"/>
        <v>I</v>
      </c>
    </row>
    <row r="163" spans="1:10">
      <c r="A163"/>
      <c r="B163" s="159">
        <f t="shared" si="8"/>
        <v>159</v>
      </c>
      <c r="C163" s="111" t="s">
        <v>7973</v>
      </c>
      <c r="D163" s="178">
        <v>128</v>
      </c>
      <c r="E163" s="177" t="s">
        <v>7947</v>
      </c>
      <c r="F163" s="176" t="s">
        <v>1933</v>
      </c>
      <c r="G163" s="69">
        <v>60</v>
      </c>
      <c r="H163" s="70">
        <v>1</v>
      </c>
      <c r="I163" s="274">
        <v>120</v>
      </c>
      <c r="J163" s="71" t="str">
        <f>IF($I163&gt;=120,"I",IF($I163&lt;=90,"III","II"))</f>
        <v>I</v>
      </c>
    </row>
    <row r="164" spans="1:10">
      <c r="A164"/>
      <c r="B164" s="159">
        <f t="shared" si="8"/>
        <v>160</v>
      </c>
      <c r="C164" s="111" t="s">
        <v>4693</v>
      </c>
      <c r="D164" s="43" t="str">
        <f>VLOOKUP($C164,'Ewidencja działek'!$A$2:$C$59999,2,0)</f>
        <v>92/1</v>
      </c>
      <c r="E164" s="43" t="str">
        <f>VLOOKUP($C164,'Ewidencja działek'!$A$2:$C$59999,3,0)</f>
        <v xml:space="preserve">Lębork obr 6 </v>
      </c>
      <c r="F164" s="44" t="s">
        <v>1969</v>
      </c>
      <c r="G164" s="69">
        <v>20</v>
      </c>
      <c r="H164" s="70">
        <v>0.3</v>
      </c>
      <c r="I164" s="44">
        <v>115</v>
      </c>
      <c r="J164" s="71" t="str">
        <f t="shared" si="7"/>
        <v>II</v>
      </c>
    </row>
    <row r="165" spans="1:10">
      <c r="A165"/>
      <c r="B165" s="159">
        <f t="shared" si="8"/>
        <v>161</v>
      </c>
      <c r="C165" s="111" t="s">
        <v>3889</v>
      </c>
      <c r="D165" s="43" t="str">
        <f>VLOOKUP($C165,'Ewidencja działek'!$A$2:$C$59999,2,0)</f>
        <v>130</v>
      </c>
      <c r="E165" s="43" t="str">
        <f>VLOOKUP($C165,'Ewidencja działek'!$A$2:$C$59999,3,0)</f>
        <v xml:space="preserve">Lębork obr 1 </v>
      </c>
      <c r="F165" s="44" t="s">
        <v>1968</v>
      </c>
      <c r="G165" s="69">
        <v>110</v>
      </c>
      <c r="H165" s="70">
        <v>1.4</v>
      </c>
      <c r="I165" s="44">
        <v>115</v>
      </c>
      <c r="J165" s="71" t="str">
        <f t="shared" si="7"/>
        <v>II</v>
      </c>
    </row>
    <row r="166" spans="1:10">
      <c r="A166"/>
      <c r="B166" s="159">
        <f t="shared" si="8"/>
        <v>162</v>
      </c>
      <c r="C166" s="111" t="s">
        <v>3889</v>
      </c>
      <c r="D166" s="43" t="str">
        <f>VLOOKUP($C166,'Ewidencja działek'!$A$2:$C$59999,2,0)</f>
        <v>130</v>
      </c>
      <c r="E166" s="43" t="str">
        <f>VLOOKUP($C166,'Ewidencja działek'!$A$2:$C$59999,3,0)</f>
        <v xml:space="preserve">Lębork obr 1 </v>
      </c>
      <c r="F166" s="159" t="s">
        <v>1969</v>
      </c>
      <c r="G166" s="69">
        <v>128</v>
      </c>
      <c r="H166" s="70">
        <v>1.7</v>
      </c>
      <c r="I166" s="44">
        <v>120</v>
      </c>
      <c r="J166" s="71" t="str">
        <f t="shared" si="7"/>
        <v>I</v>
      </c>
    </row>
    <row r="167" spans="1:10">
      <c r="A167"/>
      <c r="B167" s="159">
        <f t="shared" si="8"/>
        <v>163</v>
      </c>
      <c r="C167" s="111" t="s">
        <v>3889</v>
      </c>
      <c r="D167" s="43" t="str">
        <f>VLOOKUP($C167,'Ewidencja działek'!$A$2:$C$59999,2,0)</f>
        <v>130</v>
      </c>
      <c r="E167" s="43" t="str">
        <f>VLOOKUP($C167,'Ewidencja działek'!$A$2:$C$59999,3,0)</f>
        <v xml:space="preserve">Lębork obr 1 </v>
      </c>
      <c r="F167" s="44" t="s">
        <v>1933</v>
      </c>
      <c r="G167" s="69">
        <v>10</v>
      </c>
      <c r="H167" s="70">
        <v>0.1</v>
      </c>
      <c r="I167" s="44">
        <v>105</v>
      </c>
      <c r="J167" s="71" t="str">
        <f t="shared" si="7"/>
        <v>II</v>
      </c>
    </row>
    <row r="168" spans="1:10">
      <c r="A168"/>
      <c r="B168" s="159">
        <f t="shared" si="8"/>
        <v>164</v>
      </c>
      <c r="C168" s="111" t="s">
        <v>3890</v>
      </c>
      <c r="D168" s="43" t="str">
        <f>VLOOKUP($C168,'Ewidencja działek'!$A$2:$C$59999,2,0)</f>
        <v>131</v>
      </c>
      <c r="E168" s="43" t="str">
        <f>VLOOKUP($C168,'Ewidencja działek'!$A$2:$C$59999,3,0)</f>
        <v xml:space="preserve">Lębork obr 1 </v>
      </c>
      <c r="F168" s="44" t="s">
        <v>1968</v>
      </c>
      <c r="G168" s="69">
        <v>130</v>
      </c>
      <c r="H168" s="70">
        <v>2</v>
      </c>
      <c r="I168" s="44">
        <v>115</v>
      </c>
      <c r="J168" s="71" t="str">
        <f t="shared" si="7"/>
        <v>II</v>
      </c>
    </row>
    <row r="169" spans="1:10">
      <c r="A169"/>
      <c r="B169" s="159">
        <f t="shared" si="8"/>
        <v>165</v>
      </c>
      <c r="C169" s="111" t="s">
        <v>3895</v>
      </c>
      <c r="D169" s="43" t="str">
        <f>VLOOKUP($C169,'Ewidencja działek'!$A$2:$C$59999,2,0)</f>
        <v>134</v>
      </c>
      <c r="E169" s="43" t="str">
        <f>VLOOKUP($C169,'Ewidencja działek'!$A$2:$C$59999,3,0)</f>
        <v xml:space="preserve">Lębork obr 1 </v>
      </c>
      <c r="F169" s="44" t="s">
        <v>1969</v>
      </c>
      <c r="G169" s="69">
        <v>144</v>
      </c>
      <c r="H169" s="70">
        <v>2.2000000000000002</v>
      </c>
      <c r="I169" s="44">
        <v>120</v>
      </c>
      <c r="J169" s="71" t="str">
        <f t="shared" si="7"/>
        <v>I</v>
      </c>
    </row>
    <row r="170" spans="1:10">
      <c r="A170"/>
      <c r="B170" s="159">
        <f t="shared" si="8"/>
        <v>166</v>
      </c>
      <c r="C170" s="111" t="s">
        <v>4684</v>
      </c>
      <c r="D170" s="43" t="s">
        <v>3629</v>
      </c>
      <c r="E170" s="43" t="s">
        <v>7944</v>
      </c>
      <c r="F170" s="44" t="s">
        <v>1968</v>
      </c>
      <c r="G170" s="69">
        <v>132</v>
      </c>
      <c r="H170" s="70">
        <v>2.2000000000000002</v>
      </c>
      <c r="I170" s="44">
        <v>110</v>
      </c>
      <c r="J170" s="71" t="str">
        <f t="shared" si="7"/>
        <v>II</v>
      </c>
    </row>
    <row r="171" spans="1:10">
      <c r="A171"/>
      <c r="B171" s="159">
        <f t="shared" si="8"/>
        <v>167</v>
      </c>
      <c r="C171" s="111" t="s">
        <v>7976</v>
      </c>
      <c r="D171" s="177" t="s">
        <v>5562</v>
      </c>
      <c r="E171" s="178" t="s">
        <v>7931</v>
      </c>
      <c r="F171" s="44" t="s">
        <v>1969</v>
      </c>
      <c r="G171" s="69">
        <v>44</v>
      </c>
      <c r="H171" s="70">
        <v>0.7</v>
      </c>
      <c r="I171" s="44">
        <v>120</v>
      </c>
      <c r="J171" s="71" t="str">
        <f t="shared" si="7"/>
        <v>I</v>
      </c>
    </row>
    <row r="172" spans="1:10">
      <c r="A172"/>
      <c r="B172" s="159">
        <f t="shared" si="8"/>
        <v>168</v>
      </c>
      <c r="C172" s="111" t="s">
        <v>2042</v>
      </c>
      <c r="D172" s="43" t="str">
        <f>VLOOKUP($C172,'Ewidencja działek'!$A$2:$C$59999,2,0)</f>
        <v>155/1</v>
      </c>
      <c r="E172" s="43" t="str">
        <f>VLOOKUP($C172,'Ewidencja działek'!$A$2:$C$59999,3,0)</f>
        <v>Lębork obr 11</v>
      </c>
      <c r="F172" s="44" t="s">
        <v>1968</v>
      </c>
      <c r="G172" s="69">
        <v>190</v>
      </c>
      <c r="H172" s="70">
        <v>3.2</v>
      </c>
      <c r="I172" s="44">
        <v>120</v>
      </c>
      <c r="J172" s="71" t="str">
        <f t="shared" si="7"/>
        <v>I</v>
      </c>
    </row>
    <row r="173" spans="1:10">
      <c r="A173"/>
      <c r="B173" s="177">
        <f t="shared" si="8"/>
        <v>169</v>
      </c>
      <c r="C173" s="275" t="s">
        <v>4448</v>
      </c>
      <c r="D173" s="177" t="s">
        <v>7975</v>
      </c>
      <c r="E173" s="177" t="s">
        <v>7931</v>
      </c>
      <c r="F173" s="177" t="s">
        <v>1971</v>
      </c>
      <c r="G173" s="174">
        <v>30</v>
      </c>
      <c r="H173" s="276">
        <v>0.5</v>
      </c>
      <c r="I173" s="274">
        <v>110</v>
      </c>
      <c r="J173" s="71" t="str">
        <f>IF($I173&gt;=120,"I",IF($I173&lt;=90,"III","II"))</f>
        <v>II</v>
      </c>
    </row>
    <row r="174" spans="1:10">
      <c r="A174"/>
      <c r="B174" s="159">
        <f t="shared" si="8"/>
        <v>170</v>
      </c>
      <c r="C174" s="111" t="s">
        <v>3985</v>
      </c>
      <c r="D174" s="43" t="str">
        <f>VLOOKUP($C174,'Ewidencja działek'!$A$2:$C$59999,2,0)</f>
        <v>202</v>
      </c>
      <c r="E174" s="43" t="str">
        <f>VLOOKUP($C174,'Ewidencja działek'!$A$2:$C$59999,3,0)</f>
        <v xml:space="preserve">Lębork obr 1 </v>
      </c>
      <c r="F174" s="52" t="s">
        <v>1968</v>
      </c>
      <c r="G174" s="69">
        <v>132</v>
      </c>
      <c r="H174" s="70">
        <v>1.7</v>
      </c>
      <c r="I174" s="44">
        <v>115</v>
      </c>
      <c r="J174" s="71" t="str">
        <f t="shared" si="7"/>
        <v>II</v>
      </c>
    </row>
    <row r="175" spans="1:10">
      <c r="A175"/>
      <c r="B175" s="159">
        <f t="shared" si="8"/>
        <v>171</v>
      </c>
      <c r="C175" s="111" t="s">
        <v>3985</v>
      </c>
      <c r="D175" s="43" t="str">
        <f>VLOOKUP($C175,'Ewidencja działek'!$A$2:$C$59999,2,0)</f>
        <v>202</v>
      </c>
      <c r="E175" s="43" t="str">
        <f>VLOOKUP($C175,'Ewidencja działek'!$A$2:$C$59999,3,0)</f>
        <v xml:space="preserve">Lębork obr 1 </v>
      </c>
      <c r="F175" s="52" t="s">
        <v>1969</v>
      </c>
      <c r="G175" s="69">
        <v>18</v>
      </c>
      <c r="H175" s="70">
        <v>0.2</v>
      </c>
      <c r="I175" s="44">
        <v>120</v>
      </c>
      <c r="J175" s="71" t="str">
        <f t="shared" si="7"/>
        <v>I</v>
      </c>
    </row>
    <row r="176" spans="1:10">
      <c r="A176"/>
      <c r="B176" s="159">
        <f t="shared" si="8"/>
        <v>172</v>
      </c>
      <c r="C176" s="111" t="s">
        <v>7470</v>
      </c>
      <c r="D176" s="43" t="str">
        <f>VLOOKUP($C176,'Ewidencja działek'!$A$2:$C$59999,2,0)</f>
        <v>199</v>
      </c>
      <c r="E176" s="43" t="str">
        <f>VLOOKUP($C176,'Ewidencja działek'!$A$2:$C$59999,3,0)</f>
        <v xml:space="preserve">Lębork obr 1 </v>
      </c>
      <c r="F176" s="52" t="s">
        <v>1969</v>
      </c>
      <c r="G176" s="69">
        <v>25</v>
      </c>
      <c r="H176" s="70">
        <v>0.3</v>
      </c>
      <c r="I176" s="44">
        <v>120</v>
      </c>
      <c r="J176" s="71" t="str">
        <f t="shared" si="7"/>
        <v>I</v>
      </c>
    </row>
    <row r="177" spans="1:10">
      <c r="A177"/>
      <c r="B177" s="159">
        <f t="shared" si="8"/>
        <v>173</v>
      </c>
      <c r="C177" s="111" t="s">
        <v>7472</v>
      </c>
      <c r="D177" s="43" t="str">
        <f>VLOOKUP($C177,'Ewidencja działek'!$A$2:$C$59999,2,0)</f>
        <v>200/13</v>
      </c>
      <c r="E177" s="43" t="str">
        <f>VLOOKUP($C177,'Ewidencja działek'!$A$2:$C$59999,3,0)</f>
        <v xml:space="preserve">Lębork obr 1 </v>
      </c>
      <c r="F177" s="52" t="s">
        <v>1968</v>
      </c>
      <c r="G177" s="174">
        <v>4</v>
      </c>
      <c r="H177" s="70">
        <v>0.1</v>
      </c>
      <c r="I177" s="44">
        <v>90</v>
      </c>
      <c r="J177" s="71" t="str">
        <f t="shared" si="7"/>
        <v>III</v>
      </c>
    </row>
    <row r="178" spans="1:10">
      <c r="A178"/>
      <c r="B178" s="159">
        <f t="shared" si="8"/>
        <v>174</v>
      </c>
      <c r="C178" s="111" t="s">
        <v>7480</v>
      </c>
      <c r="D178" s="43" t="str">
        <f>VLOOKUP($C178,'Ewidencja działek'!$A$2:$C$59999,2,0)</f>
        <v>200/2</v>
      </c>
      <c r="E178" s="43" t="str">
        <f>VLOOKUP($C178,'Ewidencja działek'!$A$2:$C$59999,3,0)</f>
        <v xml:space="preserve">Lębork obr 2 </v>
      </c>
      <c r="F178" s="52" t="s">
        <v>1969</v>
      </c>
      <c r="G178" s="174">
        <v>4</v>
      </c>
      <c r="H178" s="70">
        <v>0.1</v>
      </c>
      <c r="I178" s="44">
        <v>135</v>
      </c>
      <c r="J178" s="71" t="str">
        <f t="shared" si="7"/>
        <v>I</v>
      </c>
    </row>
    <row r="179" spans="1:10">
      <c r="A179"/>
      <c r="B179" s="159">
        <f t="shared" si="8"/>
        <v>175</v>
      </c>
      <c r="C179" s="111" t="s">
        <v>3695</v>
      </c>
      <c r="D179" s="43" t="str">
        <f>VLOOKUP($C179,'Ewidencja działek'!$A$2:$C$59999,2,0)</f>
        <v>382</v>
      </c>
      <c r="E179" s="43" t="str">
        <f>VLOOKUP($C179,'Ewidencja działek'!$A$2:$C$59999,3,0)</f>
        <v xml:space="preserve">Lębork obr 2 </v>
      </c>
      <c r="F179" s="52" t="s">
        <v>1968</v>
      </c>
      <c r="G179" s="174">
        <v>121</v>
      </c>
      <c r="H179" s="70">
        <v>1.6</v>
      </c>
      <c r="I179" s="44">
        <v>85</v>
      </c>
      <c r="J179" s="71" t="str">
        <f t="shared" si="7"/>
        <v>III</v>
      </c>
    </row>
    <row r="180" spans="1:10">
      <c r="A180"/>
      <c r="B180" s="159">
        <f t="shared" si="8"/>
        <v>176</v>
      </c>
      <c r="C180" s="111" t="s">
        <v>3695</v>
      </c>
      <c r="D180" s="43" t="str">
        <f>VLOOKUP($C180,'Ewidencja działek'!$A$2:$C$59999,2,0)</f>
        <v>382</v>
      </c>
      <c r="E180" s="43" t="str">
        <f>VLOOKUP($C180,'Ewidencja działek'!$A$2:$C$59999,3,0)</f>
        <v xml:space="preserve">Lębork obr 2 </v>
      </c>
      <c r="F180" s="52" t="s">
        <v>1969</v>
      </c>
      <c r="G180" s="69">
        <v>50</v>
      </c>
      <c r="H180" s="70">
        <v>0.9</v>
      </c>
      <c r="I180" s="44">
        <v>60</v>
      </c>
      <c r="J180" s="71" t="str">
        <f t="shared" si="7"/>
        <v>III</v>
      </c>
    </row>
    <row r="181" spans="1:10">
      <c r="A181"/>
      <c r="B181" s="159">
        <f t="shared" si="8"/>
        <v>177</v>
      </c>
      <c r="C181" s="111" t="s">
        <v>3692</v>
      </c>
      <c r="D181" s="43" t="str">
        <f>VLOOKUP($C181,'Ewidencja działek'!$A$2:$C$59999,2,0)</f>
        <v>379</v>
      </c>
      <c r="E181" s="43" t="str">
        <f>VLOOKUP($C181,'Ewidencja działek'!$A$2:$C$59999,3,0)</f>
        <v xml:space="preserve">Lębork obr 2 </v>
      </c>
      <c r="F181" s="52" t="s">
        <v>1969</v>
      </c>
      <c r="G181" s="69">
        <v>60</v>
      </c>
      <c r="H181" s="70">
        <v>1</v>
      </c>
      <c r="I181" s="44">
        <v>120</v>
      </c>
      <c r="J181" s="71" t="str">
        <f t="shared" si="7"/>
        <v>I</v>
      </c>
    </row>
    <row r="182" spans="1:10">
      <c r="A182"/>
      <c r="B182" s="159">
        <f t="shared" si="8"/>
        <v>178</v>
      </c>
      <c r="C182" s="111" t="s">
        <v>3991</v>
      </c>
      <c r="D182" s="43" t="str">
        <f>VLOOKUP($C182,'Ewidencja działek'!$A$2:$C$59999,2,0)</f>
        <v>209</v>
      </c>
      <c r="E182" s="43" t="str">
        <f>VLOOKUP($C182,'Ewidencja działek'!$A$2:$C$59999,3,0)</f>
        <v xml:space="preserve">Lębork obr 1 </v>
      </c>
      <c r="F182" s="52" t="s">
        <v>1969</v>
      </c>
      <c r="G182" s="69">
        <v>59</v>
      </c>
      <c r="H182" s="70">
        <v>0.8</v>
      </c>
      <c r="I182" s="44">
        <v>120</v>
      </c>
      <c r="J182" s="71" t="str">
        <f t="shared" ref="J182:J194" si="9">IF($I182&gt;=120,"I",IF($I182&lt;=90,"III","II"))</f>
        <v>I</v>
      </c>
    </row>
    <row r="183" spans="1:10">
      <c r="A183"/>
      <c r="B183" s="159">
        <f t="shared" si="8"/>
        <v>179</v>
      </c>
      <c r="C183" s="111" t="s">
        <v>3963</v>
      </c>
      <c r="D183" s="43" t="str">
        <f>VLOOKUP($C183,'Ewidencja działek'!$A$2:$C$59999,2,0)</f>
        <v>185</v>
      </c>
      <c r="E183" s="43" t="str">
        <f>VLOOKUP($C183,'Ewidencja działek'!$A$2:$C$59999,3,0)</f>
        <v xml:space="preserve">Lębork obr 1 </v>
      </c>
      <c r="F183" s="52" t="s">
        <v>1969</v>
      </c>
      <c r="G183" s="69">
        <v>60</v>
      </c>
      <c r="H183" s="70">
        <v>0.8</v>
      </c>
      <c r="I183" s="44">
        <v>120</v>
      </c>
      <c r="J183" s="71" t="str">
        <f t="shared" si="9"/>
        <v>I</v>
      </c>
    </row>
    <row r="184" spans="1:10">
      <c r="A184"/>
      <c r="B184" s="159">
        <f t="shared" si="8"/>
        <v>180</v>
      </c>
      <c r="C184" s="111" t="s">
        <v>3945</v>
      </c>
      <c r="D184" s="43" t="str">
        <f>VLOOKUP($C184,'Ewidencja działek'!$A$2:$C$59999,2,0)</f>
        <v>168</v>
      </c>
      <c r="E184" s="43" t="str">
        <f>VLOOKUP($C184,'Ewidencja działek'!$A$2:$C$59999,3,0)</f>
        <v xml:space="preserve">Lębork obr 1 </v>
      </c>
      <c r="F184" s="52" t="s">
        <v>1969</v>
      </c>
      <c r="G184" s="69">
        <v>15</v>
      </c>
      <c r="H184" s="70">
        <v>0.2</v>
      </c>
      <c r="I184" s="44">
        <v>120</v>
      </c>
      <c r="J184" s="71" t="str">
        <f t="shared" si="9"/>
        <v>I</v>
      </c>
    </row>
    <row r="185" spans="1:10">
      <c r="A185"/>
      <c r="B185" s="159">
        <f t="shared" si="8"/>
        <v>181</v>
      </c>
      <c r="C185" s="111" t="s">
        <v>2041</v>
      </c>
      <c r="D185" s="43" t="str">
        <f>VLOOKUP($C185,'Ewidencja działek'!$A$2:$C$59999,2,0)</f>
        <v>10/1</v>
      </c>
      <c r="E185" s="43" t="str">
        <f>VLOOKUP($C185,'Ewidencja działek'!$A$2:$C$59999,3,0)</f>
        <v>Lębork obr 11</v>
      </c>
      <c r="F185" s="44" t="s">
        <v>1971</v>
      </c>
      <c r="G185" s="69">
        <v>123</v>
      </c>
      <c r="H185" s="70">
        <v>2.1</v>
      </c>
      <c r="I185" s="44">
        <v>110</v>
      </c>
      <c r="J185" s="71" t="str">
        <f t="shared" si="9"/>
        <v>II</v>
      </c>
    </row>
    <row r="186" spans="1:10">
      <c r="A186"/>
      <c r="B186" s="159">
        <f t="shared" si="8"/>
        <v>182</v>
      </c>
      <c r="C186" s="111" t="s">
        <v>4695</v>
      </c>
      <c r="D186" s="43" t="str">
        <f>VLOOKUP($C186,'Ewidencja działek'!$A$2:$C$59999,2,0)</f>
        <v>329/3</v>
      </c>
      <c r="E186" s="43" t="str">
        <f>VLOOKUP($C186,'Ewidencja działek'!$A$2:$C$59999,3,0)</f>
        <v xml:space="preserve">Lębork obr 7 </v>
      </c>
      <c r="F186" s="44" t="s">
        <v>1968</v>
      </c>
      <c r="G186" s="69">
        <v>568</v>
      </c>
      <c r="H186" s="70">
        <v>9.6999999999999993</v>
      </c>
      <c r="I186" s="44">
        <v>110</v>
      </c>
      <c r="J186" s="71" t="str">
        <f t="shared" si="9"/>
        <v>II</v>
      </c>
    </row>
    <row r="187" spans="1:10">
      <c r="A187"/>
      <c r="B187" s="159">
        <f t="shared" si="8"/>
        <v>183</v>
      </c>
      <c r="C187" s="111" t="s">
        <v>6257</v>
      </c>
      <c r="D187" s="43" t="str">
        <f>VLOOKUP($C187,'Ewidencja działek'!$A$2:$C$59999,2,0)</f>
        <v>14</v>
      </c>
      <c r="E187" s="43" t="str">
        <f>VLOOKUP($C187,'Ewidencja działek'!$A$2:$C$59999,3,0)</f>
        <v xml:space="preserve">Lębork obr 2 </v>
      </c>
      <c r="F187" s="44" t="s">
        <v>1968</v>
      </c>
      <c r="G187" s="69">
        <v>200</v>
      </c>
      <c r="H187" s="70">
        <v>3.4</v>
      </c>
      <c r="I187" s="44">
        <v>115</v>
      </c>
      <c r="J187" s="71" t="str">
        <f t="shared" si="9"/>
        <v>II</v>
      </c>
    </row>
    <row r="188" spans="1:10">
      <c r="A188"/>
      <c r="B188" s="159">
        <f t="shared" si="8"/>
        <v>184</v>
      </c>
      <c r="C188" s="112" t="s">
        <v>4716</v>
      </c>
      <c r="D188" s="43" t="str">
        <f>VLOOKUP($C188,'Ewidencja działek'!$A$2:$C$59999,2,0)</f>
        <v>55/3</v>
      </c>
      <c r="E188" s="43" t="str">
        <f>VLOOKUP($C188,'Ewidencja działek'!$A$2:$C$59999,3,0)</f>
        <v xml:space="preserve">Lębork obr 4 </v>
      </c>
      <c r="F188" s="44" t="s">
        <v>1971</v>
      </c>
      <c r="G188" s="69">
        <v>32</v>
      </c>
      <c r="H188" s="70">
        <v>0.5</v>
      </c>
      <c r="I188" s="44">
        <v>120</v>
      </c>
      <c r="J188" s="71" t="str">
        <f t="shared" si="9"/>
        <v>I</v>
      </c>
    </row>
    <row r="189" spans="1:10">
      <c r="A189"/>
      <c r="B189" s="159">
        <f t="shared" si="8"/>
        <v>185</v>
      </c>
      <c r="C189" s="111" t="s">
        <v>4718</v>
      </c>
      <c r="D189" s="43" t="s">
        <v>1657</v>
      </c>
      <c r="E189" s="43" t="s">
        <v>7934</v>
      </c>
      <c r="F189" s="159" t="s">
        <v>7969</v>
      </c>
      <c r="G189" s="69">
        <v>2454</v>
      </c>
      <c r="H189" s="70">
        <v>41.7</v>
      </c>
      <c r="I189" s="44">
        <v>140</v>
      </c>
      <c r="J189" s="71" t="str">
        <f t="shared" si="9"/>
        <v>I</v>
      </c>
    </row>
    <row r="190" spans="1:10">
      <c r="A190"/>
      <c r="B190" s="159">
        <f t="shared" si="8"/>
        <v>186</v>
      </c>
      <c r="C190" s="111" t="s">
        <v>4719</v>
      </c>
      <c r="D190" s="43" t="s">
        <v>7900</v>
      </c>
      <c r="E190" s="43" t="s">
        <v>7934</v>
      </c>
      <c r="F190" s="56" t="s">
        <v>1969</v>
      </c>
      <c r="G190" s="69">
        <v>49</v>
      </c>
      <c r="H190" s="70">
        <v>0.8</v>
      </c>
      <c r="I190" s="44">
        <v>115</v>
      </c>
      <c r="J190" s="71" t="str">
        <f t="shared" si="9"/>
        <v>II</v>
      </c>
    </row>
    <row r="191" spans="1:10">
      <c r="A191"/>
      <c r="B191" s="159">
        <f t="shared" si="8"/>
        <v>187</v>
      </c>
      <c r="C191" s="111" t="s">
        <v>4720</v>
      </c>
      <c r="D191" s="43">
        <v>29</v>
      </c>
      <c r="E191" s="43" t="s">
        <v>7934</v>
      </c>
      <c r="F191" s="44" t="s">
        <v>1968</v>
      </c>
      <c r="G191" s="69">
        <v>136</v>
      </c>
      <c r="H191" s="70">
        <f>G191*0.017</f>
        <v>2.3120000000000003</v>
      </c>
      <c r="I191" s="44">
        <v>110</v>
      </c>
      <c r="J191" s="71" t="str">
        <f t="shared" si="9"/>
        <v>II</v>
      </c>
    </row>
    <row r="192" spans="1:10">
      <c r="A192"/>
      <c r="B192" s="159">
        <f t="shared" si="8"/>
        <v>188</v>
      </c>
      <c r="C192" s="111" t="s">
        <v>4701</v>
      </c>
      <c r="D192" s="43" t="s">
        <v>3630</v>
      </c>
      <c r="E192" s="173" t="s">
        <v>7968</v>
      </c>
      <c r="F192" s="159" t="s">
        <v>7983</v>
      </c>
      <c r="G192" s="69">
        <v>480</v>
      </c>
      <c r="H192" s="70">
        <v>8.1999999999999993</v>
      </c>
      <c r="I192" s="44">
        <v>110</v>
      </c>
      <c r="J192" s="71" t="str">
        <f t="shared" si="9"/>
        <v>II</v>
      </c>
    </row>
    <row r="193" spans="1:10">
      <c r="A193"/>
      <c r="B193" s="159">
        <f t="shared" si="8"/>
        <v>189</v>
      </c>
      <c r="C193" s="111" t="s">
        <v>4706</v>
      </c>
      <c r="D193" s="173" t="s">
        <v>1787</v>
      </c>
      <c r="E193" s="173" t="s">
        <v>7931</v>
      </c>
      <c r="F193" s="44" t="s">
        <v>1970</v>
      </c>
      <c r="G193" s="69">
        <v>238</v>
      </c>
      <c r="H193" s="70">
        <v>4</v>
      </c>
      <c r="I193" s="44">
        <v>115</v>
      </c>
      <c r="J193" s="71" t="str">
        <f t="shared" si="9"/>
        <v>II</v>
      </c>
    </row>
    <row r="194" spans="1:10">
      <c r="A194"/>
      <c r="B194" s="159">
        <f t="shared" si="8"/>
        <v>190</v>
      </c>
      <c r="C194" s="111" t="s">
        <v>4704</v>
      </c>
      <c r="D194" s="43" t="s">
        <v>1784</v>
      </c>
      <c r="E194" s="173" t="s">
        <v>7931</v>
      </c>
      <c r="F194" s="56" t="s">
        <v>1969</v>
      </c>
      <c r="G194" s="69">
        <v>79</v>
      </c>
      <c r="H194" s="70">
        <v>1.3</v>
      </c>
      <c r="I194" s="44">
        <v>120</v>
      </c>
      <c r="J194" s="71" t="str">
        <f t="shared" si="9"/>
        <v>I</v>
      </c>
    </row>
    <row r="195" spans="1:10">
      <c r="A195"/>
      <c r="B195"/>
      <c r="C195"/>
      <c r="D195"/>
      <c r="E195"/>
      <c r="F195"/>
      <c r="G195" s="180">
        <f>SUM(G5:G194)</f>
        <v>43061.479999999996</v>
      </c>
      <c r="H195" s="179">
        <f>SUM(H5:H194)</f>
        <v>700.67196000000058</v>
      </c>
      <c r="I195"/>
      <c r="J195"/>
    </row>
    <row r="196" spans="1:10">
      <c r="A196"/>
      <c r="B196"/>
      <c r="C196"/>
      <c r="D196"/>
      <c r="E196"/>
      <c r="F196"/>
      <c r="G196"/>
      <c r="H196"/>
      <c r="I196"/>
      <c r="J196"/>
    </row>
    <row r="197" spans="1:10">
      <c r="A197"/>
      <c r="B197"/>
      <c r="C197"/>
      <c r="D197"/>
      <c r="E197"/>
      <c r="F197"/>
      <c r="G197"/>
      <c r="H197"/>
      <c r="I197"/>
      <c r="J197"/>
    </row>
    <row r="198" spans="1:10">
      <c r="A198"/>
      <c r="B198"/>
      <c r="C198"/>
      <c r="D198"/>
      <c r="E198"/>
      <c r="F198"/>
      <c r="G198"/>
      <c r="H198"/>
      <c r="I198"/>
      <c r="J198"/>
    </row>
    <row r="199" spans="1:10">
      <c r="A199"/>
      <c r="B199"/>
      <c r="C199"/>
      <c r="D199"/>
      <c r="E199"/>
      <c r="F199"/>
      <c r="G199"/>
      <c r="H199"/>
      <c r="I199"/>
      <c r="J199"/>
    </row>
    <row r="200" spans="1:10">
      <c r="A200"/>
      <c r="B200"/>
      <c r="C200"/>
      <c r="D200"/>
      <c r="E200"/>
      <c r="F200"/>
      <c r="G200"/>
      <c r="H200"/>
      <c r="I200"/>
      <c r="J200"/>
    </row>
    <row r="201" spans="1:10">
      <c r="A201"/>
      <c r="B201"/>
      <c r="C201"/>
      <c r="D201"/>
      <c r="E201"/>
      <c r="F201"/>
      <c r="G201"/>
      <c r="H201"/>
      <c r="I201"/>
      <c r="J201"/>
    </row>
    <row r="202" spans="1:10">
      <c r="A202"/>
      <c r="B202"/>
      <c r="C202"/>
      <c r="D202"/>
      <c r="E202"/>
      <c r="F202"/>
      <c r="G202"/>
      <c r="H202"/>
      <c r="I202"/>
      <c r="J202"/>
    </row>
    <row r="203" spans="1:10">
      <c r="A203"/>
      <c r="B203"/>
      <c r="C203"/>
      <c r="D203"/>
      <c r="E203"/>
      <c r="F203"/>
      <c r="G203"/>
      <c r="H203"/>
      <c r="I203"/>
      <c r="J203"/>
    </row>
    <row r="204" spans="1:10">
      <c r="A204"/>
      <c r="B204"/>
      <c r="C204"/>
      <c r="D204"/>
      <c r="E204"/>
      <c r="F204"/>
      <c r="G204"/>
      <c r="H204"/>
      <c r="I204"/>
      <c r="J204"/>
    </row>
    <row r="205" spans="1:10">
      <c r="A205"/>
      <c r="B205"/>
      <c r="C205"/>
      <c r="D205"/>
      <c r="E205"/>
      <c r="F205"/>
      <c r="G205"/>
      <c r="H205"/>
      <c r="I205"/>
      <c r="J205"/>
    </row>
    <row r="206" spans="1:10">
      <c r="A206"/>
      <c r="B206"/>
      <c r="C206"/>
      <c r="D206"/>
      <c r="E206"/>
      <c r="F206"/>
      <c r="G206"/>
      <c r="H206"/>
      <c r="I206"/>
      <c r="J206"/>
    </row>
    <row r="207" spans="1:10">
      <c r="A207"/>
      <c r="B207"/>
      <c r="C207"/>
      <c r="D207"/>
      <c r="E207"/>
      <c r="F207"/>
      <c r="G207"/>
      <c r="H207"/>
      <c r="I207"/>
      <c r="J207"/>
    </row>
    <row r="208" spans="1:10">
      <c r="A208"/>
      <c r="B208"/>
      <c r="C208"/>
      <c r="D208"/>
      <c r="E208"/>
      <c r="F208"/>
      <c r="G208"/>
      <c r="H208"/>
      <c r="I208"/>
      <c r="J208"/>
    </row>
    <row r="209" spans="1:10">
      <c r="A209"/>
      <c r="B209"/>
      <c r="C209"/>
      <c r="D209"/>
      <c r="E209"/>
      <c r="F209"/>
      <c r="G209"/>
      <c r="H209"/>
      <c r="I209"/>
      <c r="J209"/>
    </row>
    <row r="210" spans="1:10">
      <c r="A210"/>
      <c r="B210"/>
      <c r="C210"/>
      <c r="D210"/>
      <c r="E210"/>
      <c r="F210"/>
      <c r="G210"/>
      <c r="H210"/>
      <c r="I210"/>
      <c r="J210"/>
    </row>
    <row r="211" spans="1:10">
      <c r="A211"/>
      <c r="B211"/>
      <c r="C211"/>
      <c r="D211"/>
      <c r="E211"/>
      <c r="F211"/>
      <c r="G211"/>
      <c r="H211"/>
      <c r="I211"/>
      <c r="J211"/>
    </row>
    <row r="212" spans="1:10">
      <c r="A212"/>
      <c r="B212"/>
      <c r="C212"/>
      <c r="D212"/>
      <c r="E212"/>
      <c r="F212"/>
      <c r="G212"/>
      <c r="H212"/>
      <c r="I212"/>
      <c r="J212"/>
    </row>
    <row r="213" spans="1:10">
      <c r="A213"/>
      <c r="B213"/>
      <c r="C213"/>
      <c r="D213"/>
      <c r="E213"/>
      <c r="F213"/>
      <c r="G213"/>
      <c r="H213"/>
      <c r="I213"/>
      <c r="J213"/>
    </row>
    <row r="214" spans="1:10">
      <c r="A214"/>
      <c r="B214"/>
      <c r="C214"/>
      <c r="D214"/>
      <c r="E214"/>
      <c r="F214"/>
      <c r="G214"/>
      <c r="H214"/>
      <c r="I214"/>
      <c r="J214"/>
    </row>
    <row r="215" spans="1:10">
      <c r="A215"/>
      <c r="B215"/>
      <c r="C215"/>
      <c r="D215"/>
      <c r="E215"/>
      <c r="F215"/>
      <c r="G215"/>
      <c r="H215"/>
      <c r="I215"/>
      <c r="J215"/>
    </row>
    <row r="216" spans="1:10">
      <c r="A216"/>
      <c r="B216"/>
      <c r="C216"/>
      <c r="D216"/>
      <c r="E216"/>
      <c r="F216"/>
      <c r="G216"/>
      <c r="H216"/>
      <c r="I216"/>
      <c r="J216"/>
    </row>
    <row r="217" spans="1:10">
      <c r="A217"/>
      <c r="B217"/>
      <c r="C217"/>
      <c r="D217"/>
      <c r="E217"/>
      <c r="F217"/>
      <c r="G217"/>
      <c r="H217"/>
      <c r="I217"/>
      <c r="J217"/>
    </row>
    <row r="218" spans="1:10">
      <c r="A218"/>
      <c r="B218"/>
      <c r="C218"/>
      <c r="D218"/>
      <c r="E218"/>
      <c r="F218"/>
      <c r="G218"/>
      <c r="H218"/>
      <c r="I218"/>
      <c r="J218"/>
    </row>
    <row r="219" spans="1:10">
      <c r="A219"/>
      <c r="B219"/>
      <c r="C219"/>
      <c r="D219"/>
      <c r="E219"/>
      <c r="F219"/>
      <c r="G219"/>
      <c r="H219"/>
      <c r="I219"/>
      <c r="J219"/>
    </row>
    <row r="220" spans="1:10">
      <c r="A220"/>
      <c r="B220"/>
      <c r="C220"/>
      <c r="D220"/>
      <c r="E220"/>
      <c r="F220"/>
      <c r="G220"/>
      <c r="H220"/>
      <c r="I220"/>
      <c r="J220"/>
    </row>
    <row r="221" spans="1:10">
      <c r="A221"/>
      <c r="B221"/>
      <c r="C221"/>
      <c r="D221"/>
      <c r="E221"/>
      <c r="F221"/>
      <c r="G221"/>
      <c r="H221"/>
      <c r="I221"/>
      <c r="J221"/>
    </row>
    <row r="222" spans="1:10">
      <c r="A222"/>
      <c r="B222"/>
      <c r="C222"/>
      <c r="D222"/>
      <c r="E222"/>
      <c r="F222"/>
      <c r="G222"/>
      <c r="H222"/>
      <c r="I222"/>
      <c r="J222"/>
    </row>
    <row r="223" spans="1:10">
      <c r="A223"/>
      <c r="B223"/>
      <c r="C223"/>
      <c r="D223"/>
      <c r="E223"/>
      <c r="F223"/>
      <c r="G223"/>
      <c r="H223"/>
      <c r="I223"/>
      <c r="J223"/>
    </row>
    <row r="224" spans="1:10">
      <c r="A224"/>
      <c r="B224"/>
      <c r="C224"/>
      <c r="D224"/>
      <c r="E224"/>
      <c r="F224"/>
      <c r="G224"/>
      <c r="H224"/>
      <c r="I224"/>
      <c r="J224"/>
    </row>
    <row r="225" spans="1:10">
      <c r="A225"/>
      <c r="B225"/>
      <c r="C225"/>
      <c r="D225"/>
      <c r="E225"/>
      <c r="F225"/>
      <c r="G225"/>
      <c r="H225"/>
      <c r="I225"/>
      <c r="J225"/>
    </row>
    <row r="226" spans="1:10">
      <c r="A226"/>
      <c r="B226"/>
      <c r="C226"/>
      <c r="D226"/>
      <c r="E226"/>
      <c r="F226"/>
      <c r="G226"/>
      <c r="H226"/>
      <c r="I226"/>
      <c r="J226"/>
    </row>
    <row r="227" spans="1:10">
      <c r="A227"/>
      <c r="B227"/>
      <c r="C227"/>
      <c r="D227"/>
      <c r="E227"/>
      <c r="F227"/>
      <c r="G227"/>
      <c r="H227"/>
      <c r="I227"/>
      <c r="J227"/>
    </row>
    <row r="228" spans="1:10">
      <c r="A228"/>
      <c r="B228"/>
      <c r="C228"/>
      <c r="D228"/>
      <c r="E228"/>
      <c r="F228"/>
      <c r="G228"/>
      <c r="H228"/>
      <c r="I228"/>
      <c r="J228"/>
    </row>
    <row r="229" spans="1:10">
      <c r="A229"/>
      <c r="B229"/>
      <c r="C229"/>
      <c r="D229"/>
      <c r="E229"/>
      <c r="F229"/>
      <c r="G229"/>
      <c r="H229"/>
      <c r="I229"/>
      <c r="J229"/>
    </row>
    <row r="230" spans="1:10">
      <c r="A230"/>
      <c r="B230"/>
      <c r="C230"/>
      <c r="D230"/>
      <c r="E230"/>
      <c r="F230"/>
      <c r="G230"/>
      <c r="H230"/>
      <c r="I230"/>
      <c r="J230"/>
    </row>
    <row r="231" spans="1:10">
      <c r="A231"/>
      <c r="B231"/>
      <c r="C231"/>
      <c r="D231"/>
      <c r="E231"/>
      <c r="F231"/>
      <c r="G231"/>
      <c r="H231"/>
      <c r="I231"/>
      <c r="J231"/>
    </row>
    <row r="232" spans="1:10">
      <c r="A232"/>
      <c r="B232"/>
      <c r="C232"/>
      <c r="D232"/>
      <c r="E232"/>
      <c r="F232"/>
      <c r="G232"/>
      <c r="H232"/>
      <c r="I232"/>
      <c r="J232"/>
    </row>
    <row r="233" spans="1:10">
      <c r="A233"/>
      <c r="B233"/>
      <c r="C233"/>
      <c r="D233"/>
      <c r="E233"/>
      <c r="F233"/>
      <c r="G233"/>
      <c r="H233"/>
      <c r="I233"/>
      <c r="J233"/>
    </row>
    <row r="234" spans="1:10">
      <c r="A234"/>
      <c r="B234"/>
      <c r="C234"/>
      <c r="D234"/>
      <c r="E234"/>
      <c r="F234"/>
      <c r="G234"/>
      <c r="H234"/>
      <c r="I234"/>
      <c r="J234"/>
    </row>
    <row r="235" spans="1:10">
      <c r="A235"/>
      <c r="B235"/>
      <c r="C235"/>
      <c r="D235"/>
      <c r="E235"/>
      <c r="F235"/>
      <c r="G235"/>
      <c r="H235"/>
      <c r="I235"/>
      <c r="J235"/>
    </row>
    <row r="236" spans="1:10">
      <c r="A236"/>
      <c r="B236"/>
      <c r="C236"/>
      <c r="D236"/>
      <c r="E236"/>
      <c r="F236"/>
      <c r="G236"/>
      <c r="H236"/>
      <c r="I236"/>
      <c r="J236"/>
    </row>
    <row r="237" spans="1:10">
      <c r="A237"/>
      <c r="B237"/>
      <c r="C237"/>
      <c r="D237"/>
      <c r="E237"/>
      <c r="F237"/>
      <c r="G237"/>
      <c r="H237"/>
      <c r="I237"/>
      <c r="J237"/>
    </row>
    <row r="238" spans="1:10">
      <c r="A238"/>
      <c r="B238"/>
      <c r="C238"/>
      <c r="D238"/>
      <c r="E238"/>
      <c r="F238"/>
      <c r="G238"/>
      <c r="H238"/>
      <c r="I238"/>
      <c r="J238"/>
    </row>
    <row r="239" spans="1:10">
      <c r="A239"/>
      <c r="B239"/>
      <c r="C239"/>
      <c r="D239"/>
      <c r="E239"/>
      <c r="F239"/>
      <c r="G239"/>
      <c r="H239"/>
      <c r="I239"/>
      <c r="J239"/>
    </row>
    <row r="240" spans="1:10">
      <c r="A240"/>
      <c r="B240"/>
      <c r="C240"/>
      <c r="D240"/>
      <c r="E240"/>
      <c r="F240"/>
      <c r="G240"/>
      <c r="H240"/>
      <c r="I240"/>
      <c r="J240"/>
    </row>
    <row r="241" spans="1:10">
      <c r="A241"/>
      <c r="B241"/>
      <c r="C241"/>
      <c r="D241"/>
      <c r="E241"/>
      <c r="F241"/>
      <c r="G241"/>
      <c r="H241"/>
      <c r="I241"/>
      <c r="J241"/>
    </row>
    <row r="242" spans="1:10">
      <c r="A242"/>
      <c r="B242"/>
      <c r="C242"/>
      <c r="D242"/>
      <c r="E242"/>
      <c r="F242"/>
      <c r="G242"/>
      <c r="H242"/>
      <c r="I242"/>
      <c r="J242"/>
    </row>
    <row r="243" spans="1:10">
      <c r="A243"/>
      <c r="B243"/>
      <c r="C243"/>
      <c r="D243"/>
      <c r="E243"/>
      <c r="F243"/>
      <c r="G243"/>
      <c r="H243"/>
      <c r="I243"/>
      <c r="J243"/>
    </row>
    <row r="244" spans="1:10">
      <c r="A244"/>
      <c r="B244"/>
      <c r="C244"/>
      <c r="D244"/>
      <c r="E244"/>
      <c r="F244"/>
      <c r="G244"/>
      <c r="H244"/>
      <c r="I244"/>
      <c r="J244"/>
    </row>
    <row r="245" spans="1:10">
      <c r="A245"/>
      <c r="B245"/>
      <c r="C245"/>
      <c r="D245"/>
      <c r="E245"/>
      <c r="F245"/>
      <c r="G245"/>
      <c r="H245"/>
      <c r="I245"/>
      <c r="J245"/>
    </row>
    <row r="246" spans="1:10">
      <c r="A246"/>
      <c r="B246"/>
      <c r="C246"/>
      <c r="D246"/>
      <c r="E246"/>
      <c r="F246"/>
      <c r="G246"/>
      <c r="H246"/>
      <c r="I246"/>
      <c r="J246"/>
    </row>
    <row r="247" spans="1:10">
      <c r="A247"/>
      <c r="B247"/>
      <c r="C247"/>
      <c r="D247"/>
      <c r="E247"/>
      <c r="F247"/>
      <c r="G247"/>
      <c r="H247"/>
      <c r="I247"/>
      <c r="J247"/>
    </row>
    <row r="248" spans="1:10">
      <c r="A248"/>
      <c r="B248"/>
      <c r="C248"/>
      <c r="D248"/>
      <c r="E248"/>
      <c r="F248"/>
      <c r="G248"/>
      <c r="H248"/>
      <c r="I248"/>
      <c r="J248"/>
    </row>
    <row r="249" spans="1:10">
      <c r="B249"/>
      <c r="C249"/>
      <c r="D249"/>
      <c r="E249"/>
      <c r="F249"/>
      <c r="G249"/>
      <c r="H249"/>
      <c r="I249"/>
      <c r="J249"/>
    </row>
    <row r="250" spans="1:10">
      <c r="B250"/>
      <c r="C250"/>
      <c r="D250"/>
      <c r="E250"/>
      <c r="F250"/>
      <c r="G250"/>
      <c r="H250"/>
      <c r="I250"/>
      <c r="J250"/>
    </row>
    <row r="251" spans="1:10">
      <c r="B251"/>
      <c r="C251"/>
      <c r="D251"/>
      <c r="E251"/>
      <c r="F251"/>
      <c r="G251"/>
      <c r="H251"/>
      <c r="I251"/>
      <c r="J251"/>
    </row>
    <row r="252" spans="1:10">
      <c r="B252"/>
      <c r="C252"/>
      <c r="D252"/>
      <c r="E252"/>
      <c r="F252"/>
      <c r="G252"/>
      <c r="H252"/>
      <c r="I252"/>
      <c r="J252"/>
    </row>
    <row r="253" spans="1:10">
      <c r="B253"/>
      <c r="C253"/>
      <c r="D253"/>
      <c r="E253"/>
      <c r="F253"/>
      <c r="G253"/>
      <c r="H253"/>
      <c r="I253"/>
      <c r="J253"/>
    </row>
    <row r="254" spans="1:10">
      <c r="B254"/>
      <c r="C254"/>
      <c r="D254"/>
      <c r="E254"/>
      <c r="F254"/>
      <c r="G254"/>
      <c r="H254"/>
      <c r="I254"/>
      <c r="J254"/>
    </row>
    <row r="255" spans="1:10">
      <c r="B255"/>
      <c r="C255"/>
      <c r="D255"/>
      <c r="E255"/>
      <c r="F255"/>
      <c r="G255"/>
      <c r="H255"/>
      <c r="I255"/>
      <c r="J255"/>
    </row>
    <row r="256" spans="1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  <row r="316" spans="2:10">
      <c r="B316"/>
      <c r="C316"/>
      <c r="D316"/>
      <c r="E316"/>
      <c r="F316"/>
      <c r="G316"/>
      <c r="H316"/>
      <c r="I316"/>
      <c r="J316"/>
    </row>
    <row r="317" spans="2:10">
      <c r="B317"/>
      <c r="C317"/>
      <c r="D317"/>
      <c r="E317"/>
      <c r="F317"/>
      <c r="G317"/>
      <c r="H317"/>
      <c r="I317"/>
      <c r="J317"/>
    </row>
    <row r="318" spans="2:10">
      <c r="B318"/>
      <c r="C318"/>
      <c r="D318"/>
      <c r="E318"/>
      <c r="F318"/>
      <c r="G318"/>
      <c r="H318"/>
      <c r="I318"/>
      <c r="J318"/>
    </row>
    <row r="319" spans="2:10">
      <c r="B319"/>
      <c r="C319"/>
      <c r="D319"/>
      <c r="E319"/>
      <c r="F319"/>
      <c r="G319"/>
      <c r="H319"/>
      <c r="I319"/>
      <c r="J319"/>
    </row>
    <row r="320" spans="2:10">
      <c r="B320"/>
      <c r="C320"/>
      <c r="D320"/>
      <c r="E320"/>
      <c r="F320"/>
      <c r="G320"/>
      <c r="H320"/>
      <c r="I320"/>
      <c r="J320"/>
    </row>
    <row r="321" spans="2:10">
      <c r="B321"/>
      <c r="C321"/>
      <c r="D321"/>
      <c r="E321"/>
      <c r="F321"/>
      <c r="G321"/>
      <c r="H321"/>
      <c r="I321"/>
      <c r="J321"/>
    </row>
    <row r="322" spans="2:10">
      <c r="B322"/>
      <c r="C322"/>
      <c r="D322"/>
      <c r="E322"/>
      <c r="F322"/>
      <c r="G322"/>
      <c r="H322"/>
      <c r="I322"/>
      <c r="J322"/>
    </row>
    <row r="323" spans="2:10">
      <c r="B323"/>
      <c r="C323"/>
      <c r="D323"/>
      <c r="E323"/>
      <c r="F323"/>
      <c r="G323"/>
      <c r="H323"/>
      <c r="I323"/>
      <c r="J323"/>
    </row>
    <row r="324" spans="2:10">
      <c r="B324"/>
      <c r="C324"/>
      <c r="D324"/>
      <c r="E324"/>
      <c r="F324"/>
      <c r="G324"/>
      <c r="H324"/>
      <c r="I324"/>
      <c r="J324"/>
    </row>
    <row r="325" spans="2:10">
      <c r="B325"/>
      <c r="C325"/>
      <c r="D325"/>
      <c r="E325"/>
      <c r="F325"/>
      <c r="G325"/>
      <c r="H325"/>
      <c r="I325"/>
      <c r="J325"/>
    </row>
    <row r="326" spans="2:10">
      <c r="B326"/>
      <c r="C326"/>
      <c r="D326"/>
      <c r="E326"/>
      <c r="F326"/>
      <c r="G326"/>
      <c r="H326"/>
      <c r="I326"/>
      <c r="J326"/>
    </row>
    <row r="327" spans="2:10">
      <c r="B327"/>
      <c r="C327"/>
      <c r="D327"/>
      <c r="E327"/>
      <c r="F327"/>
      <c r="G327"/>
      <c r="H327"/>
      <c r="I327"/>
      <c r="J327"/>
    </row>
    <row r="328" spans="2:10">
      <c r="B328"/>
      <c r="C328"/>
      <c r="D328"/>
      <c r="E328"/>
      <c r="F328"/>
      <c r="G328"/>
      <c r="H328"/>
      <c r="I328"/>
      <c r="J328"/>
    </row>
    <row r="329" spans="2:10">
      <c r="B329"/>
      <c r="C329"/>
      <c r="D329"/>
      <c r="E329"/>
      <c r="F329"/>
      <c r="G329"/>
      <c r="H329"/>
      <c r="I329"/>
      <c r="J329"/>
    </row>
    <row r="330" spans="2:10">
      <c r="B330"/>
      <c r="C330"/>
      <c r="D330"/>
      <c r="E330"/>
      <c r="F330"/>
      <c r="G330"/>
      <c r="H330"/>
      <c r="I330"/>
      <c r="J330"/>
    </row>
    <row r="331" spans="2:10">
      <c r="B331"/>
      <c r="C331"/>
      <c r="D331"/>
      <c r="E331"/>
      <c r="F331"/>
      <c r="G331"/>
      <c r="H331"/>
      <c r="I331"/>
      <c r="J331"/>
    </row>
    <row r="332" spans="2:10">
      <c r="B332"/>
      <c r="C332"/>
      <c r="D332"/>
      <c r="E332"/>
      <c r="F332"/>
      <c r="G332"/>
      <c r="H332"/>
      <c r="I332"/>
      <c r="J332"/>
    </row>
    <row r="333" spans="2:10">
      <c r="B333"/>
      <c r="C333"/>
      <c r="D333"/>
      <c r="E333"/>
      <c r="F333"/>
      <c r="G333"/>
      <c r="H333"/>
      <c r="I333"/>
      <c r="J333"/>
    </row>
    <row r="334" spans="2:10">
      <c r="B334"/>
      <c r="C334"/>
      <c r="D334"/>
      <c r="E334"/>
      <c r="F334"/>
      <c r="G334"/>
      <c r="H334"/>
      <c r="I334"/>
      <c r="J334"/>
    </row>
    <row r="335" spans="2:10">
      <c r="B335"/>
      <c r="C335"/>
      <c r="D335"/>
      <c r="E335"/>
      <c r="F335"/>
      <c r="G335"/>
      <c r="H335"/>
      <c r="I335"/>
      <c r="J335"/>
    </row>
    <row r="336" spans="2:10">
      <c r="B336"/>
      <c r="C336"/>
      <c r="D336"/>
      <c r="E336"/>
      <c r="F336"/>
      <c r="G336"/>
      <c r="H336"/>
      <c r="I336"/>
      <c r="J336"/>
    </row>
    <row r="337" spans="2:10">
      <c r="B337"/>
      <c r="C337"/>
      <c r="D337"/>
      <c r="E337"/>
      <c r="F337"/>
      <c r="G337"/>
      <c r="H337"/>
      <c r="I337"/>
      <c r="J337"/>
    </row>
    <row r="338" spans="2:10">
      <c r="B338"/>
      <c r="C338"/>
      <c r="D338"/>
      <c r="E338"/>
      <c r="F338"/>
      <c r="G338"/>
      <c r="H338"/>
      <c r="I338"/>
      <c r="J338"/>
    </row>
    <row r="339" spans="2:10">
      <c r="B339"/>
      <c r="C339"/>
      <c r="D339"/>
      <c r="E339"/>
      <c r="F339"/>
      <c r="G339"/>
      <c r="H339"/>
      <c r="I339"/>
      <c r="J339"/>
    </row>
    <row r="340" spans="2:10">
      <c r="B340"/>
      <c r="C340"/>
      <c r="D340"/>
      <c r="E340"/>
      <c r="F340"/>
      <c r="G340"/>
      <c r="H340"/>
      <c r="I340"/>
      <c r="J340"/>
    </row>
    <row r="341" spans="2:10">
      <c r="B341"/>
      <c r="C341"/>
      <c r="D341"/>
      <c r="E341"/>
      <c r="F341"/>
      <c r="G341"/>
      <c r="H341"/>
      <c r="I341"/>
      <c r="J341"/>
    </row>
    <row r="342" spans="2:10">
      <c r="B342"/>
      <c r="C342"/>
      <c r="D342"/>
      <c r="E342"/>
      <c r="F342"/>
      <c r="G342"/>
      <c r="H342"/>
      <c r="I342"/>
      <c r="J342"/>
    </row>
    <row r="343" spans="2:10">
      <c r="B343"/>
      <c r="C343"/>
      <c r="D343"/>
      <c r="E343"/>
      <c r="F343"/>
      <c r="G343"/>
      <c r="H343"/>
      <c r="I343"/>
      <c r="J343"/>
    </row>
    <row r="344" spans="2:10">
      <c r="B344"/>
      <c r="C344"/>
      <c r="D344"/>
      <c r="E344"/>
      <c r="F344"/>
      <c r="G344"/>
      <c r="H344"/>
      <c r="I344"/>
      <c r="J344"/>
    </row>
    <row r="345" spans="2:10">
      <c r="B345"/>
      <c r="C345"/>
      <c r="D345"/>
      <c r="E345"/>
      <c r="F345"/>
      <c r="G345"/>
      <c r="H345"/>
      <c r="I345"/>
      <c r="J345"/>
    </row>
    <row r="346" spans="2:10">
      <c r="B346"/>
      <c r="C346"/>
      <c r="D346"/>
      <c r="E346"/>
      <c r="F346"/>
      <c r="G346"/>
      <c r="H346"/>
      <c r="I346"/>
      <c r="J346"/>
    </row>
    <row r="347" spans="2:10">
      <c r="B347"/>
      <c r="C347"/>
      <c r="D347"/>
      <c r="E347"/>
      <c r="F347"/>
      <c r="G347"/>
      <c r="H347"/>
      <c r="I347"/>
      <c r="J347"/>
    </row>
    <row r="348" spans="2:10">
      <c r="B348"/>
      <c r="C348"/>
      <c r="D348"/>
      <c r="E348"/>
      <c r="F348"/>
      <c r="G348"/>
      <c r="H348"/>
      <c r="I348"/>
      <c r="J348"/>
    </row>
    <row r="349" spans="2:10">
      <c r="B349"/>
      <c r="C349"/>
      <c r="D349"/>
      <c r="E349"/>
      <c r="F349"/>
      <c r="G349"/>
      <c r="H349"/>
      <c r="I349"/>
      <c r="J349"/>
    </row>
    <row r="350" spans="2:10">
      <c r="B350"/>
      <c r="C350"/>
      <c r="D350"/>
      <c r="E350"/>
      <c r="F350"/>
      <c r="G350"/>
      <c r="H350"/>
      <c r="I350"/>
      <c r="J350"/>
    </row>
    <row r="351" spans="2:10">
      <c r="B351"/>
      <c r="C351"/>
      <c r="D351"/>
      <c r="E351"/>
      <c r="F351"/>
      <c r="G351"/>
      <c r="H351"/>
      <c r="I351"/>
      <c r="J351"/>
    </row>
    <row r="352" spans="2:10">
      <c r="B352"/>
      <c r="C352"/>
      <c r="D352"/>
      <c r="E352"/>
      <c r="F352"/>
      <c r="G352"/>
      <c r="H352"/>
      <c r="I352"/>
      <c r="J352"/>
    </row>
    <row r="353" spans="2:10">
      <c r="B353"/>
      <c r="C353"/>
      <c r="D353"/>
      <c r="E353"/>
      <c r="F353"/>
      <c r="G353"/>
      <c r="H353"/>
      <c r="I353"/>
      <c r="J353"/>
    </row>
    <row r="354" spans="2:10">
      <c r="B354"/>
      <c r="C354"/>
      <c r="D354"/>
      <c r="E354"/>
      <c r="F354"/>
      <c r="G354"/>
      <c r="H354"/>
      <c r="I354"/>
      <c r="J354"/>
    </row>
    <row r="355" spans="2:10">
      <c r="B355"/>
      <c r="C355"/>
      <c r="D355"/>
      <c r="E355"/>
      <c r="F355"/>
      <c r="G355"/>
      <c r="H355"/>
      <c r="I355"/>
      <c r="J355"/>
    </row>
    <row r="356" spans="2:10">
      <c r="B356"/>
      <c r="C356"/>
      <c r="D356"/>
      <c r="E356"/>
      <c r="F356"/>
      <c r="G356"/>
      <c r="H356"/>
      <c r="I356"/>
      <c r="J356"/>
    </row>
    <row r="357" spans="2:10">
      <c r="B357"/>
      <c r="C357"/>
      <c r="D357"/>
      <c r="E357"/>
      <c r="F357"/>
      <c r="G357"/>
      <c r="H357"/>
      <c r="I357"/>
      <c r="J357"/>
    </row>
    <row r="358" spans="2:10">
      <c r="B358"/>
      <c r="C358"/>
      <c r="D358"/>
      <c r="E358"/>
      <c r="F358"/>
      <c r="G358"/>
      <c r="H358"/>
      <c r="I358"/>
      <c r="J358"/>
    </row>
    <row r="359" spans="2:10">
      <c r="B359"/>
      <c r="C359"/>
      <c r="D359"/>
      <c r="E359"/>
      <c r="F359"/>
      <c r="G359"/>
      <c r="H359"/>
      <c r="I359"/>
      <c r="J359"/>
    </row>
    <row r="360" spans="2:10">
      <c r="B360"/>
      <c r="C360"/>
      <c r="D360"/>
      <c r="E360"/>
      <c r="F360"/>
      <c r="G360"/>
      <c r="H360"/>
      <c r="I360"/>
      <c r="J360"/>
    </row>
    <row r="361" spans="2:10">
      <c r="B361"/>
      <c r="C361"/>
      <c r="D361"/>
      <c r="E361"/>
      <c r="F361"/>
      <c r="G361"/>
      <c r="H361"/>
      <c r="I361"/>
      <c r="J361"/>
    </row>
    <row r="362" spans="2:10">
      <c r="B362"/>
      <c r="C362"/>
      <c r="D362"/>
      <c r="E362"/>
      <c r="F362"/>
      <c r="G362"/>
      <c r="H362"/>
      <c r="I362"/>
      <c r="J362"/>
    </row>
    <row r="363" spans="2:10">
      <c r="B363"/>
      <c r="C363"/>
      <c r="D363"/>
      <c r="E363"/>
      <c r="F363"/>
      <c r="G363"/>
      <c r="H363"/>
      <c r="I363"/>
      <c r="J363"/>
    </row>
    <row r="364" spans="2:10">
      <c r="B364"/>
      <c r="C364"/>
      <c r="D364"/>
      <c r="E364"/>
      <c r="F364"/>
      <c r="G364"/>
      <c r="H364"/>
      <c r="I364"/>
      <c r="J364"/>
    </row>
    <row r="365" spans="2:10">
      <c r="B365"/>
      <c r="C365"/>
      <c r="D365"/>
      <c r="E365"/>
      <c r="F365"/>
      <c r="G365"/>
      <c r="H365"/>
      <c r="I365"/>
      <c r="J365"/>
    </row>
    <row r="366" spans="2:10">
      <c r="B366"/>
      <c r="C366"/>
      <c r="D366"/>
      <c r="E366"/>
      <c r="F366"/>
      <c r="G366"/>
      <c r="H366"/>
      <c r="I366"/>
      <c r="J366"/>
    </row>
    <row r="367" spans="2:10">
      <c r="B367"/>
      <c r="C367"/>
      <c r="D367"/>
      <c r="E367"/>
      <c r="F367"/>
      <c r="G367"/>
      <c r="H367"/>
      <c r="I367"/>
      <c r="J367"/>
    </row>
    <row r="368" spans="2:10">
      <c r="B368"/>
      <c r="C368"/>
      <c r="D368"/>
      <c r="E368"/>
      <c r="F368"/>
      <c r="G368"/>
      <c r="H368"/>
      <c r="I368"/>
      <c r="J368"/>
    </row>
    <row r="369" spans="2:10">
      <c r="B369"/>
      <c r="C369"/>
      <c r="D369"/>
      <c r="E369"/>
      <c r="F369"/>
      <c r="G369"/>
      <c r="H369"/>
      <c r="I369"/>
      <c r="J369"/>
    </row>
    <row r="370" spans="2:10">
      <c r="B370"/>
      <c r="C370"/>
      <c r="D370"/>
      <c r="E370"/>
      <c r="F370"/>
      <c r="G370"/>
      <c r="H370"/>
      <c r="I370"/>
      <c r="J370"/>
    </row>
    <row r="371" spans="2:10">
      <c r="B371"/>
      <c r="C371"/>
      <c r="D371"/>
      <c r="E371"/>
      <c r="F371"/>
      <c r="G371"/>
      <c r="H371"/>
      <c r="I371"/>
      <c r="J371"/>
    </row>
    <row r="372" spans="2:10">
      <c r="B372"/>
      <c r="C372"/>
      <c r="D372"/>
      <c r="E372"/>
      <c r="F372"/>
      <c r="G372"/>
      <c r="H372"/>
      <c r="I372"/>
      <c r="J372"/>
    </row>
    <row r="373" spans="2:10">
      <c r="B373"/>
      <c r="C373"/>
      <c r="D373"/>
      <c r="E373"/>
      <c r="F373"/>
      <c r="G373"/>
      <c r="H373"/>
      <c r="I373"/>
      <c r="J373"/>
    </row>
    <row r="374" spans="2:10">
      <c r="B374"/>
      <c r="C374"/>
      <c r="D374"/>
      <c r="E374"/>
      <c r="F374"/>
      <c r="G374"/>
      <c r="H374"/>
      <c r="I374"/>
      <c r="J374"/>
    </row>
    <row r="375" spans="2:10">
      <c r="B375"/>
      <c r="C375"/>
      <c r="D375"/>
      <c r="E375"/>
      <c r="F375"/>
      <c r="G375"/>
      <c r="H375"/>
      <c r="I375"/>
      <c r="J375"/>
    </row>
    <row r="376" spans="2:10">
      <c r="B376"/>
      <c r="C376"/>
      <c r="D376"/>
      <c r="E376"/>
      <c r="F376"/>
      <c r="G376"/>
      <c r="H376"/>
      <c r="I376"/>
      <c r="J376"/>
    </row>
    <row r="377" spans="2:10">
      <c r="B377"/>
      <c r="C377"/>
      <c r="D377"/>
      <c r="E377"/>
      <c r="F377"/>
      <c r="G377"/>
      <c r="H377"/>
      <c r="I377"/>
      <c r="J377"/>
    </row>
    <row r="378" spans="2:10">
      <c r="B378"/>
      <c r="C378"/>
      <c r="D378"/>
      <c r="E378"/>
      <c r="F378"/>
      <c r="G378"/>
      <c r="H378"/>
      <c r="I378"/>
      <c r="J378"/>
    </row>
    <row r="379" spans="2:10">
      <c r="B379"/>
      <c r="C379"/>
      <c r="D379"/>
      <c r="E379"/>
      <c r="F379"/>
      <c r="G379"/>
      <c r="H379"/>
      <c r="I379"/>
      <c r="J379"/>
    </row>
    <row r="380" spans="2:10">
      <c r="B380"/>
      <c r="C380"/>
      <c r="D380"/>
      <c r="E380"/>
      <c r="F380"/>
      <c r="G380"/>
      <c r="H380"/>
      <c r="I380"/>
      <c r="J380"/>
    </row>
    <row r="381" spans="2:10">
      <c r="B381"/>
      <c r="C381"/>
      <c r="D381"/>
      <c r="E381"/>
      <c r="F381"/>
      <c r="G381"/>
      <c r="H381"/>
      <c r="I381"/>
      <c r="J381"/>
    </row>
    <row r="382" spans="2:10">
      <c r="B382"/>
      <c r="C382"/>
      <c r="D382"/>
      <c r="E382"/>
      <c r="F382"/>
      <c r="G382"/>
      <c r="H382"/>
      <c r="I382"/>
      <c r="J382"/>
    </row>
    <row r="383" spans="2:10">
      <c r="B383"/>
      <c r="C383"/>
      <c r="D383"/>
      <c r="E383"/>
      <c r="F383"/>
      <c r="G383"/>
      <c r="H383"/>
      <c r="I383"/>
      <c r="J383"/>
    </row>
    <row r="384" spans="2:10">
      <c r="B384"/>
      <c r="C384"/>
      <c r="D384"/>
      <c r="E384"/>
      <c r="F384"/>
      <c r="G384"/>
      <c r="H384"/>
      <c r="I384"/>
      <c r="J384"/>
    </row>
    <row r="385" spans="2:10">
      <c r="B385"/>
      <c r="C385"/>
      <c r="D385"/>
      <c r="E385"/>
      <c r="F385"/>
      <c r="G385"/>
      <c r="H385"/>
      <c r="I385"/>
      <c r="J385"/>
    </row>
    <row r="386" spans="2:10">
      <c r="B386"/>
      <c r="C386"/>
      <c r="D386"/>
      <c r="E386"/>
      <c r="F386"/>
      <c r="G386"/>
      <c r="H386"/>
      <c r="I386"/>
      <c r="J386"/>
    </row>
    <row r="387" spans="2:10">
      <c r="B387"/>
      <c r="C387"/>
      <c r="D387"/>
      <c r="E387"/>
      <c r="F387"/>
      <c r="G387"/>
      <c r="H387"/>
      <c r="I387"/>
      <c r="J387"/>
    </row>
    <row r="388" spans="2:10">
      <c r="B388"/>
      <c r="C388"/>
      <c r="D388"/>
      <c r="E388"/>
      <c r="F388"/>
      <c r="G388"/>
      <c r="H388"/>
      <c r="I388"/>
      <c r="J388"/>
    </row>
    <row r="389" spans="2:10">
      <c r="B389"/>
      <c r="C389"/>
      <c r="D389"/>
      <c r="E389"/>
      <c r="F389"/>
      <c r="G389"/>
      <c r="H389"/>
      <c r="I389"/>
      <c r="J389"/>
    </row>
    <row r="390" spans="2:10">
      <c r="B390"/>
      <c r="C390"/>
      <c r="D390"/>
      <c r="E390"/>
      <c r="F390"/>
      <c r="G390"/>
      <c r="H390"/>
      <c r="I390"/>
      <c r="J390"/>
    </row>
    <row r="391" spans="2:10">
      <c r="B391"/>
      <c r="C391"/>
      <c r="D391"/>
      <c r="E391"/>
      <c r="F391"/>
      <c r="G391"/>
      <c r="H391"/>
      <c r="I391"/>
      <c r="J391"/>
    </row>
    <row r="392" spans="2:10">
      <c r="B392"/>
      <c r="C392"/>
      <c r="D392"/>
      <c r="E392"/>
      <c r="F392"/>
      <c r="G392"/>
      <c r="H392"/>
      <c r="I392"/>
      <c r="J392"/>
    </row>
    <row r="393" spans="2:10">
      <c r="B393"/>
      <c r="C393"/>
      <c r="D393"/>
      <c r="E393"/>
      <c r="F393"/>
      <c r="G393"/>
      <c r="H393"/>
      <c r="I393"/>
      <c r="J393"/>
    </row>
    <row r="394" spans="2:10">
      <c r="B394"/>
      <c r="C394"/>
      <c r="D394"/>
      <c r="E394"/>
      <c r="F394"/>
      <c r="G394"/>
      <c r="H394"/>
      <c r="I394"/>
      <c r="J394"/>
    </row>
    <row r="395" spans="2:10">
      <c r="B395"/>
      <c r="C395"/>
      <c r="D395"/>
      <c r="E395"/>
      <c r="F395"/>
      <c r="G395"/>
      <c r="H395"/>
      <c r="I395"/>
      <c r="J395"/>
    </row>
    <row r="396" spans="2:10">
      <c r="B396"/>
      <c r="C396"/>
      <c r="D396"/>
      <c r="E396"/>
      <c r="F396"/>
      <c r="G396"/>
      <c r="H396"/>
      <c r="I396"/>
      <c r="J396"/>
    </row>
    <row r="397" spans="2:10">
      <c r="B397"/>
      <c r="C397"/>
      <c r="D397"/>
      <c r="E397"/>
      <c r="F397"/>
      <c r="G397"/>
      <c r="H397"/>
      <c r="I397"/>
      <c r="J397"/>
    </row>
    <row r="398" spans="2:10">
      <c r="B398"/>
      <c r="C398"/>
      <c r="D398"/>
      <c r="E398"/>
      <c r="F398"/>
      <c r="G398"/>
      <c r="H398"/>
      <c r="I398"/>
      <c r="J398"/>
    </row>
    <row r="399" spans="2:10">
      <c r="B399"/>
      <c r="C399"/>
      <c r="D399"/>
      <c r="E399"/>
      <c r="F399"/>
      <c r="G399"/>
      <c r="H399"/>
      <c r="I399"/>
      <c r="J399"/>
    </row>
    <row r="400" spans="2:10">
      <c r="B400"/>
      <c r="C400"/>
      <c r="D400"/>
      <c r="E400"/>
      <c r="F400"/>
      <c r="G400"/>
      <c r="H400"/>
      <c r="I400"/>
      <c r="J400"/>
    </row>
    <row r="401" spans="1:10">
      <c r="B401"/>
      <c r="C401"/>
      <c r="D401"/>
      <c r="E401"/>
      <c r="F401"/>
      <c r="G401"/>
      <c r="H401"/>
      <c r="I401"/>
      <c r="J401"/>
    </row>
    <row r="402" spans="1:10">
      <c r="B402"/>
      <c r="C402"/>
      <c r="D402"/>
      <c r="E402"/>
      <c r="F402"/>
      <c r="G402"/>
      <c r="H402"/>
      <c r="I402"/>
      <c r="J402"/>
    </row>
    <row r="403" spans="1:10">
      <c r="B403"/>
      <c r="C403"/>
      <c r="D403"/>
      <c r="E403"/>
      <c r="F403"/>
      <c r="G403"/>
      <c r="H403"/>
      <c r="I403"/>
      <c r="J403"/>
    </row>
    <row r="404" spans="1:10">
      <c r="B404"/>
      <c r="C404"/>
      <c r="D404"/>
      <c r="E404"/>
      <c r="F404"/>
      <c r="G404"/>
      <c r="H404"/>
      <c r="I404"/>
      <c r="J404"/>
    </row>
    <row r="405" spans="1:10">
      <c r="B405"/>
      <c r="C405"/>
      <c r="D405"/>
      <c r="E405"/>
      <c r="F405"/>
      <c r="G405"/>
      <c r="H405"/>
      <c r="I405"/>
      <c r="J405"/>
    </row>
    <row r="406" spans="1:10">
      <c r="B406"/>
      <c r="C406"/>
      <c r="D406"/>
      <c r="E406"/>
      <c r="F406"/>
      <c r="G406"/>
      <c r="H406"/>
      <c r="I406"/>
      <c r="J406"/>
    </row>
    <row r="407" spans="1:10">
      <c r="A407"/>
      <c r="B407"/>
      <c r="C407"/>
      <c r="D407"/>
      <c r="E407"/>
      <c r="F407"/>
      <c r="G407"/>
      <c r="H407"/>
      <c r="I407"/>
      <c r="J407"/>
    </row>
    <row r="408" spans="1:10">
      <c r="B408"/>
      <c r="C408"/>
      <c r="D408"/>
      <c r="E408"/>
      <c r="F408"/>
      <c r="G408"/>
      <c r="H408"/>
      <c r="I408"/>
      <c r="J408"/>
    </row>
    <row r="409" spans="1:10">
      <c r="B409"/>
      <c r="C409"/>
      <c r="D409"/>
      <c r="E409"/>
      <c r="F409"/>
      <c r="G409"/>
      <c r="H409"/>
      <c r="I409"/>
      <c r="J409"/>
    </row>
    <row r="410" spans="1:10">
      <c r="B410"/>
      <c r="C410"/>
      <c r="D410"/>
      <c r="E410"/>
      <c r="F410"/>
      <c r="G410"/>
      <c r="H410"/>
      <c r="I410"/>
      <c r="J410"/>
    </row>
    <row r="411" spans="1:10">
      <c r="B411"/>
      <c r="C411"/>
      <c r="D411"/>
      <c r="E411"/>
      <c r="F411"/>
      <c r="G411"/>
      <c r="H411"/>
      <c r="I411"/>
      <c r="J411"/>
    </row>
    <row r="412" spans="1:10">
      <c r="B412"/>
      <c r="C412"/>
      <c r="D412"/>
      <c r="E412"/>
      <c r="F412"/>
      <c r="G412"/>
      <c r="H412"/>
      <c r="I412"/>
      <c r="J412"/>
    </row>
    <row r="413" spans="1:10">
      <c r="B413"/>
      <c r="C413"/>
      <c r="D413"/>
      <c r="E413"/>
      <c r="F413"/>
      <c r="G413"/>
      <c r="H413"/>
      <c r="I413"/>
      <c r="J413"/>
    </row>
    <row r="414" spans="1:10">
      <c r="B414"/>
      <c r="C414"/>
      <c r="D414"/>
      <c r="E414"/>
      <c r="F414"/>
      <c r="G414"/>
      <c r="H414"/>
      <c r="I414"/>
      <c r="J414"/>
    </row>
    <row r="415" spans="1:10">
      <c r="B415"/>
      <c r="C415"/>
      <c r="D415"/>
      <c r="E415"/>
      <c r="F415"/>
      <c r="G415"/>
      <c r="H415"/>
      <c r="I415"/>
      <c r="J415"/>
    </row>
    <row r="416" spans="1:10">
      <c r="B416"/>
      <c r="C416"/>
      <c r="D416"/>
      <c r="E416"/>
      <c r="F416"/>
      <c r="G416"/>
      <c r="H416"/>
      <c r="I416"/>
      <c r="J416"/>
    </row>
    <row r="417" spans="2:10">
      <c r="B417"/>
      <c r="C417"/>
      <c r="D417"/>
      <c r="E417"/>
      <c r="F417"/>
      <c r="G417"/>
      <c r="H417"/>
      <c r="I417"/>
      <c r="J417"/>
    </row>
    <row r="418" spans="2:10">
      <c r="B418"/>
      <c r="C418"/>
      <c r="D418"/>
      <c r="E418"/>
      <c r="F418"/>
      <c r="G418"/>
      <c r="H418"/>
      <c r="I418"/>
      <c r="J418"/>
    </row>
    <row r="419" spans="2:10">
      <c r="B419"/>
      <c r="C419"/>
      <c r="D419"/>
      <c r="E419"/>
      <c r="F419"/>
      <c r="G419"/>
      <c r="H419"/>
      <c r="I419"/>
      <c r="J419"/>
    </row>
    <row r="420" spans="2:10">
      <c r="B420"/>
      <c r="C420"/>
      <c r="D420"/>
      <c r="E420"/>
      <c r="F420"/>
      <c r="G420"/>
      <c r="H420"/>
      <c r="I420"/>
      <c r="J420"/>
    </row>
    <row r="421" spans="2:10">
      <c r="B421"/>
      <c r="C421"/>
      <c r="D421"/>
      <c r="E421"/>
      <c r="F421"/>
      <c r="G421"/>
      <c r="H421"/>
      <c r="I421"/>
      <c r="J421"/>
    </row>
    <row r="422" spans="2:10">
      <c r="B422"/>
      <c r="C422"/>
      <c r="D422"/>
      <c r="E422"/>
      <c r="F422"/>
      <c r="G422"/>
      <c r="H422"/>
      <c r="I422"/>
      <c r="J422"/>
    </row>
    <row r="423" spans="2:10">
      <c r="B423"/>
      <c r="C423"/>
      <c r="D423"/>
      <c r="E423"/>
      <c r="F423"/>
      <c r="G423"/>
      <c r="H423"/>
      <c r="I423"/>
      <c r="J423"/>
    </row>
    <row r="424" spans="2:10">
      <c r="B424"/>
      <c r="C424"/>
      <c r="D424"/>
      <c r="E424"/>
      <c r="F424"/>
      <c r="G424"/>
      <c r="H424"/>
      <c r="I424"/>
      <c r="J424"/>
    </row>
    <row r="425" spans="2:10">
      <c r="B425"/>
      <c r="C425"/>
      <c r="D425"/>
      <c r="E425"/>
      <c r="F425"/>
      <c r="G425"/>
      <c r="H425"/>
      <c r="I425"/>
      <c r="J425"/>
    </row>
    <row r="426" spans="2:10">
      <c r="B426"/>
      <c r="C426"/>
      <c r="D426"/>
      <c r="E426"/>
      <c r="F426"/>
      <c r="G426"/>
      <c r="H426"/>
      <c r="I426"/>
      <c r="J426"/>
    </row>
    <row r="427" spans="2:10">
      <c r="B427"/>
      <c r="C427"/>
      <c r="D427"/>
      <c r="E427"/>
      <c r="F427"/>
      <c r="G427"/>
      <c r="H427"/>
      <c r="I427"/>
      <c r="J427"/>
    </row>
    <row r="428" spans="2:10">
      <c r="B428"/>
      <c r="C428"/>
      <c r="D428"/>
      <c r="E428"/>
      <c r="F428"/>
      <c r="G428"/>
      <c r="H428"/>
      <c r="I428"/>
      <c r="J428"/>
    </row>
    <row r="429" spans="2:10">
      <c r="B429"/>
      <c r="C429"/>
      <c r="D429"/>
      <c r="E429"/>
      <c r="F429"/>
      <c r="G429"/>
      <c r="H429"/>
      <c r="I429"/>
      <c r="J429"/>
    </row>
    <row r="430" spans="2:10">
      <c r="B430"/>
      <c r="C430"/>
      <c r="D430"/>
      <c r="E430"/>
      <c r="F430"/>
      <c r="G430"/>
      <c r="H430"/>
      <c r="I430"/>
      <c r="J430"/>
    </row>
    <row r="431" spans="2:10">
      <c r="B431"/>
      <c r="C431"/>
      <c r="D431"/>
      <c r="E431"/>
      <c r="F431"/>
      <c r="G431"/>
      <c r="H431"/>
      <c r="I431"/>
      <c r="J431"/>
    </row>
    <row r="432" spans="2:10">
      <c r="B432"/>
      <c r="C432"/>
      <c r="D432"/>
      <c r="E432"/>
      <c r="F432"/>
      <c r="G432"/>
      <c r="H432"/>
      <c r="I432"/>
      <c r="J432"/>
    </row>
    <row r="433" spans="2:10">
      <c r="B433"/>
      <c r="C433"/>
      <c r="D433"/>
      <c r="E433"/>
      <c r="F433"/>
      <c r="G433"/>
      <c r="H433"/>
      <c r="I433"/>
      <c r="J433"/>
    </row>
    <row r="434" spans="2:10">
      <c r="B434"/>
      <c r="C434"/>
      <c r="D434"/>
      <c r="E434"/>
      <c r="F434"/>
      <c r="G434"/>
      <c r="H434"/>
      <c r="I434"/>
      <c r="J434"/>
    </row>
    <row r="435" spans="2:10">
      <c r="B435"/>
      <c r="C435"/>
      <c r="D435"/>
      <c r="E435"/>
      <c r="F435"/>
      <c r="G435"/>
      <c r="H435"/>
      <c r="I435"/>
      <c r="J435"/>
    </row>
    <row r="436" spans="2:10">
      <c r="B436"/>
      <c r="C436"/>
      <c r="D436"/>
      <c r="E436"/>
      <c r="F436"/>
      <c r="G436"/>
      <c r="H436"/>
      <c r="I436"/>
      <c r="J436"/>
    </row>
    <row r="437" spans="2:10">
      <c r="B437"/>
      <c r="C437"/>
      <c r="D437"/>
      <c r="E437"/>
      <c r="F437"/>
      <c r="G437"/>
      <c r="H437"/>
      <c r="I437"/>
      <c r="J437"/>
    </row>
    <row r="438" spans="2:10">
      <c r="B438"/>
      <c r="C438"/>
      <c r="D438"/>
      <c r="E438"/>
      <c r="F438"/>
      <c r="G438"/>
      <c r="H438"/>
      <c r="I438"/>
      <c r="J438"/>
    </row>
    <row r="439" spans="2:10">
      <c r="B439"/>
      <c r="C439"/>
      <c r="D439"/>
      <c r="E439"/>
      <c r="F439"/>
      <c r="G439"/>
      <c r="H439"/>
      <c r="I439"/>
      <c r="J439"/>
    </row>
    <row r="440" spans="2:10">
      <c r="B440"/>
      <c r="C440"/>
      <c r="D440"/>
      <c r="E440"/>
      <c r="F440"/>
      <c r="G440"/>
      <c r="H440"/>
      <c r="I440"/>
      <c r="J440"/>
    </row>
    <row r="441" spans="2:10">
      <c r="B441"/>
      <c r="C441"/>
      <c r="D441"/>
      <c r="E441"/>
      <c r="F441"/>
      <c r="G441"/>
      <c r="H441"/>
      <c r="I441"/>
      <c r="J441"/>
    </row>
    <row r="442" spans="2:10">
      <c r="B442"/>
      <c r="C442"/>
      <c r="D442"/>
      <c r="E442"/>
      <c r="F442"/>
      <c r="G442"/>
      <c r="H442"/>
      <c r="I442"/>
      <c r="J442"/>
    </row>
    <row r="443" spans="2:10">
      <c r="B443"/>
      <c r="C443"/>
      <c r="D443"/>
      <c r="E443"/>
      <c r="F443"/>
      <c r="G443"/>
      <c r="H443"/>
      <c r="I443"/>
      <c r="J443"/>
    </row>
    <row r="444" spans="2:10">
      <c r="B444"/>
      <c r="C444"/>
      <c r="D444"/>
      <c r="E444"/>
      <c r="F444"/>
      <c r="G444"/>
      <c r="H444"/>
      <c r="I444"/>
      <c r="J444"/>
    </row>
    <row r="445" spans="2:10">
      <c r="B445"/>
      <c r="C445"/>
      <c r="D445"/>
      <c r="E445"/>
      <c r="F445"/>
      <c r="G445"/>
      <c r="H445"/>
      <c r="I445"/>
      <c r="J445"/>
    </row>
    <row r="446" spans="2:10">
      <c r="B446"/>
      <c r="C446"/>
      <c r="D446"/>
      <c r="E446"/>
      <c r="F446"/>
      <c r="G446"/>
      <c r="H446"/>
      <c r="I446"/>
      <c r="J446"/>
    </row>
    <row r="447" spans="2:10">
      <c r="B447"/>
      <c r="C447"/>
      <c r="D447"/>
      <c r="E447"/>
      <c r="F447"/>
      <c r="G447"/>
      <c r="H447"/>
      <c r="I447"/>
      <c r="J447"/>
    </row>
    <row r="448" spans="2:10">
      <c r="B448"/>
      <c r="C448"/>
      <c r="D448"/>
      <c r="E448"/>
      <c r="F448"/>
      <c r="G448"/>
      <c r="H448"/>
      <c r="I448"/>
      <c r="J448"/>
    </row>
    <row r="449" spans="2:10">
      <c r="B449"/>
      <c r="C449"/>
      <c r="D449"/>
      <c r="E449"/>
      <c r="F449"/>
      <c r="G449"/>
      <c r="H449"/>
      <c r="I449"/>
      <c r="J449"/>
    </row>
    <row r="450" spans="2:10">
      <c r="B450"/>
      <c r="C450"/>
      <c r="D450"/>
      <c r="E450"/>
      <c r="F450"/>
      <c r="G450"/>
      <c r="H450"/>
      <c r="I450"/>
      <c r="J450"/>
    </row>
    <row r="451" spans="2:10">
      <c r="B451"/>
      <c r="C451"/>
      <c r="D451"/>
      <c r="E451"/>
      <c r="F451"/>
      <c r="G451"/>
      <c r="H451"/>
      <c r="I451"/>
      <c r="J451"/>
    </row>
    <row r="452" spans="2:10">
      <c r="B452"/>
      <c r="C452"/>
      <c r="D452"/>
      <c r="E452"/>
      <c r="F452"/>
      <c r="G452"/>
      <c r="H452"/>
      <c r="I452"/>
      <c r="J452"/>
    </row>
    <row r="453" spans="2:10">
      <c r="B453"/>
      <c r="C453"/>
      <c r="D453"/>
      <c r="E453"/>
      <c r="F453"/>
      <c r="G453"/>
      <c r="H453"/>
      <c r="I453"/>
      <c r="J453"/>
    </row>
    <row r="454" spans="2:10">
      <c r="B454"/>
      <c r="C454"/>
      <c r="D454"/>
      <c r="E454"/>
      <c r="F454"/>
      <c r="G454"/>
      <c r="H454"/>
      <c r="I454"/>
      <c r="J454"/>
    </row>
    <row r="455" spans="2:10">
      <c r="B455"/>
      <c r="C455"/>
      <c r="D455"/>
      <c r="E455"/>
      <c r="F455"/>
      <c r="G455"/>
      <c r="H455"/>
      <c r="I455"/>
      <c r="J455"/>
    </row>
    <row r="456" spans="2:10">
      <c r="B456"/>
      <c r="C456"/>
      <c r="D456"/>
      <c r="E456"/>
      <c r="F456"/>
      <c r="G456"/>
      <c r="H456"/>
      <c r="I456"/>
      <c r="J456"/>
    </row>
    <row r="457" spans="2:10">
      <c r="B457"/>
      <c r="C457"/>
      <c r="D457"/>
      <c r="E457"/>
      <c r="F457"/>
      <c r="G457"/>
      <c r="H457"/>
      <c r="I457"/>
      <c r="J457"/>
    </row>
    <row r="458" spans="2:10">
      <c r="B458"/>
      <c r="C458"/>
      <c r="D458"/>
      <c r="E458"/>
      <c r="F458"/>
      <c r="G458"/>
      <c r="H458"/>
      <c r="I458"/>
      <c r="J458"/>
    </row>
    <row r="459" spans="2:10">
      <c r="B459"/>
      <c r="C459"/>
      <c r="D459"/>
      <c r="E459"/>
      <c r="F459"/>
      <c r="G459"/>
      <c r="H459"/>
      <c r="I459"/>
      <c r="J459"/>
    </row>
    <row r="460" spans="2:10">
      <c r="B460"/>
      <c r="C460"/>
      <c r="D460"/>
      <c r="E460"/>
      <c r="F460"/>
      <c r="G460"/>
      <c r="H460"/>
      <c r="I460"/>
      <c r="J460"/>
    </row>
    <row r="461" spans="2:10">
      <c r="B461"/>
      <c r="C461"/>
      <c r="D461"/>
      <c r="E461"/>
      <c r="F461"/>
      <c r="G461"/>
      <c r="H461"/>
      <c r="I461"/>
      <c r="J461"/>
    </row>
    <row r="462" spans="2:10">
      <c r="B462"/>
      <c r="C462"/>
      <c r="D462"/>
      <c r="E462"/>
      <c r="F462"/>
      <c r="G462"/>
      <c r="H462"/>
      <c r="I462"/>
      <c r="J462"/>
    </row>
    <row r="463" spans="2:10">
      <c r="B463"/>
      <c r="C463"/>
      <c r="D463"/>
      <c r="E463"/>
      <c r="F463"/>
      <c r="G463"/>
      <c r="H463"/>
      <c r="I463"/>
      <c r="J463"/>
    </row>
    <row r="464" spans="2:10">
      <c r="B464"/>
      <c r="C464"/>
      <c r="D464"/>
      <c r="E464"/>
      <c r="F464"/>
      <c r="G464"/>
      <c r="H464"/>
      <c r="I464"/>
      <c r="J464"/>
    </row>
    <row r="465" spans="2:10">
      <c r="B465"/>
      <c r="C465"/>
      <c r="D465"/>
      <c r="E465"/>
      <c r="F465"/>
      <c r="G465"/>
      <c r="H465"/>
      <c r="I465"/>
      <c r="J465"/>
    </row>
    <row r="466" spans="2:10">
      <c r="B466"/>
      <c r="C466"/>
      <c r="D466"/>
      <c r="E466"/>
      <c r="F466"/>
      <c r="G466"/>
      <c r="H466"/>
      <c r="I466"/>
      <c r="J466"/>
    </row>
    <row r="467" spans="2:10">
      <c r="B467"/>
      <c r="C467"/>
      <c r="D467"/>
      <c r="E467"/>
      <c r="F467"/>
      <c r="G467"/>
      <c r="H467"/>
      <c r="I467"/>
      <c r="J467"/>
    </row>
    <row r="468" spans="2:10">
      <c r="B468"/>
      <c r="C468"/>
      <c r="D468"/>
      <c r="E468"/>
      <c r="F468"/>
      <c r="G468"/>
      <c r="H468"/>
      <c r="I468"/>
      <c r="J468"/>
    </row>
    <row r="469" spans="2:10">
      <c r="B469"/>
      <c r="C469"/>
      <c r="D469"/>
      <c r="E469"/>
      <c r="F469"/>
      <c r="G469"/>
      <c r="H469"/>
      <c r="I469"/>
      <c r="J469"/>
    </row>
    <row r="470" spans="2:10">
      <c r="B470"/>
      <c r="C470"/>
      <c r="D470"/>
      <c r="E470"/>
      <c r="F470"/>
      <c r="G470"/>
      <c r="H470"/>
      <c r="I470"/>
      <c r="J470"/>
    </row>
    <row r="471" spans="2:10">
      <c r="B471"/>
      <c r="C471"/>
      <c r="D471"/>
      <c r="E471"/>
      <c r="F471"/>
      <c r="G471"/>
      <c r="H471"/>
      <c r="I471"/>
      <c r="J471"/>
    </row>
    <row r="472" spans="2:10">
      <c r="B472"/>
      <c r="C472"/>
      <c r="D472"/>
      <c r="E472"/>
      <c r="F472"/>
      <c r="G472"/>
      <c r="H472"/>
      <c r="I472"/>
      <c r="J472"/>
    </row>
    <row r="473" spans="2:10">
      <c r="B473"/>
      <c r="C473"/>
      <c r="D473"/>
      <c r="E473"/>
      <c r="F473"/>
      <c r="G473"/>
      <c r="H473"/>
      <c r="I473"/>
      <c r="J473"/>
    </row>
    <row r="474" spans="2:10">
      <c r="B474"/>
      <c r="C474"/>
      <c r="D474"/>
      <c r="E474"/>
      <c r="F474"/>
      <c r="G474"/>
      <c r="H474"/>
      <c r="I474"/>
      <c r="J474"/>
    </row>
    <row r="475" spans="2:10">
      <c r="B475"/>
      <c r="C475"/>
      <c r="D475"/>
      <c r="E475"/>
      <c r="F475"/>
      <c r="G475"/>
      <c r="H475"/>
      <c r="I475"/>
      <c r="J475"/>
    </row>
    <row r="476" spans="2:10">
      <c r="B476"/>
      <c r="C476"/>
      <c r="D476"/>
      <c r="E476"/>
      <c r="F476"/>
      <c r="G476"/>
      <c r="H476"/>
      <c r="I476"/>
      <c r="J476"/>
    </row>
    <row r="477" spans="2:10">
      <c r="B477"/>
      <c r="C477"/>
      <c r="D477"/>
      <c r="E477"/>
      <c r="F477"/>
      <c r="G477"/>
      <c r="H477"/>
      <c r="I477"/>
      <c r="J477"/>
    </row>
    <row r="478" spans="2:10">
      <c r="B478"/>
      <c r="C478"/>
      <c r="D478"/>
      <c r="E478"/>
      <c r="F478"/>
      <c r="G478"/>
      <c r="H478"/>
      <c r="I478"/>
      <c r="J478"/>
    </row>
    <row r="479" spans="2:10">
      <c r="B479"/>
      <c r="C479"/>
      <c r="D479"/>
      <c r="E479"/>
      <c r="F479"/>
      <c r="G479"/>
      <c r="H479"/>
      <c r="I479"/>
      <c r="J479"/>
    </row>
    <row r="480" spans="2:10">
      <c r="B480"/>
      <c r="C480"/>
      <c r="D480"/>
      <c r="E480"/>
      <c r="F480"/>
      <c r="G480"/>
      <c r="H480"/>
      <c r="I480"/>
      <c r="J480"/>
    </row>
    <row r="481" spans="2:10">
      <c r="B481"/>
      <c r="C481"/>
      <c r="D481"/>
      <c r="E481"/>
      <c r="F481"/>
      <c r="G481"/>
      <c r="H481"/>
      <c r="I481"/>
      <c r="J481"/>
    </row>
    <row r="482" spans="2:10">
      <c r="B482"/>
      <c r="C482"/>
      <c r="D482"/>
      <c r="E482"/>
      <c r="F482"/>
      <c r="G482"/>
      <c r="H482"/>
      <c r="I482"/>
      <c r="J482"/>
    </row>
    <row r="483" spans="2:10">
      <c r="B483"/>
      <c r="C483"/>
      <c r="D483"/>
      <c r="E483"/>
      <c r="F483"/>
      <c r="G483"/>
      <c r="H483"/>
      <c r="I483"/>
      <c r="J483"/>
    </row>
    <row r="484" spans="2:10">
      <c r="B484"/>
      <c r="C484"/>
      <c r="D484"/>
      <c r="E484"/>
      <c r="F484"/>
      <c r="G484"/>
      <c r="H484"/>
      <c r="I484"/>
      <c r="J484"/>
    </row>
    <row r="485" spans="2:10">
      <c r="B485"/>
      <c r="C485"/>
      <c r="D485"/>
      <c r="E485"/>
      <c r="F485"/>
      <c r="G485"/>
      <c r="H485"/>
      <c r="I485"/>
      <c r="J485"/>
    </row>
    <row r="486" spans="2:10">
      <c r="B486"/>
      <c r="C486"/>
      <c r="D486"/>
      <c r="E486"/>
      <c r="F486"/>
      <c r="G486"/>
      <c r="H486"/>
      <c r="I486"/>
      <c r="J486"/>
    </row>
    <row r="487" spans="2:10">
      <c r="B487"/>
      <c r="C487"/>
      <c r="D487"/>
      <c r="E487"/>
      <c r="F487"/>
      <c r="G487"/>
      <c r="H487"/>
      <c r="I487"/>
      <c r="J487"/>
    </row>
    <row r="488" spans="2:10">
      <c r="B488"/>
      <c r="C488"/>
      <c r="D488"/>
      <c r="E488"/>
      <c r="F488"/>
      <c r="G488"/>
      <c r="H488"/>
      <c r="I488"/>
      <c r="J488"/>
    </row>
    <row r="489" spans="2:10">
      <c r="B489"/>
      <c r="C489"/>
      <c r="D489"/>
      <c r="E489"/>
      <c r="F489"/>
      <c r="G489"/>
      <c r="H489"/>
      <c r="I489"/>
      <c r="J489"/>
    </row>
    <row r="490" spans="2:10">
      <c r="B490"/>
      <c r="C490"/>
      <c r="D490"/>
      <c r="E490"/>
      <c r="F490"/>
      <c r="G490"/>
      <c r="H490"/>
      <c r="I490"/>
      <c r="J490"/>
    </row>
    <row r="491" spans="2:10">
      <c r="B491"/>
      <c r="C491"/>
      <c r="D491"/>
      <c r="E491"/>
      <c r="F491"/>
      <c r="G491"/>
      <c r="H491"/>
      <c r="I491"/>
      <c r="J491"/>
    </row>
    <row r="492" spans="2:10">
      <c r="B492"/>
      <c r="C492"/>
      <c r="D492"/>
      <c r="E492"/>
      <c r="F492"/>
      <c r="G492"/>
      <c r="H492"/>
      <c r="I492"/>
      <c r="J492"/>
    </row>
    <row r="493" spans="2:10">
      <c r="B493"/>
      <c r="C493"/>
      <c r="D493"/>
      <c r="E493"/>
      <c r="F493"/>
      <c r="G493"/>
      <c r="H493"/>
      <c r="I493"/>
      <c r="J493"/>
    </row>
    <row r="494" spans="2:10">
      <c r="B494"/>
      <c r="C494"/>
      <c r="D494"/>
      <c r="E494"/>
      <c r="F494"/>
      <c r="G494"/>
      <c r="H494"/>
      <c r="I494"/>
      <c r="J494"/>
    </row>
    <row r="495" spans="2:10">
      <c r="B495"/>
      <c r="C495"/>
      <c r="D495"/>
      <c r="E495"/>
      <c r="F495"/>
      <c r="G495"/>
      <c r="H495"/>
      <c r="I495"/>
      <c r="J495"/>
    </row>
    <row r="496" spans="2:10">
      <c r="B496"/>
      <c r="C496"/>
      <c r="D496"/>
      <c r="E496"/>
      <c r="F496"/>
      <c r="G496"/>
      <c r="H496"/>
      <c r="I496"/>
      <c r="J496"/>
    </row>
    <row r="497" spans="2:10">
      <c r="B497"/>
      <c r="C497"/>
      <c r="D497"/>
      <c r="E497"/>
      <c r="F497"/>
      <c r="G497"/>
      <c r="H497"/>
      <c r="I497"/>
      <c r="J497"/>
    </row>
    <row r="498" spans="2:10">
      <c r="B498"/>
      <c r="C498"/>
      <c r="D498"/>
      <c r="E498"/>
      <c r="F498"/>
      <c r="G498"/>
      <c r="H498"/>
      <c r="I498"/>
      <c r="J498"/>
    </row>
    <row r="499" spans="2:10">
      <c r="B499"/>
      <c r="C499"/>
      <c r="D499"/>
      <c r="E499"/>
      <c r="F499"/>
      <c r="G499"/>
      <c r="H499"/>
      <c r="I499"/>
      <c r="J499"/>
    </row>
    <row r="500" spans="2:10">
      <c r="B500"/>
      <c r="C500"/>
      <c r="D500"/>
      <c r="E500"/>
      <c r="F500"/>
      <c r="G500"/>
      <c r="H500"/>
      <c r="I500"/>
      <c r="J500"/>
    </row>
    <row r="501" spans="2:10">
      <c r="B501"/>
      <c r="C501"/>
      <c r="D501"/>
      <c r="E501"/>
      <c r="F501"/>
      <c r="G501"/>
      <c r="H501"/>
      <c r="I501"/>
      <c r="J501"/>
    </row>
    <row r="502" spans="2:10">
      <c r="B502"/>
      <c r="C502"/>
      <c r="D502"/>
      <c r="E502"/>
      <c r="F502"/>
      <c r="G502"/>
      <c r="H502"/>
      <c r="I502"/>
      <c r="J502"/>
    </row>
    <row r="503" spans="2:10">
      <c r="B503"/>
      <c r="C503"/>
      <c r="D503"/>
      <c r="E503"/>
      <c r="F503"/>
      <c r="G503"/>
      <c r="H503"/>
      <c r="I503"/>
      <c r="J503"/>
    </row>
    <row r="504" spans="2:10">
      <c r="B504"/>
      <c r="C504"/>
      <c r="D504"/>
      <c r="E504"/>
      <c r="F504"/>
      <c r="G504"/>
      <c r="H504"/>
      <c r="I504"/>
      <c r="J504"/>
    </row>
    <row r="505" spans="2:10">
      <c r="B505"/>
      <c r="C505"/>
      <c r="D505"/>
      <c r="E505"/>
      <c r="F505"/>
      <c r="G505"/>
      <c r="H505"/>
      <c r="I505"/>
      <c r="J505"/>
    </row>
    <row r="506" spans="2:10">
      <c r="B506"/>
      <c r="C506"/>
      <c r="D506"/>
      <c r="E506"/>
      <c r="F506"/>
      <c r="G506"/>
      <c r="H506"/>
      <c r="I506"/>
      <c r="J506"/>
    </row>
    <row r="507" spans="2:10">
      <c r="B507"/>
      <c r="C507"/>
      <c r="D507"/>
      <c r="E507"/>
      <c r="F507"/>
      <c r="G507"/>
      <c r="H507"/>
      <c r="I507"/>
      <c r="J507"/>
    </row>
    <row r="508" spans="2:10">
      <c r="B508"/>
      <c r="C508"/>
      <c r="D508"/>
      <c r="E508"/>
      <c r="F508"/>
      <c r="G508"/>
      <c r="H508"/>
      <c r="I508"/>
      <c r="J508"/>
    </row>
    <row r="509" spans="2:10">
      <c r="B509"/>
      <c r="C509"/>
      <c r="D509"/>
      <c r="E509"/>
      <c r="F509"/>
      <c r="G509"/>
      <c r="H509"/>
      <c r="I509"/>
      <c r="J509"/>
    </row>
    <row r="510" spans="2:10">
      <c r="B510"/>
      <c r="C510"/>
      <c r="D510"/>
      <c r="E510"/>
      <c r="F510"/>
      <c r="G510"/>
      <c r="H510"/>
      <c r="I510"/>
      <c r="J510"/>
    </row>
    <row r="511" spans="2:10">
      <c r="B511"/>
      <c r="C511"/>
      <c r="D511"/>
      <c r="E511"/>
      <c r="F511"/>
      <c r="G511"/>
      <c r="H511"/>
      <c r="I511"/>
      <c r="J511"/>
    </row>
    <row r="512" spans="2:10">
      <c r="B512"/>
      <c r="C512"/>
      <c r="D512"/>
      <c r="E512"/>
      <c r="F512"/>
      <c r="G512"/>
      <c r="H512"/>
      <c r="I512"/>
      <c r="J512"/>
    </row>
    <row r="513" spans="2:10">
      <c r="B513"/>
      <c r="C513"/>
      <c r="D513"/>
      <c r="E513"/>
      <c r="F513"/>
      <c r="G513"/>
      <c r="H513"/>
      <c r="I513"/>
      <c r="J513"/>
    </row>
    <row r="514" spans="2:10">
      <c r="B514"/>
      <c r="C514"/>
      <c r="D514"/>
      <c r="E514"/>
      <c r="F514"/>
      <c r="G514"/>
      <c r="H514"/>
      <c r="I514"/>
      <c r="J514"/>
    </row>
    <row r="515" spans="2:10">
      <c r="B515"/>
      <c r="C515"/>
      <c r="D515"/>
      <c r="E515"/>
      <c r="F515"/>
      <c r="G515"/>
      <c r="H515"/>
      <c r="I515"/>
      <c r="J515"/>
    </row>
    <row r="516" spans="2:10">
      <c r="B516"/>
      <c r="C516"/>
      <c r="D516"/>
      <c r="E516"/>
      <c r="F516"/>
      <c r="G516"/>
      <c r="H516"/>
      <c r="I516"/>
      <c r="J516"/>
    </row>
    <row r="517" spans="2:10">
      <c r="B517"/>
      <c r="C517"/>
      <c r="D517"/>
      <c r="E517"/>
      <c r="F517"/>
      <c r="G517"/>
      <c r="H517"/>
      <c r="I517"/>
      <c r="J517"/>
    </row>
    <row r="518" spans="2:10">
      <c r="B518"/>
      <c r="C518"/>
      <c r="D518"/>
      <c r="E518"/>
      <c r="F518"/>
      <c r="G518"/>
      <c r="H518"/>
      <c r="I518"/>
      <c r="J518"/>
    </row>
    <row r="519" spans="2:10">
      <c r="B519"/>
      <c r="C519"/>
      <c r="D519"/>
      <c r="E519"/>
      <c r="F519"/>
      <c r="G519"/>
      <c r="H519"/>
      <c r="I519"/>
      <c r="J519"/>
    </row>
    <row r="520" spans="2:10">
      <c r="B520"/>
      <c r="C520"/>
      <c r="D520"/>
      <c r="E520"/>
      <c r="F520"/>
      <c r="G520"/>
      <c r="H520"/>
      <c r="I520"/>
      <c r="J520"/>
    </row>
    <row r="521" spans="2:10">
      <c r="B521"/>
      <c r="C521"/>
      <c r="D521"/>
      <c r="E521"/>
      <c r="F521"/>
      <c r="G521"/>
      <c r="H521"/>
      <c r="I521"/>
      <c r="J521"/>
    </row>
    <row r="522" spans="2:10">
      <c r="B522"/>
      <c r="C522"/>
      <c r="D522"/>
      <c r="E522"/>
      <c r="F522"/>
      <c r="G522"/>
      <c r="H522"/>
      <c r="I522"/>
      <c r="J522"/>
    </row>
    <row r="523" spans="2:10">
      <c r="B523"/>
      <c r="C523"/>
      <c r="D523"/>
      <c r="E523"/>
      <c r="F523"/>
      <c r="G523"/>
      <c r="H523"/>
      <c r="I523"/>
      <c r="J523"/>
    </row>
    <row r="524" spans="2:10">
      <c r="B524"/>
      <c r="C524"/>
      <c r="D524"/>
      <c r="E524"/>
      <c r="F524"/>
      <c r="G524"/>
      <c r="H524"/>
      <c r="I524"/>
      <c r="J524"/>
    </row>
    <row r="525" spans="2:10">
      <c r="B525"/>
      <c r="C525"/>
      <c r="D525"/>
      <c r="E525"/>
      <c r="F525"/>
      <c r="G525"/>
      <c r="H525"/>
      <c r="I525"/>
      <c r="J525"/>
    </row>
    <row r="526" spans="2:10">
      <c r="B526"/>
      <c r="C526"/>
      <c r="D526"/>
      <c r="E526"/>
      <c r="F526"/>
      <c r="G526"/>
      <c r="H526"/>
      <c r="I526"/>
      <c r="J526"/>
    </row>
    <row r="527" spans="2:10">
      <c r="B527"/>
      <c r="C527"/>
      <c r="D527"/>
      <c r="E527"/>
      <c r="F527"/>
      <c r="G527"/>
      <c r="H527"/>
      <c r="I527"/>
      <c r="J527"/>
    </row>
    <row r="528" spans="2:10">
      <c r="B528"/>
      <c r="C528"/>
      <c r="D528"/>
      <c r="E528"/>
      <c r="F528"/>
      <c r="G528"/>
      <c r="H528"/>
      <c r="I528"/>
      <c r="J528"/>
    </row>
    <row r="529" spans="2:10">
      <c r="B529"/>
      <c r="C529"/>
      <c r="D529"/>
      <c r="E529"/>
      <c r="F529"/>
      <c r="G529"/>
      <c r="H529"/>
      <c r="I529"/>
      <c r="J529"/>
    </row>
    <row r="530" spans="2:10">
      <c r="B530"/>
      <c r="C530"/>
      <c r="D530"/>
      <c r="E530"/>
      <c r="F530"/>
      <c r="G530"/>
      <c r="H530"/>
      <c r="I530"/>
      <c r="J530"/>
    </row>
    <row r="531" spans="2:10">
      <c r="B531"/>
      <c r="C531"/>
      <c r="D531"/>
      <c r="E531"/>
      <c r="F531"/>
      <c r="G531"/>
      <c r="H531"/>
      <c r="I531"/>
      <c r="J531"/>
    </row>
    <row r="532" spans="2:10">
      <c r="B532"/>
      <c r="C532"/>
      <c r="D532"/>
      <c r="E532"/>
      <c r="F532"/>
      <c r="G532"/>
      <c r="H532"/>
      <c r="I532"/>
      <c r="J532"/>
    </row>
    <row r="533" spans="2:10">
      <c r="B533"/>
      <c r="C533"/>
      <c r="D533"/>
      <c r="E533"/>
      <c r="F533"/>
      <c r="G533"/>
      <c r="H533"/>
      <c r="I533"/>
      <c r="J533"/>
    </row>
    <row r="534" spans="2:10">
      <c r="B534"/>
      <c r="C534"/>
      <c r="D534"/>
      <c r="E534"/>
      <c r="F534"/>
      <c r="G534"/>
      <c r="H534"/>
      <c r="I534"/>
      <c r="J534"/>
    </row>
    <row r="535" spans="2:10">
      <c r="B535"/>
      <c r="C535"/>
      <c r="D535"/>
      <c r="E535"/>
      <c r="F535"/>
      <c r="G535"/>
      <c r="H535"/>
      <c r="I535"/>
      <c r="J535"/>
    </row>
    <row r="536" spans="2:10">
      <c r="B536"/>
      <c r="C536"/>
      <c r="D536"/>
      <c r="E536"/>
      <c r="F536"/>
      <c r="G536"/>
      <c r="H536"/>
      <c r="I536"/>
      <c r="J536"/>
    </row>
    <row r="537" spans="2:10">
      <c r="B537"/>
      <c r="C537"/>
      <c r="D537"/>
      <c r="E537"/>
      <c r="F537"/>
      <c r="G537"/>
      <c r="H537"/>
      <c r="I537"/>
      <c r="J537"/>
    </row>
    <row r="538" spans="2:10">
      <c r="B538"/>
      <c r="C538"/>
      <c r="D538"/>
      <c r="E538"/>
      <c r="F538"/>
      <c r="G538"/>
      <c r="H538"/>
      <c r="I538"/>
      <c r="J538"/>
    </row>
    <row r="539" spans="2:10">
      <c r="B539"/>
      <c r="C539"/>
      <c r="D539"/>
      <c r="E539"/>
      <c r="F539"/>
      <c r="G539"/>
      <c r="H539"/>
      <c r="I539"/>
      <c r="J539"/>
    </row>
    <row r="540" spans="2:10">
      <c r="B540"/>
      <c r="C540"/>
      <c r="D540"/>
      <c r="E540"/>
      <c r="F540"/>
      <c r="G540"/>
      <c r="H540"/>
      <c r="I540"/>
      <c r="J540"/>
    </row>
    <row r="541" spans="2:10">
      <c r="B541"/>
      <c r="C541"/>
      <c r="D541"/>
      <c r="E541"/>
      <c r="F541"/>
      <c r="G541"/>
      <c r="H541"/>
      <c r="I541"/>
      <c r="J541"/>
    </row>
    <row r="542" spans="2:10">
      <c r="B542"/>
      <c r="C542"/>
      <c r="D542"/>
      <c r="E542"/>
      <c r="F542"/>
      <c r="G542"/>
      <c r="H542"/>
      <c r="I542"/>
      <c r="J542"/>
    </row>
    <row r="543" spans="2:10">
      <c r="B543"/>
      <c r="C543"/>
      <c r="D543"/>
      <c r="E543"/>
      <c r="F543"/>
      <c r="G543"/>
      <c r="H543"/>
      <c r="I543"/>
      <c r="J543"/>
    </row>
    <row r="544" spans="2:10">
      <c r="B544"/>
      <c r="C544"/>
      <c r="D544"/>
      <c r="E544"/>
      <c r="F544"/>
      <c r="G544"/>
      <c r="H544"/>
      <c r="I544"/>
      <c r="J544"/>
    </row>
    <row r="545" spans="2:10">
      <c r="B545"/>
      <c r="C545"/>
      <c r="D545"/>
      <c r="E545"/>
      <c r="F545"/>
      <c r="G545"/>
      <c r="H545"/>
      <c r="I545"/>
      <c r="J545"/>
    </row>
    <row r="546" spans="2:10">
      <c r="B546"/>
      <c r="C546"/>
      <c r="D546"/>
      <c r="E546"/>
      <c r="F546"/>
      <c r="G546"/>
      <c r="H546"/>
      <c r="I546"/>
      <c r="J546"/>
    </row>
    <row r="547" spans="2:10">
      <c r="B547"/>
      <c r="C547"/>
      <c r="D547"/>
      <c r="E547"/>
      <c r="F547"/>
      <c r="G547"/>
      <c r="H547"/>
      <c r="I547"/>
      <c r="J547"/>
    </row>
    <row r="548" spans="2:10">
      <c r="B548"/>
      <c r="C548"/>
      <c r="D548"/>
      <c r="E548"/>
      <c r="F548"/>
      <c r="G548"/>
      <c r="H548"/>
      <c r="I548"/>
      <c r="J548"/>
    </row>
    <row r="549" spans="2:10">
      <c r="B549"/>
      <c r="C549"/>
      <c r="D549"/>
      <c r="E549"/>
      <c r="F549"/>
      <c r="G549"/>
      <c r="H549"/>
      <c r="I549"/>
      <c r="J549"/>
    </row>
    <row r="550" spans="2:10">
      <c r="B550"/>
      <c r="C550"/>
      <c r="D550"/>
      <c r="E550"/>
      <c r="F550"/>
      <c r="G550"/>
      <c r="H550"/>
      <c r="I550"/>
      <c r="J550"/>
    </row>
    <row r="551" spans="2:10">
      <c r="B551"/>
      <c r="C551"/>
      <c r="D551"/>
      <c r="E551"/>
      <c r="F551"/>
      <c r="G551"/>
      <c r="H551"/>
      <c r="I551"/>
      <c r="J551"/>
    </row>
    <row r="552" spans="2:10">
      <c r="B552"/>
      <c r="C552"/>
      <c r="D552"/>
      <c r="E552"/>
      <c r="F552"/>
      <c r="G552"/>
      <c r="H552"/>
      <c r="I552"/>
      <c r="J552"/>
    </row>
    <row r="553" spans="2:10">
      <c r="B553"/>
      <c r="C553"/>
      <c r="D553"/>
      <c r="E553"/>
      <c r="F553"/>
      <c r="G553"/>
      <c r="H553"/>
      <c r="I553"/>
      <c r="J553"/>
    </row>
    <row r="554" spans="2:10">
      <c r="B554"/>
      <c r="C554"/>
      <c r="D554"/>
      <c r="E554"/>
      <c r="F554"/>
      <c r="G554"/>
      <c r="H554"/>
      <c r="I554"/>
      <c r="J554"/>
    </row>
    <row r="555" spans="2:10">
      <c r="B555"/>
      <c r="C555"/>
      <c r="D555"/>
      <c r="E555"/>
      <c r="F555"/>
      <c r="G555"/>
      <c r="H555"/>
      <c r="I555"/>
      <c r="J555"/>
    </row>
    <row r="556" spans="2:10">
      <c r="B556"/>
      <c r="C556"/>
      <c r="D556"/>
      <c r="E556"/>
      <c r="F556"/>
      <c r="G556"/>
      <c r="H556"/>
      <c r="I556"/>
      <c r="J556"/>
    </row>
    <row r="557" spans="2:10">
      <c r="B557"/>
      <c r="C557"/>
      <c r="D557"/>
      <c r="E557"/>
      <c r="F557"/>
      <c r="G557"/>
      <c r="H557"/>
      <c r="I557"/>
      <c r="J557"/>
    </row>
    <row r="558" spans="2:10">
      <c r="B558"/>
      <c r="C558"/>
      <c r="D558"/>
      <c r="E558"/>
      <c r="F558"/>
      <c r="G558"/>
      <c r="H558"/>
      <c r="I558"/>
      <c r="J558"/>
    </row>
    <row r="559" spans="2:10">
      <c r="B559"/>
      <c r="C559"/>
      <c r="D559"/>
      <c r="E559"/>
      <c r="F559"/>
      <c r="G559"/>
      <c r="H559"/>
      <c r="I559"/>
      <c r="J559"/>
    </row>
    <row r="560" spans="2:10">
      <c r="B560"/>
      <c r="C560"/>
      <c r="D560"/>
      <c r="E560"/>
      <c r="F560"/>
      <c r="G560"/>
      <c r="H560"/>
      <c r="I560"/>
      <c r="J560"/>
    </row>
    <row r="561" spans="2:10">
      <c r="B561"/>
      <c r="C561"/>
      <c r="D561"/>
      <c r="E561"/>
      <c r="F561"/>
      <c r="G561"/>
      <c r="H561"/>
      <c r="I561"/>
      <c r="J561"/>
    </row>
    <row r="562" spans="2:10">
      <c r="B562"/>
      <c r="C562"/>
      <c r="D562"/>
      <c r="E562"/>
      <c r="F562"/>
      <c r="G562"/>
      <c r="H562"/>
      <c r="I562"/>
      <c r="J562"/>
    </row>
    <row r="563" spans="2:10">
      <c r="B563"/>
      <c r="C563"/>
      <c r="D563"/>
      <c r="E563"/>
      <c r="F563"/>
      <c r="G563"/>
      <c r="H563"/>
      <c r="I563"/>
      <c r="J563"/>
    </row>
    <row r="564" spans="2:10">
      <c r="B564"/>
      <c r="C564"/>
      <c r="D564"/>
      <c r="E564"/>
      <c r="F564"/>
      <c r="G564"/>
      <c r="H564"/>
      <c r="I564"/>
      <c r="J564"/>
    </row>
    <row r="565" spans="2:10">
      <c r="B565"/>
      <c r="C565"/>
      <c r="D565"/>
      <c r="E565"/>
      <c r="F565"/>
      <c r="G565"/>
      <c r="H565"/>
      <c r="I565"/>
      <c r="J565"/>
    </row>
    <row r="566" spans="2:10">
      <c r="B566"/>
      <c r="C566"/>
      <c r="D566"/>
      <c r="E566"/>
      <c r="F566"/>
      <c r="G566"/>
      <c r="H566"/>
      <c r="I566"/>
      <c r="J566"/>
    </row>
    <row r="567" spans="2:10">
      <c r="B567"/>
      <c r="C567"/>
      <c r="D567"/>
      <c r="E567"/>
      <c r="F567"/>
      <c r="G567"/>
      <c r="H567"/>
      <c r="I567"/>
      <c r="J567"/>
    </row>
    <row r="568" spans="2:10">
      <c r="B568"/>
      <c r="C568"/>
      <c r="D568"/>
      <c r="E568"/>
      <c r="F568"/>
      <c r="G568"/>
      <c r="H568"/>
      <c r="I568"/>
      <c r="J568"/>
    </row>
    <row r="569" spans="2:10">
      <c r="B569"/>
      <c r="C569"/>
      <c r="D569"/>
      <c r="E569"/>
      <c r="F569"/>
      <c r="G569"/>
      <c r="H569"/>
      <c r="I569"/>
      <c r="J569"/>
    </row>
    <row r="570" spans="2:10">
      <c r="B570"/>
      <c r="C570"/>
      <c r="D570"/>
      <c r="E570"/>
      <c r="F570"/>
      <c r="G570"/>
      <c r="H570"/>
      <c r="I570"/>
      <c r="J570"/>
    </row>
    <row r="571" spans="2:10">
      <c r="B571"/>
      <c r="C571"/>
      <c r="D571"/>
      <c r="E571"/>
      <c r="F571"/>
      <c r="G571"/>
      <c r="H571"/>
      <c r="I571"/>
      <c r="J571"/>
    </row>
    <row r="572" spans="2:10">
      <c r="B572"/>
      <c r="C572"/>
      <c r="D572"/>
      <c r="E572"/>
      <c r="F572"/>
      <c r="G572"/>
      <c r="H572"/>
      <c r="I572"/>
      <c r="J572"/>
    </row>
    <row r="573" spans="2:10">
      <c r="B573"/>
      <c r="C573"/>
      <c r="D573"/>
      <c r="E573"/>
      <c r="F573"/>
      <c r="G573"/>
      <c r="H573"/>
      <c r="I573"/>
      <c r="J573"/>
    </row>
    <row r="574" spans="2:10">
      <c r="B574"/>
      <c r="C574"/>
      <c r="D574"/>
      <c r="E574"/>
      <c r="F574"/>
      <c r="G574"/>
      <c r="H574"/>
      <c r="I574"/>
      <c r="J574"/>
    </row>
    <row r="575" spans="2:10">
      <c r="B575"/>
      <c r="C575"/>
      <c r="D575"/>
      <c r="E575"/>
      <c r="F575"/>
      <c r="G575"/>
      <c r="H575"/>
      <c r="I575"/>
      <c r="J575"/>
    </row>
    <row r="576" spans="2:10">
      <c r="B576"/>
      <c r="C576"/>
      <c r="D576"/>
      <c r="E576"/>
      <c r="F576"/>
      <c r="G576"/>
      <c r="H576"/>
      <c r="I576"/>
      <c r="J576"/>
    </row>
    <row r="577" spans="2:10">
      <c r="B577"/>
      <c r="C577"/>
      <c r="D577"/>
      <c r="E577"/>
      <c r="F577"/>
      <c r="G577"/>
      <c r="H577"/>
      <c r="I577"/>
      <c r="J577"/>
    </row>
    <row r="578" spans="2:10">
      <c r="B578"/>
      <c r="C578"/>
      <c r="D578"/>
      <c r="E578"/>
      <c r="F578"/>
      <c r="G578"/>
      <c r="H578"/>
      <c r="I578"/>
      <c r="J578"/>
    </row>
    <row r="579" spans="2:10">
      <c r="B579"/>
      <c r="C579"/>
      <c r="D579"/>
      <c r="E579"/>
      <c r="F579"/>
      <c r="G579"/>
      <c r="H579"/>
      <c r="I579"/>
      <c r="J579"/>
    </row>
    <row r="580" spans="2:10">
      <c r="B580"/>
      <c r="C580"/>
      <c r="D580"/>
      <c r="E580"/>
      <c r="F580"/>
      <c r="G580"/>
      <c r="H580"/>
      <c r="I580"/>
      <c r="J580"/>
    </row>
    <row r="581" spans="2:10">
      <c r="B581"/>
      <c r="C581"/>
      <c r="D581"/>
      <c r="E581"/>
      <c r="F581"/>
      <c r="G581"/>
      <c r="H581"/>
      <c r="I581"/>
      <c r="J581"/>
    </row>
    <row r="582" spans="2:10">
      <c r="B582"/>
      <c r="C582"/>
      <c r="D582"/>
      <c r="E582"/>
      <c r="F582"/>
      <c r="G582"/>
      <c r="H582"/>
      <c r="I582"/>
      <c r="J582"/>
    </row>
    <row r="583" spans="2:10">
      <c r="B583"/>
      <c r="C583"/>
      <c r="D583"/>
      <c r="E583"/>
      <c r="F583"/>
      <c r="G583"/>
      <c r="H583"/>
      <c r="I583"/>
      <c r="J583"/>
    </row>
    <row r="584" spans="2:10">
      <c r="B584"/>
      <c r="C584"/>
      <c r="D584"/>
      <c r="E584"/>
      <c r="F584"/>
      <c r="G584"/>
      <c r="H584"/>
      <c r="I584"/>
      <c r="J584"/>
    </row>
    <row r="585" spans="2:10">
      <c r="B585"/>
      <c r="C585"/>
      <c r="D585"/>
      <c r="E585"/>
      <c r="F585"/>
      <c r="G585"/>
      <c r="H585"/>
      <c r="I585"/>
      <c r="J585"/>
    </row>
    <row r="586" spans="2:10">
      <c r="B586"/>
      <c r="C586"/>
      <c r="D586"/>
      <c r="E586"/>
      <c r="F586"/>
      <c r="G586"/>
      <c r="H586"/>
      <c r="I586"/>
      <c r="J586"/>
    </row>
    <row r="587" spans="2:10">
      <c r="B587"/>
      <c r="C587"/>
      <c r="D587"/>
      <c r="E587"/>
      <c r="F587"/>
      <c r="G587"/>
      <c r="H587"/>
      <c r="I587"/>
      <c r="J587"/>
    </row>
    <row r="588" spans="2:10">
      <c r="B588"/>
      <c r="C588"/>
      <c r="D588"/>
      <c r="E588"/>
      <c r="F588"/>
      <c r="G588"/>
      <c r="H588"/>
      <c r="I588"/>
      <c r="J588"/>
    </row>
    <row r="589" spans="2:10">
      <c r="B589"/>
      <c r="C589"/>
      <c r="D589"/>
      <c r="E589"/>
      <c r="F589"/>
      <c r="G589"/>
      <c r="H589"/>
      <c r="I589"/>
      <c r="J589"/>
    </row>
    <row r="590" spans="2:10">
      <c r="B590"/>
      <c r="C590"/>
      <c r="D590"/>
      <c r="E590"/>
      <c r="F590"/>
      <c r="G590"/>
      <c r="H590"/>
      <c r="I590"/>
      <c r="J590"/>
    </row>
    <row r="591" spans="2:10">
      <c r="B591"/>
      <c r="C591"/>
      <c r="D591"/>
      <c r="E591"/>
      <c r="F591"/>
      <c r="G591"/>
      <c r="H591"/>
      <c r="I591"/>
      <c r="J591"/>
    </row>
    <row r="592" spans="2:10">
      <c r="B592"/>
      <c r="C592"/>
      <c r="D592"/>
      <c r="E592"/>
      <c r="F592"/>
      <c r="G592"/>
      <c r="H592"/>
      <c r="I592"/>
      <c r="J592"/>
    </row>
    <row r="593" spans="2:10">
      <c r="B593"/>
      <c r="C593"/>
      <c r="D593"/>
      <c r="E593"/>
      <c r="F593"/>
      <c r="G593"/>
      <c r="H593"/>
      <c r="I593"/>
      <c r="J593"/>
    </row>
    <row r="594" spans="2:10">
      <c r="B594"/>
      <c r="C594"/>
      <c r="D594"/>
      <c r="E594"/>
      <c r="F594"/>
      <c r="G594"/>
      <c r="H594"/>
      <c r="I594"/>
      <c r="J594"/>
    </row>
    <row r="595" spans="2:10">
      <c r="B595"/>
      <c r="C595"/>
      <c r="D595"/>
      <c r="E595"/>
      <c r="F595"/>
      <c r="G595"/>
      <c r="H595"/>
      <c r="I595"/>
      <c r="J595"/>
    </row>
    <row r="596" spans="2:10">
      <c r="B596"/>
      <c r="C596"/>
      <c r="D596"/>
      <c r="E596"/>
      <c r="F596"/>
      <c r="G596"/>
      <c r="H596"/>
      <c r="I596"/>
      <c r="J596"/>
    </row>
    <row r="597" spans="2:10">
      <c r="B597"/>
      <c r="C597"/>
      <c r="D597"/>
      <c r="E597"/>
      <c r="F597"/>
      <c r="G597"/>
      <c r="H597"/>
      <c r="I597"/>
      <c r="J597"/>
    </row>
    <row r="598" spans="2:10">
      <c r="B598"/>
      <c r="C598"/>
      <c r="D598"/>
      <c r="E598"/>
      <c r="F598"/>
      <c r="G598"/>
      <c r="H598"/>
      <c r="I598"/>
      <c r="J598"/>
    </row>
    <row r="599" spans="2:10">
      <c r="B599"/>
      <c r="C599"/>
      <c r="D599"/>
      <c r="E599"/>
      <c r="F599"/>
      <c r="G599"/>
      <c r="H599"/>
      <c r="I599"/>
      <c r="J599"/>
    </row>
    <row r="600" spans="2:10">
      <c r="B600"/>
      <c r="C600"/>
      <c r="D600"/>
      <c r="E600"/>
      <c r="F600"/>
      <c r="G600"/>
      <c r="H600"/>
      <c r="I600"/>
      <c r="J600"/>
    </row>
    <row r="601" spans="2:10">
      <c r="B601"/>
      <c r="C601"/>
      <c r="D601"/>
      <c r="E601"/>
      <c r="F601"/>
      <c r="G601"/>
      <c r="H601"/>
      <c r="I601"/>
      <c r="J601"/>
    </row>
    <row r="602" spans="2:10">
      <c r="B602"/>
      <c r="C602"/>
      <c r="D602"/>
      <c r="E602"/>
      <c r="F602"/>
      <c r="G602"/>
      <c r="H602"/>
      <c r="I602"/>
      <c r="J602"/>
    </row>
    <row r="603" spans="2:10">
      <c r="B603"/>
      <c r="C603"/>
      <c r="D603"/>
      <c r="E603"/>
      <c r="F603"/>
      <c r="G603"/>
      <c r="H603"/>
      <c r="I603"/>
      <c r="J603"/>
    </row>
    <row r="604" spans="2:10">
      <c r="B604"/>
      <c r="C604"/>
      <c r="D604"/>
      <c r="E604"/>
      <c r="F604"/>
      <c r="G604"/>
      <c r="H604"/>
      <c r="I604"/>
      <c r="J604"/>
    </row>
    <row r="605" spans="2:10">
      <c r="B605"/>
      <c r="C605"/>
      <c r="D605"/>
      <c r="E605"/>
      <c r="F605"/>
      <c r="G605"/>
      <c r="H605"/>
      <c r="I605"/>
      <c r="J605"/>
    </row>
    <row r="606" spans="2:10">
      <c r="B606"/>
      <c r="C606"/>
      <c r="D606"/>
      <c r="E606"/>
      <c r="F606"/>
      <c r="G606"/>
      <c r="H606"/>
      <c r="I606"/>
      <c r="J606"/>
    </row>
    <row r="607" spans="2:10">
      <c r="B607"/>
      <c r="C607"/>
      <c r="D607"/>
      <c r="E607"/>
      <c r="F607"/>
      <c r="G607"/>
      <c r="H607"/>
      <c r="I607"/>
      <c r="J607"/>
    </row>
    <row r="608" spans="2:10">
      <c r="B608"/>
      <c r="C608"/>
      <c r="D608"/>
      <c r="E608"/>
      <c r="F608"/>
      <c r="G608"/>
      <c r="H608"/>
      <c r="I608"/>
      <c r="J608"/>
    </row>
    <row r="609" spans="2:10">
      <c r="B609"/>
      <c r="C609"/>
      <c r="D609"/>
      <c r="E609"/>
      <c r="F609"/>
      <c r="G609"/>
      <c r="H609"/>
      <c r="I609"/>
      <c r="J609"/>
    </row>
    <row r="610" spans="2:10">
      <c r="B610"/>
      <c r="C610"/>
      <c r="D610"/>
      <c r="E610"/>
      <c r="F610"/>
      <c r="G610"/>
      <c r="H610"/>
      <c r="I610"/>
      <c r="J610"/>
    </row>
    <row r="611" spans="2:10">
      <c r="B611"/>
      <c r="C611"/>
      <c r="D611"/>
      <c r="E611"/>
      <c r="F611"/>
      <c r="G611"/>
      <c r="H611"/>
      <c r="I611"/>
      <c r="J611"/>
    </row>
    <row r="612" spans="2:10">
      <c r="B612"/>
      <c r="C612"/>
      <c r="D612"/>
      <c r="E612"/>
      <c r="F612"/>
      <c r="G612"/>
      <c r="H612"/>
      <c r="I612"/>
      <c r="J612"/>
    </row>
    <row r="613" spans="2:10">
      <c r="B613"/>
      <c r="C613"/>
      <c r="D613"/>
      <c r="E613"/>
      <c r="F613"/>
      <c r="G613"/>
      <c r="H613"/>
      <c r="I613"/>
      <c r="J613"/>
    </row>
    <row r="614" spans="2:10">
      <c r="B614"/>
      <c r="C614"/>
      <c r="D614"/>
      <c r="E614"/>
      <c r="F614"/>
      <c r="G614"/>
      <c r="H614"/>
      <c r="I614"/>
      <c r="J614"/>
    </row>
    <row r="615" spans="2:10">
      <c r="B615"/>
      <c r="C615"/>
      <c r="D615"/>
      <c r="E615"/>
      <c r="F615"/>
      <c r="G615"/>
      <c r="H615"/>
      <c r="I615"/>
      <c r="J615"/>
    </row>
    <row r="616" spans="2:10">
      <c r="B616"/>
      <c r="C616"/>
      <c r="D616"/>
      <c r="E616"/>
      <c r="F616"/>
      <c r="G616"/>
      <c r="H616"/>
      <c r="I616"/>
      <c r="J616"/>
    </row>
    <row r="617" spans="2:10">
      <c r="B617"/>
      <c r="C617"/>
      <c r="D617"/>
      <c r="E617"/>
      <c r="F617"/>
      <c r="G617"/>
      <c r="H617"/>
      <c r="I617"/>
      <c r="J617"/>
    </row>
    <row r="618" spans="2:10">
      <c r="B618"/>
      <c r="C618"/>
      <c r="D618"/>
      <c r="E618"/>
      <c r="F618"/>
      <c r="G618"/>
      <c r="H618"/>
      <c r="I618"/>
      <c r="J618"/>
    </row>
    <row r="619" spans="2:10">
      <c r="B619"/>
      <c r="C619"/>
      <c r="D619"/>
      <c r="E619"/>
      <c r="F619"/>
      <c r="G619"/>
      <c r="H619"/>
      <c r="I619"/>
      <c r="J619"/>
    </row>
    <row r="620" spans="2:10">
      <c r="B620"/>
      <c r="C620"/>
      <c r="D620"/>
      <c r="E620"/>
      <c r="F620"/>
      <c r="G620"/>
      <c r="H620"/>
      <c r="I620"/>
      <c r="J620"/>
    </row>
    <row r="621" spans="2:10">
      <c r="B621"/>
      <c r="C621"/>
      <c r="D621"/>
      <c r="E621"/>
      <c r="F621"/>
      <c r="G621"/>
      <c r="H621"/>
      <c r="I621"/>
      <c r="J621"/>
    </row>
    <row r="622" spans="2:10">
      <c r="B622"/>
      <c r="C622"/>
      <c r="D622"/>
      <c r="E622"/>
      <c r="F622"/>
      <c r="G622"/>
      <c r="H622"/>
      <c r="I622"/>
      <c r="J622"/>
    </row>
    <row r="623" spans="2:10">
      <c r="B623"/>
      <c r="C623"/>
      <c r="D623"/>
      <c r="E623"/>
      <c r="F623"/>
      <c r="G623"/>
      <c r="H623"/>
      <c r="I623"/>
      <c r="J623"/>
    </row>
    <row r="624" spans="2:10">
      <c r="B624"/>
      <c r="C624"/>
      <c r="D624"/>
      <c r="E624"/>
      <c r="F624"/>
      <c r="G624"/>
      <c r="H624"/>
      <c r="I624"/>
      <c r="J624"/>
    </row>
    <row r="625" spans="2:10">
      <c r="B625"/>
      <c r="C625"/>
      <c r="D625"/>
      <c r="E625"/>
      <c r="F625"/>
      <c r="G625"/>
      <c r="H625"/>
      <c r="I625"/>
      <c r="J625"/>
    </row>
    <row r="626" spans="2:10">
      <c r="B626"/>
      <c r="C626"/>
      <c r="D626"/>
      <c r="E626"/>
      <c r="F626"/>
      <c r="G626"/>
      <c r="H626"/>
      <c r="I626"/>
      <c r="J626"/>
    </row>
    <row r="627" spans="2:10">
      <c r="B627"/>
      <c r="C627"/>
      <c r="D627"/>
      <c r="E627"/>
      <c r="F627"/>
      <c r="G627"/>
      <c r="H627"/>
      <c r="I627"/>
      <c r="J627"/>
    </row>
    <row r="628" spans="2:10">
      <c r="B628"/>
      <c r="C628"/>
      <c r="D628"/>
      <c r="E628"/>
      <c r="F628"/>
      <c r="G628"/>
      <c r="H628"/>
      <c r="I628"/>
      <c r="J628"/>
    </row>
    <row r="629" spans="2:10">
      <c r="B629"/>
      <c r="C629"/>
      <c r="D629"/>
      <c r="E629"/>
      <c r="F629"/>
      <c r="G629"/>
      <c r="H629"/>
      <c r="I629"/>
      <c r="J629"/>
    </row>
    <row r="630" spans="2:10">
      <c r="B630"/>
      <c r="C630"/>
      <c r="D630"/>
      <c r="E630"/>
      <c r="F630"/>
      <c r="G630"/>
      <c r="H630"/>
      <c r="I630"/>
      <c r="J630"/>
    </row>
    <row r="631" spans="2:10">
      <c r="B631"/>
      <c r="C631"/>
      <c r="D631"/>
      <c r="E631"/>
      <c r="F631"/>
      <c r="G631"/>
      <c r="H631"/>
      <c r="I631"/>
      <c r="J631"/>
    </row>
    <row r="632" spans="2:10">
      <c r="B632"/>
      <c r="C632"/>
      <c r="D632"/>
      <c r="E632"/>
      <c r="F632"/>
      <c r="G632"/>
      <c r="H632"/>
      <c r="I632"/>
      <c r="J632"/>
    </row>
    <row r="633" spans="2:10">
      <c r="B633"/>
      <c r="C633"/>
      <c r="D633"/>
      <c r="E633"/>
      <c r="F633"/>
      <c r="G633"/>
      <c r="H633"/>
      <c r="I633"/>
      <c r="J633"/>
    </row>
    <row r="634" spans="2:10">
      <c r="B634"/>
      <c r="C634"/>
      <c r="D634"/>
      <c r="E634"/>
      <c r="F634"/>
      <c r="G634"/>
      <c r="H634"/>
      <c r="I634"/>
      <c r="J634"/>
    </row>
    <row r="635" spans="2:10">
      <c r="B635"/>
      <c r="C635"/>
      <c r="D635"/>
      <c r="E635"/>
      <c r="F635"/>
      <c r="G635"/>
      <c r="H635"/>
      <c r="I635"/>
      <c r="J635"/>
    </row>
    <row r="636" spans="2:10">
      <c r="B636"/>
      <c r="C636"/>
      <c r="D636"/>
      <c r="E636"/>
      <c r="F636"/>
      <c r="G636"/>
      <c r="H636"/>
      <c r="I636"/>
      <c r="J636"/>
    </row>
    <row r="637" spans="2:10">
      <c r="B637"/>
      <c r="C637"/>
      <c r="D637"/>
      <c r="E637"/>
      <c r="F637"/>
      <c r="G637"/>
      <c r="H637"/>
      <c r="I637"/>
      <c r="J637"/>
    </row>
    <row r="638" spans="2:10">
      <c r="B638"/>
      <c r="C638"/>
      <c r="D638"/>
      <c r="E638"/>
      <c r="F638"/>
      <c r="G638"/>
      <c r="H638"/>
      <c r="I638"/>
      <c r="J638"/>
    </row>
    <row r="639" spans="2:10">
      <c r="B639"/>
      <c r="C639"/>
      <c r="D639"/>
      <c r="E639"/>
      <c r="F639"/>
      <c r="G639"/>
      <c r="H639"/>
      <c r="I639"/>
      <c r="J639"/>
    </row>
    <row r="640" spans="2:10">
      <c r="B640"/>
      <c r="C640"/>
      <c r="D640"/>
      <c r="E640"/>
      <c r="F640"/>
      <c r="G640"/>
      <c r="H640"/>
      <c r="I640"/>
      <c r="J640"/>
    </row>
    <row r="641" spans="2:10">
      <c r="B641"/>
      <c r="C641"/>
      <c r="D641"/>
      <c r="E641"/>
      <c r="F641"/>
      <c r="G641"/>
      <c r="H641"/>
      <c r="I641"/>
      <c r="J641"/>
    </row>
    <row r="642" spans="2:10">
      <c r="B642"/>
      <c r="C642"/>
      <c r="D642"/>
      <c r="E642"/>
      <c r="F642"/>
      <c r="G642"/>
      <c r="H642"/>
      <c r="I642"/>
      <c r="J642"/>
    </row>
    <row r="643" spans="2:10">
      <c r="B643"/>
      <c r="C643"/>
      <c r="D643"/>
      <c r="E643"/>
      <c r="F643"/>
      <c r="G643"/>
      <c r="H643"/>
      <c r="I643"/>
      <c r="J643"/>
    </row>
    <row r="644" spans="2:10">
      <c r="B644"/>
      <c r="C644"/>
      <c r="D644"/>
      <c r="E644"/>
      <c r="F644"/>
      <c r="G644"/>
      <c r="H644"/>
      <c r="I644"/>
      <c r="J644"/>
    </row>
    <row r="645" spans="2:10">
      <c r="B645"/>
      <c r="C645"/>
      <c r="D645"/>
      <c r="E645"/>
      <c r="F645"/>
      <c r="G645"/>
      <c r="H645"/>
      <c r="I645"/>
      <c r="J645"/>
    </row>
    <row r="646" spans="2:10">
      <c r="B646"/>
      <c r="C646"/>
      <c r="D646"/>
      <c r="E646"/>
      <c r="F646"/>
      <c r="G646"/>
      <c r="H646"/>
      <c r="I646"/>
      <c r="J646"/>
    </row>
    <row r="647" spans="2:10">
      <c r="B647"/>
      <c r="C647"/>
      <c r="D647"/>
      <c r="E647"/>
      <c r="F647"/>
      <c r="G647"/>
      <c r="H647"/>
      <c r="I647"/>
      <c r="J647"/>
    </row>
    <row r="648" spans="2:10">
      <c r="B648"/>
      <c r="C648"/>
      <c r="D648"/>
      <c r="E648"/>
      <c r="F648"/>
      <c r="G648"/>
      <c r="H648"/>
      <c r="I648"/>
      <c r="J648"/>
    </row>
    <row r="649" spans="2:10">
      <c r="B649"/>
      <c r="C649"/>
      <c r="D649"/>
      <c r="E649"/>
      <c r="F649"/>
      <c r="G649"/>
      <c r="H649"/>
      <c r="I649"/>
      <c r="J649"/>
    </row>
    <row r="650" spans="2:10">
      <c r="B650"/>
      <c r="C650"/>
      <c r="D650"/>
      <c r="E650"/>
      <c r="F650"/>
      <c r="G650"/>
      <c r="H650"/>
      <c r="I650"/>
      <c r="J650"/>
    </row>
    <row r="651" spans="2:10">
      <c r="B651"/>
      <c r="C651"/>
      <c r="D651"/>
      <c r="E651"/>
      <c r="F651"/>
      <c r="G651"/>
      <c r="H651"/>
      <c r="I651"/>
      <c r="J651"/>
    </row>
    <row r="652" spans="2:10">
      <c r="B652"/>
      <c r="C652"/>
      <c r="D652"/>
      <c r="E652"/>
      <c r="F652"/>
      <c r="G652"/>
      <c r="H652"/>
      <c r="I652"/>
      <c r="J652"/>
    </row>
    <row r="653" spans="2:10">
      <c r="B653"/>
      <c r="C653"/>
      <c r="D653"/>
      <c r="E653"/>
      <c r="F653"/>
      <c r="G653"/>
      <c r="H653"/>
      <c r="I653"/>
      <c r="J653"/>
    </row>
    <row r="654" spans="2:10">
      <c r="B654"/>
      <c r="C654"/>
      <c r="D654"/>
      <c r="E654"/>
      <c r="F654"/>
      <c r="G654"/>
      <c r="H654"/>
      <c r="I654"/>
      <c r="J654"/>
    </row>
    <row r="655" spans="2:10">
      <c r="B655"/>
      <c r="C655"/>
      <c r="D655"/>
      <c r="E655"/>
      <c r="F655"/>
      <c r="G655"/>
      <c r="H655"/>
      <c r="I655"/>
      <c r="J655"/>
    </row>
    <row r="656" spans="2:10">
      <c r="B656"/>
      <c r="C656"/>
      <c r="D656"/>
      <c r="E656"/>
      <c r="F656"/>
      <c r="G656"/>
      <c r="H656"/>
      <c r="I656"/>
      <c r="J656"/>
    </row>
    <row r="657" spans="2:10">
      <c r="B657"/>
      <c r="C657"/>
      <c r="D657"/>
      <c r="E657"/>
      <c r="F657"/>
      <c r="G657"/>
      <c r="H657"/>
      <c r="I657"/>
      <c r="J657"/>
    </row>
    <row r="658" spans="2:10">
      <c r="B658"/>
      <c r="C658"/>
      <c r="D658"/>
      <c r="E658"/>
      <c r="F658"/>
      <c r="G658"/>
      <c r="H658"/>
      <c r="I658"/>
      <c r="J658"/>
    </row>
    <row r="659" spans="2:10">
      <c r="B659"/>
      <c r="C659"/>
      <c r="D659"/>
      <c r="E659"/>
      <c r="F659"/>
      <c r="G659"/>
      <c r="H659"/>
      <c r="I659"/>
      <c r="J659"/>
    </row>
    <row r="660" spans="2:10">
      <c r="B660"/>
      <c r="C660"/>
      <c r="D660"/>
      <c r="E660"/>
      <c r="F660"/>
      <c r="G660"/>
      <c r="H660"/>
      <c r="I660"/>
      <c r="J660"/>
    </row>
    <row r="661" spans="2:10">
      <c r="B661"/>
      <c r="C661"/>
      <c r="D661"/>
      <c r="E661"/>
      <c r="F661"/>
      <c r="G661"/>
      <c r="H661"/>
      <c r="I661"/>
      <c r="J661"/>
    </row>
    <row r="662" spans="2:10">
      <c r="B662"/>
      <c r="C662"/>
      <c r="D662"/>
      <c r="E662"/>
      <c r="F662"/>
      <c r="G662"/>
      <c r="H662"/>
      <c r="I662"/>
      <c r="J662"/>
    </row>
    <row r="663" spans="2:10">
      <c r="B663"/>
      <c r="C663"/>
      <c r="D663"/>
      <c r="E663"/>
      <c r="F663"/>
      <c r="G663"/>
      <c r="H663"/>
      <c r="I663"/>
      <c r="J663"/>
    </row>
    <row r="664" spans="2:10">
      <c r="B664"/>
      <c r="C664"/>
      <c r="D664"/>
      <c r="E664"/>
      <c r="F664"/>
      <c r="G664"/>
      <c r="H664"/>
      <c r="I664"/>
      <c r="J664"/>
    </row>
    <row r="665" spans="2:10">
      <c r="B665"/>
      <c r="C665"/>
      <c r="D665"/>
      <c r="E665"/>
      <c r="F665"/>
      <c r="G665"/>
      <c r="H665"/>
      <c r="I665"/>
      <c r="J665"/>
    </row>
    <row r="666" spans="2:10">
      <c r="B666"/>
      <c r="C666"/>
      <c r="D666"/>
      <c r="E666"/>
      <c r="F666"/>
      <c r="G666"/>
      <c r="H666"/>
      <c r="I666"/>
      <c r="J666"/>
    </row>
    <row r="667" spans="2:10">
      <c r="B667"/>
      <c r="C667"/>
      <c r="D667"/>
      <c r="E667"/>
      <c r="F667"/>
      <c r="G667"/>
      <c r="H667"/>
      <c r="I667"/>
      <c r="J667"/>
    </row>
    <row r="668" spans="2:10">
      <c r="B668"/>
      <c r="C668"/>
      <c r="D668"/>
      <c r="E668"/>
      <c r="F668"/>
      <c r="G668"/>
      <c r="H668"/>
      <c r="I668"/>
      <c r="J668"/>
    </row>
    <row r="669" spans="2:10">
      <c r="B669"/>
      <c r="C669"/>
      <c r="D669"/>
      <c r="E669"/>
      <c r="F669"/>
      <c r="G669"/>
      <c r="H669"/>
      <c r="I669"/>
      <c r="J669"/>
    </row>
    <row r="670" spans="2:10">
      <c r="B670"/>
      <c r="C670"/>
      <c r="D670"/>
      <c r="E670"/>
      <c r="F670"/>
      <c r="G670"/>
      <c r="H670"/>
      <c r="I670"/>
      <c r="J670"/>
    </row>
    <row r="671" spans="2:10">
      <c r="B671"/>
      <c r="C671"/>
      <c r="D671"/>
      <c r="E671"/>
      <c r="F671"/>
      <c r="G671"/>
      <c r="H671"/>
      <c r="I671"/>
      <c r="J671"/>
    </row>
    <row r="672" spans="2:10">
      <c r="B672"/>
      <c r="C672"/>
      <c r="D672"/>
      <c r="E672"/>
      <c r="F672"/>
      <c r="G672"/>
      <c r="H672"/>
      <c r="I672"/>
      <c r="J672"/>
    </row>
    <row r="673" spans="2:10">
      <c r="B673"/>
      <c r="C673"/>
      <c r="D673"/>
      <c r="E673"/>
      <c r="F673"/>
      <c r="G673"/>
      <c r="H673"/>
      <c r="I673"/>
      <c r="J673"/>
    </row>
    <row r="674" spans="2:10">
      <c r="B674"/>
      <c r="C674"/>
      <c r="D674"/>
      <c r="E674"/>
      <c r="F674"/>
      <c r="G674"/>
      <c r="H674"/>
      <c r="I674"/>
      <c r="J674"/>
    </row>
    <row r="675" spans="2:10">
      <c r="B675"/>
      <c r="C675"/>
      <c r="D675"/>
      <c r="E675"/>
      <c r="F675"/>
      <c r="G675"/>
      <c r="H675"/>
      <c r="I675"/>
      <c r="J675"/>
    </row>
    <row r="676" spans="2:10">
      <c r="B676"/>
      <c r="C676"/>
      <c r="D676"/>
      <c r="E676"/>
      <c r="F676"/>
      <c r="G676"/>
      <c r="H676"/>
      <c r="I676"/>
      <c r="J676"/>
    </row>
    <row r="677" spans="2:10">
      <c r="B677"/>
      <c r="C677"/>
      <c r="D677"/>
      <c r="E677"/>
      <c r="F677"/>
      <c r="G677"/>
      <c r="H677"/>
      <c r="I677"/>
      <c r="J677"/>
    </row>
    <row r="678" spans="2:10">
      <c r="B678"/>
      <c r="C678"/>
      <c r="D678"/>
      <c r="E678"/>
      <c r="F678"/>
      <c r="G678"/>
      <c r="H678"/>
      <c r="I678"/>
      <c r="J678"/>
    </row>
    <row r="679" spans="2:10">
      <c r="B679"/>
      <c r="C679"/>
      <c r="D679"/>
      <c r="E679"/>
      <c r="F679"/>
      <c r="G679"/>
      <c r="H679"/>
      <c r="I679"/>
      <c r="J679"/>
    </row>
    <row r="680" spans="2:10">
      <c r="B680"/>
      <c r="C680"/>
      <c r="D680"/>
      <c r="E680"/>
      <c r="F680"/>
      <c r="G680"/>
      <c r="H680"/>
      <c r="I680"/>
      <c r="J680"/>
    </row>
    <row r="681" spans="2:10">
      <c r="B681"/>
      <c r="C681"/>
      <c r="D681"/>
      <c r="E681"/>
      <c r="F681"/>
      <c r="G681"/>
      <c r="H681"/>
      <c r="I681"/>
      <c r="J681"/>
    </row>
    <row r="682" spans="2:10">
      <c r="B682"/>
      <c r="C682"/>
      <c r="D682"/>
      <c r="E682"/>
      <c r="F682"/>
      <c r="G682"/>
      <c r="H682"/>
      <c r="I682"/>
      <c r="J682"/>
    </row>
    <row r="683" spans="2:10">
      <c r="B683"/>
      <c r="C683"/>
      <c r="D683"/>
      <c r="E683"/>
      <c r="F683"/>
      <c r="G683"/>
      <c r="H683"/>
      <c r="I683"/>
      <c r="J683"/>
    </row>
    <row r="684" spans="2:10">
      <c r="B684"/>
      <c r="C684"/>
      <c r="D684"/>
      <c r="E684"/>
      <c r="F684"/>
      <c r="G684"/>
      <c r="H684"/>
      <c r="I684"/>
      <c r="J684"/>
    </row>
    <row r="685" spans="2:10">
      <c r="B685"/>
      <c r="C685"/>
      <c r="D685"/>
      <c r="E685"/>
      <c r="F685"/>
      <c r="G685"/>
      <c r="H685"/>
      <c r="I685"/>
      <c r="J685"/>
    </row>
    <row r="686" spans="2:10">
      <c r="B686"/>
      <c r="C686"/>
      <c r="D686"/>
      <c r="E686"/>
      <c r="F686"/>
      <c r="G686"/>
      <c r="H686"/>
      <c r="I686"/>
      <c r="J686"/>
    </row>
    <row r="687" spans="2:10">
      <c r="B687"/>
      <c r="C687"/>
      <c r="D687"/>
      <c r="E687"/>
      <c r="F687"/>
      <c r="G687"/>
      <c r="H687"/>
      <c r="I687"/>
      <c r="J687"/>
    </row>
    <row r="688" spans="2:10">
      <c r="B688"/>
      <c r="C688"/>
      <c r="D688"/>
      <c r="E688"/>
      <c r="F688"/>
      <c r="G688"/>
      <c r="H688"/>
      <c r="I688"/>
      <c r="J688"/>
    </row>
    <row r="689" spans="2:10">
      <c r="B689"/>
      <c r="C689"/>
      <c r="D689"/>
      <c r="E689"/>
      <c r="F689"/>
      <c r="G689"/>
      <c r="H689"/>
      <c r="I689"/>
      <c r="J689"/>
    </row>
    <row r="690" spans="2:10">
      <c r="B690"/>
      <c r="C690"/>
      <c r="D690"/>
      <c r="E690"/>
      <c r="F690"/>
      <c r="G690"/>
      <c r="H690"/>
      <c r="I690"/>
      <c r="J690"/>
    </row>
    <row r="691" spans="2:10">
      <c r="B691"/>
      <c r="C691"/>
      <c r="D691"/>
      <c r="E691"/>
      <c r="F691"/>
      <c r="G691"/>
      <c r="H691"/>
      <c r="I691"/>
      <c r="J691"/>
    </row>
    <row r="692" spans="2:10">
      <c r="B692"/>
      <c r="C692"/>
      <c r="D692"/>
      <c r="E692"/>
      <c r="F692"/>
      <c r="G692"/>
      <c r="H692"/>
      <c r="I692"/>
      <c r="J692"/>
    </row>
    <row r="693" spans="2:10">
      <c r="B693"/>
      <c r="C693"/>
      <c r="D693"/>
      <c r="E693"/>
      <c r="F693"/>
      <c r="G693"/>
      <c r="H693"/>
      <c r="I693"/>
      <c r="J693"/>
    </row>
    <row r="694" spans="2:10">
      <c r="B694"/>
      <c r="C694"/>
      <c r="D694"/>
      <c r="E694"/>
      <c r="F694"/>
      <c r="G694"/>
      <c r="H694"/>
      <c r="I694"/>
      <c r="J694"/>
    </row>
    <row r="695" spans="2:10">
      <c r="B695"/>
      <c r="C695"/>
      <c r="D695"/>
      <c r="E695"/>
      <c r="F695"/>
      <c r="G695"/>
      <c r="H695"/>
      <c r="I695"/>
      <c r="J695"/>
    </row>
    <row r="696" spans="2:10">
      <c r="B696"/>
      <c r="C696"/>
      <c r="D696"/>
      <c r="E696"/>
      <c r="F696"/>
      <c r="G696"/>
      <c r="H696"/>
      <c r="I696"/>
      <c r="J696"/>
    </row>
    <row r="697" spans="2:10">
      <c r="B697"/>
      <c r="C697"/>
      <c r="D697"/>
      <c r="E697"/>
      <c r="F697"/>
      <c r="G697"/>
      <c r="H697"/>
      <c r="I697"/>
      <c r="J697"/>
    </row>
    <row r="698" spans="2:10">
      <c r="B698"/>
      <c r="C698"/>
      <c r="D698"/>
      <c r="E698"/>
      <c r="F698"/>
      <c r="G698"/>
      <c r="H698"/>
      <c r="I698"/>
      <c r="J698"/>
    </row>
    <row r="699" spans="2:10">
      <c r="B699"/>
      <c r="C699"/>
      <c r="D699"/>
      <c r="E699"/>
      <c r="F699"/>
      <c r="G699"/>
      <c r="H699"/>
      <c r="I699"/>
      <c r="J699"/>
    </row>
    <row r="700" spans="2:10">
      <c r="B700"/>
      <c r="C700"/>
      <c r="D700"/>
      <c r="E700"/>
      <c r="F700"/>
      <c r="G700"/>
      <c r="H700"/>
      <c r="I700"/>
      <c r="J700"/>
    </row>
    <row r="701" spans="2:10">
      <c r="B701"/>
      <c r="C701"/>
      <c r="D701"/>
      <c r="E701"/>
      <c r="F701"/>
      <c r="G701"/>
      <c r="H701"/>
      <c r="I701"/>
      <c r="J701"/>
    </row>
    <row r="702" spans="2:10">
      <c r="B702"/>
      <c r="C702"/>
      <c r="D702"/>
      <c r="E702"/>
      <c r="F702"/>
      <c r="G702"/>
      <c r="H702"/>
      <c r="I702"/>
      <c r="J702"/>
    </row>
    <row r="703" spans="2:10">
      <c r="B703"/>
      <c r="C703"/>
      <c r="D703"/>
      <c r="E703"/>
      <c r="F703"/>
      <c r="G703"/>
      <c r="H703"/>
      <c r="I703"/>
      <c r="J703"/>
    </row>
    <row r="704" spans="2:10">
      <c r="B704"/>
      <c r="C704"/>
      <c r="D704"/>
      <c r="E704"/>
      <c r="F704"/>
      <c r="G704"/>
      <c r="H704"/>
      <c r="I704"/>
      <c r="J704"/>
    </row>
    <row r="705" spans="2:10">
      <c r="B705"/>
      <c r="C705"/>
      <c r="D705"/>
      <c r="E705"/>
      <c r="F705"/>
      <c r="G705"/>
      <c r="H705"/>
      <c r="I705"/>
      <c r="J705"/>
    </row>
    <row r="706" spans="2:10">
      <c r="B706"/>
      <c r="C706"/>
      <c r="D706"/>
      <c r="E706"/>
      <c r="F706"/>
      <c r="G706"/>
      <c r="H706"/>
      <c r="I706"/>
      <c r="J706"/>
    </row>
    <row r="707" spans="2:10">
      <c r="B707"/>
      <c r="C707"/>
      <c r="D707"/>
      <c r="E707"/>
      <c r="F707"/>
      <c r="G707"/>
      <c r="H707"/>
      <c r="I707"/>
      <c r="J707"/>
    </row>
    <row r="708" spans="2:10">
      <c r="B708"/>
      <c r="C708"/>
      <c r="D708"/>
      <c r="E708"/>
      <c r="F708"/>
      <c r="G708"/>
      <c r="H708"/>
      <c r="I708"/>
      <c r="J708"/>
    </row>
    <row r="709" spans="2:10">
      <c r="B709"/>
      <c r="C709"/>
      <c r="D709"/>
      <c r="E709"/>
      <c r="F709"/>
      <c r="G709"/>
      <c r="H709"/>
      <c r="I709"/>
      <c r="J709"/>
    </row>
    <row r="710" spans="2:10">
      <c r="B710"/>
      <c r="C710"/>
      <c r="D710"/>
      <c r="E710"/>
      <c r="F710"/>
      <c r="G710"/>
      <c r="H710"/>
      <c r="I710"/>
      <c r="J710"/>
    </row>
    <row r="711" spans="2:10">
      <c r="B711"/>
      <c r="C711"/>
      <c r="D711"/>
      <c r="E711"/>
      <c r="F711"/>
      <c r="G711"/>
      <c r="H711"/>
      <c r="I711"/>
      <c r="J711"/>
    </row>
    <row r="712" spans="2:10">
      <c r="B712"/>
      <c r="C712"/>
      <c r="D712"/>
      <c r="E712"/>
      <c r="F712"/>
      <c r="G712"/>
      <c r="H712"/>
      <c r="I712"/>
      <c r="J712"/>
    </row>
    <row r="713" spans="2:10">
      <c r="B713"/>
      <c r="C713"/>
      <c r="D713"/>
      <c r="E713"/>
      <c r="F713"/>
      <c r="G713"/>
      <c r="H713"/>
      <c r="I713"/>
      <c r="J713"/>
    </row>
    <row r="714" spans="2:10">
      <c r="B714"/>
      <c r="C714"/>
      <c r="D714"/>
      <c r="E714"/>
      <c r="F714"/>
      <c r="G714"/>
      <c r="H714"/>
      <c r="I714"/>
      <c r="J714"/>
    </row>
    <row r="715" spans="2:10">
      <c r="B715"/>
      <c r="C715"/>
      <c r="D715"/>
      <c r="E715"/>
      <c r="F715"/>
      <c r="G715"/>
      <c r="H715"/>
      <c r="I715"/>
      <c r="J715"/>
    </row>
    <row r="716" spans="2:10">
      <c r="B716"/>
      <c r="C716"/>
      <c r="D716"/>
      <c r="E716"/>
      <c r="F716"/>
      <c r="G716"/>
      <c r="H716"/>
      <c r="I716"/>
      <c r="J716"/>
    </row>
    <row r="717" spans="2:10">
      <c r="B717"/>
      <c r="C717"/>
      <c r="D717"/>
      <c r="E717"/>
      <c r="F717"/>
      <c r="G717"/>
      <c r="H717"/>
      <c r="I717"/>
      <c r="J717"/>
    </row>
    <row r="718" spans="2:10">
      <c r="B718"/>
      <c r="C718"/>
      <c r="D718"/>
      <c r="E718"/>
      <c r="F718"/>
      <c r="G718"/>
      <c r="H718"/>
      <c r="I718"/>
      <c r="J718"/>
    </row>
    <row r="719" spans="2:10">
      <c r="B719"/>
      <c r="C719"/>
      <c r="D719"/>
      <c r="E719"/>
      <c r="F719"/>
      <c r="G719"/>
      <c r="H719"/>
      <c r="I719"/>
      <c r="J719"/>
    </row>
    <row r="720" spans="2:10">
      <c r="B720"/>
      <c r="C720"/>
      <c r="D720"/>
      <c r="E720"/>
      <c r="F720"/>
      <c r="G720"/>
      <c r="H720"/>
      <c r="I720"/>
      <c r="J720"/>
    </row>
    <row r="721" spans="2:10">
      <c r="B721"/>
      <c r="C721"/>
      <c r="D721"/>
      <c r="E721"/>
      <c r="F721"/>
      <c r="G721"/>
      <c r="H721"/>
      <c r="I721"/>
      <c r="J721"/>
    </row>
    <row r="722" spans="2:10">
      <c r="B722"/>
      <c r="C722"/>
      <c r="D722"/>
      <c r="E722"/>
      <c r="F722"/>
      <c r="G722"/>
      <c r="H722"/>
      <c r="I722"/>
      <c r="J722"/>
    </row>
    <row r="723" spans="2:10">
      <c r="B723"/>
      <c r="C723"/>
      <c r="D723"/>
      <c r="E723"/>
      <c r="F723"/>
      <c r="G723"/>
      <c r="H723"/>
      <c r="I723"/>
      <c r="J723"/>
    </row>
    <row r="724" spans="2:10">
      <c r="B724"/>
      <c r="C724"/>
      <c r="D724"/>
      <c r="E724"/>
      <c r="F724"/>
      <c r="G724"/>
      <c r="H724"/>
      <c r="I724"/>
      <c r="J724"/>
    </row>
    <row r="725" spans="2:10">
      <c r="B725"/>
      <c r="C725"/>
      <c r="D725"/>
      <c r="E725"/>
      <c r="F725"/>
      <c r="G725"/>
      <c r="H725"/>
      <c r="I725"/>
      <c r="J725"/>
    </row>
    <row r="726" spans="2:10">
      <c r="B726"/>
      <c r="C726"/>
      <c r="D726"/>
      <c r="E726"/>
      <c r="F726"/>
      <c r="G726"/>
      <c r="H726"/>
      <c r="I726"/>
      <c r="J726"/>
    </row>
    <row r="727" spans="2:10">
      <c r="B727"/>
      <c r="C727"/>
      <c r="D727"/>
      <c r="E727"/>
      <c r="F727"/>
      <c r="G727"/>
      <c r="H727"/>
      <c r="I727"/>
      <c r="J727"/>
    </row>
    <row r="728" spans="2:10">
      <c r="B728"/>
      <c r="C728"/>
      <c r="D728"/>
      <c r="E728"/>
      <c r="F728"/>
      <c r="G728"/>
      <c r="H728"/>
      <c r="I728"/>
      <c r="J728"/>
    </row>
    <row r="729" spans="2:10">
      <c r="B729"/>
      <c r="C729"/>
      <c r="D729"/>
      <c r="E729"/>
      <c r="F729"/>
      <c r="G729"/>
      <c r="H729"/>
      <c r="I729"/>
      <c r="J729"/>
    </row>
    <row r="730" spans="2:10">
      <c r="B730"/>
      <c r="C730"/>
      <c r="D730"/>
      <c r="E730"/>
      <c r="F730"/>
      <c r="G730"/>
      <c r="H730"/>
      <c r="I730"/>
      <c r="J730"/>
    </row>
    <row r="731" spans="2:10">
      <c r="B731"/>
      <c r="C731"/>
      <c r="D731"/>
      <c r="E731"/>
      <c r="F731"/>
      <c r="G731"/>
      <c r="H731"/>
      <c r="I731"/>
      <c r="J731"/>
    </row>
    <row r="732" spans="2:10">
      <c r="B732"/>
      <c r="C732"/>
      <c r="D732"/>
      <c r="E732"/>
      <c r="F732"/>
      <c r="G732"/>
      <c r="H732"/>
      <c r="I732"/>
      <c r="J732"/>
    </row>
    <row r="733" spans="2:10">
      <c r="B733"/>
      <c r="C733"/>
      <c r="D733"/>
      <c r="E733"/>
      <c r="F733"/>
      <c r="G733"/>
      <c r="H733"/>
      <c r="I733"/>
      <c r="J733"/>
    </row>
    <row r="734" spans="2:10">
      <c r="B734"/>
      <c r="C734"/>
      <c r="D734"/>
      <c r="E734"/>
      <c r="F734"/>
      <c r="G734"/>
      <c r="H734"/>
      <c r="I734"/>
      <c r="J734"/>
    </row>
    <row r="735" spans="2:10">
      <c r="B735"/>
      <c r="C735"/>
      <c r="D735"/>
      <c r="E735"/>
      <c r="F735"/>
      <c r="G735"/>
      <c r="H735"/>
      <c r="I735"/>
      <c r="J735"/>
    </row>
    <row r="736" spans="2:10">
      <c r="B736"/>
      <c r="C736"/>
      <c r="D736"/>
      <c r="E736"/>
      <c r="F736"/>
      <c r="G736"/>
      <c r="H736"/>
      <c r="I736"/>
      <c r="J736"/>
    </row>
    <row r="737" spans="2:10">
      <c r="B737"/>
      <c r="C737"/>
      <c r="D737"/>
      <c r="E737"/>
      <c r="F737"/>
      <c r="G737"/>
      <c r="H737"/>
      <c r="I737"/>
      <c r="J737"/>
    </row>
    <row r="738" spans="2:10">
      <c r="B738"/>
      <c r="C738"/>
      <c r="D738"/>
      <c r="E738"/>
      <c r="F738"/>
      <c r="G738"/>
      <c r="H738"/>
      <c r="I738"/>
      <c r="J738"/>
    </row>
    <row r="739" spans="2:10">
      <c r="B739"/>
      <c r="C739"/>
      <c r="D739"/>
      <c r="E739"/>
      <c r="F739"/>
      <c r="G739"/>
      <c r="H739"/>
      <c r="I739"/>
      <c r="J739"/>
    </row>
    <row r="740" spans="2:10">
      <c r="B740"/>
      <c r="C740"/>
      <c r="D740"/>
      <c r="E740"/>
      <c r="F740"/>
      <c r="G740"/>
      <c r="H740"/>
      <c r="I740"/>
      <c r="J740"/>
    </row>
    <row r="741" spans="2:10">
      <c r="B741"/>
      <c r="C741"/>
      <c r="D741"/>
      <c r="E741"/>
      <c r="F741"/>
      <c r="G741"/>
      <c r="H741"/>
      <c r="I741"/>
      <c r="J741"/>
    </row>
    <row r="742" spans="2:10">
      <c r="B742"/>
      <c r="C742"/>
      <c r="D742"/>
      <c r="E742"/>
      <c r="F742"/>
      <c r="G742"/>
      <c r="H742"/>
      <c r="I742"/>
      <c r="J742"/>
    </row>
    <row r="743" spans="2:10">
      <c r="B743"/>
      <c r="C743"/>
      <c r="D743"/>
      <c r="E743"/>
      <c r="F743"/>
      <c r="G743"/>
      <c r="H743"/>
      <c r="I743"/>
      <c r="J743"/>
    </row>
    <row r="744" spans="2:10">
      <c r="B744"/>
      <c r="C744"/>
      <c r="D744"/>
      <c r="E744"/>
      <c r="F744"/>
      <c r="G744"/>
      <c r="H744"/>
      <c r="I744"/>
      <c r="J744"/>
    </row>
    <row r="745" spans="2:10">
      <c r="B745"/>
      <c r="C745"/>
      <c r="D745"/>
      <c r="E745"/>
      <c r="F745"/>
      <c r="G745"/>
      <c r="H745"/>
      <c r="I745"/>
      <c r="J745"/>
    </row>
    <row r="746" spans="2:10">
      <c r="B746"/>
      <c r="C746"/>
      <c r="D746"/>
      <c r="E746"/>
      <c r="F746"/>
      <c r="G746"/>
      <c r="H746"/>
      <c r="I746"/>
      <c r="J746"/>
    </row>
    <row r="747" spans="2:10">
      <c r="B747"/>
      <c r="C747"/>
      <c r="D747"/>
      <c r="E747"/>
      <c r="F747"/>
      <c r="G747"/>
      <c r="H747"/>
      <c r="I747"/>
      <c r="J747"/>
    </row>
    <row r="748" spans="2:10">
      <c r="B748"/>
      <c r="C748"/>
      <c r="D748"/>
      <c r="E748"/>
      <c r="F748"/>
      <c r="G748"/>
      <c r="H748"/>
      <c r="I748"/>
      <c r="J748"/>
    </row>
    <row r="749" spans="2:10">
      <c r="B749"/>
      <c r="C749"/>
      <c r="D749"/>
      <c r="E749"/>
      <c r="F749"/>
      <c r="G749"/>
      <c r="H749"/>
      <c r="I749"/>
      <c r="J749"/>
    </row>
    <row r="750" spans="2:10">
      <c r="B750"/>
      <c r="C750"/>
      <c r="D750"/>
      <c r="E750"/>
      <c r="F750"/>
      <c r="G750"/>
      <c r="H750"/>
      <c r="I750"/>
      <c r="J750"/>
    </row>
    <row r="751" spans="2:10">
      <c r="B751"/>
      <c r="C751"/>
      <c r="D751"/>
      <c r="E751"/>
      <c r="F751"/>
      <c r="G751"/>
      <c r="H751"/>
      <c r="I751"/>
      <c r="J751"/>
    </row>
    <row r="752" spans="2:10">
      <c r="B752"/>
      <c r="C752"/>
      <c r="D752"/>
      <c r="E752"/>
      <c r="F752"/>
      <c r="G752"/>
      <c r="H752"/>
      <c r="I752"/>
      <c r="J752"/>
    </row>
    <row r="753" spans="2:10">
      <c r="B753"/>
      <c r="C753"/>
      <c r="D753"/>
      <c r="E753"/>
      <c r="F753"/>
      <c r="G753"/>
      <c r="H753"/>
      <c r="I753"/>
      <c r="J753"/>
    </row>
    <row r="754" spans="2:10">
      <c r="B754"/>
      <c r="C754"/>
      <c r="D754"/>
      <c r="E754"/>
      <c r="F754"/>
      <c r="G754"/>
      <c r="H754"/>
      <c r="I754"/>
      <c r="J754"/>
    </row>
    <row r="755" spans="2:10">
      <c r="B755"/>
      <c r="C755"/>
      <c r="D755"/>
      <c r="E755"/>
      <c r="F755"/>
      <c r="G755"/>
      <c r="H755"/>
      <c r="I755"/>
      <c r="J755"/>
    </row>
    <row r="756" spans="2:10">
      <c r="B756"/>
      <c r="C756"/>
      <c r="D756"/>
      <c r="E756"/>
      <c r="F756"/>
      <c r="G756"/>
      <c r="H756"/>
      <c r="I756"/>
      <c r="J756"/>
    </row>
    <row r="757" spans="2:10">
      <c r="B757"/>
      <c r="C757"/>
      <c r="D757"/>
      <c r="E757"/>
      <c r="F757"/>
      <c r="G757"/>
      <c r="H757"/>
      <c r="I757"/>
      <c r="J757"/>
    </row>
    <row r="758" spans="2:10">
      <c r="B758"/>
      <c r="C758"/>
      <c r="D758"/>
      <c r="E758"/>
      <c r="F758"/>
      <c r="G758"/>
      <c r="H758"/>
      <c r="I758"/>
      <c r="J758"/>
    </row>
    <row r="759" spans="2:10">
      <c r="B759"/>
      <c r="C759"/>
      <c r="D759"/>
      <c r="E759"/>
      <c r="F759"/>
      <c r="G759"/>
      <c r="H759"/>
      <c r="I759"/>
      <c r="J759"/>
    </row>
    <row r="760" spans="2:10">
      <c r="B760"/>
      <c r="C760"/>
      <c r="D760"/>
      <c r="E760"/>
      <c r="F760"/>
      <c r="G760"/>
      <c r="H760"/>
      <c r="I760"/>
      <c r="J760"/>
    </row>
    <row r="761" spans="2:10">
      <c r="B761"/>
      <c r="C761"/>
      <c r="D761"/>
      <c r="E761"/>
      <c r="F761"/>
      <c r="G761"/>
      <c r="H761"/>
      <c r="I761"/>
      <c r="J761"/>
    </row>
    <row r="762" spans="2:10">
      <c r="B762"/>
      <c r="C762"/>
      <c r="D762"/>
      <c r="E762"/>
      <c r="F762"/>
      <c r="G762"/>
      <c r="H762"/>
      <c r="I762"/>
      <c r="J762"/>
    </row>
    <row r="763" spans="2:10">
      <c r="B763"/>
      <c r="C763"/>
      <c r="D763"/>
      <c r="E763"/>
      <c r="F763"/>
      <c r="G763"/>
      <c r="H763"/>
      <c r="I763"/>
      <c r="J763"/>
    </row>
    <row r="764" spans="2:10">
      <c r="B764"/>
      <c r="C764"/>
      <c r="D764"/>
      <c r="E764"/>
      <c r="F764"/>
      <c r="G764"/>
      <c r="H764"/>
      <c r="I764"/>
      <c r="J764"/>
    </row>
    <row r="765" spans="2:10">
      <c r="B765"/>
      <c r="C765"/>
      <c r="D765"/>
      <c r="E765"/>
      <c r="F765"/>
      <c r="G765"/>
      <c r="H765"/>
      <c r="I765"/>
      <c r="J765"/>
    </row>
    <row r="766" spans="2:10">
      <c r="B766"/>
      <c r="C766"/>
      <c r="D766"/>
      <c r="E766"/>
      <c r="F766"/>
      <c r="G766"/>
      <c r="H766"/>
      <c r="I766"/>
      <c r="J766"/>
    </row>
    <row r="767" spans="2:10">
      <c r="B767"/>
      <c r="C767"/>
      <c r="D767"/>
      <c r="E767"/>
      <c r="F767"/>
      <c r="G767"/>
      <c r="H767"/>
      <c r="I767"/>
      <c r="J767"/>
    </row>
    <row r="768" spans="2:10">
      <c r="B768"/>
      <c r="C768"/>
      <c r="D768"/>
      <c r="E768"/>
      <c r="F768"/>
      <c r="G768"/>
      <c r="H768"/>
      <c r="I768"/>
      <c r="J768"/>
    </row>
    <row r="769" spans="2:10">
      <c r="B769"/>
      <c r="C769"/>
      <c r="D769"/>
      <c r="E769"/>
      <c r="F769"/>
      <c r="G769"/>
      <c r="H769"/>
      <c r="I769"/>
      <c r="J769"/>
    </row>
    <row r="770" spans="2:10">
      <c r="B770"/>
      <c r="C770"/>
      <c r="D770"/>
      <c r="E770"/>
      <c r="F770"/>
      <c r="G770"/>
      <c r="H770"/>
      <c r="I770"/>
      <c r="J770"/>
    </row>
    <row r="771" spans="2:10">
      <c r="B771"/>
      <c r="C771"/>
      <c r="D771"/>
      <c r="E771"/>
      <c r="F771"/>
      <c r="G771"/>
      <c r="H771"/>
      <c r="I771"/>
      <c r="J771"/>
    </row>
    <row r="772" spans="2:10">
      <c r="B772"/>
      <c r="C772"/>
      <c r="D772"/>
      <c r="E772"/>
      <c r="F772"/>
      <c r="G772"/>
      <c r="H772"/>
      <c r="I772"/>
      <c r="J772"/>
    </row>
    <row r="773" spans="2:10">
      <c r="B773"/>
      <c r="C773"/>
      <c r="D773"/>
      <c r="E773"/>
      <c r="F773"/>
      <c r="G773"/>
      <c r="H773"/>
      <c r="I773"/>
      <c r="J773"/>
    </row>
    <row r="774" spans="2:10">
      <c r="B774"/>
      <c r="C774"/>
      <c r="D774"/>
      <c r="E774"/>
      <c r="F774"/>
      <c r="G774"/>
      <c r="H774"/>
      <c r="I774"/>
      <c r="J774"/>
    </row>
    <row r="775" spans="2:10">
      <c r="B775"/>
      <c r="C775"/>
      <c r="D775"/>
      <c r="E775"/>
      <c r="F775"/>
      <c r="G775"/>
      <c r="H775"/>
      <c r="I775"/>
      <c r="J775"/>
    </row>
    <row r="776" spans="2:10">
      <c r="B776"/>
      <c r="C776"/>
      <c r="D776"/>
      <c r="E776"/>
      <c r="F776"/>
      <c r="G776"/>
      <c r="H776"/>
      <c r="I776"/>
      <c r="J776"/>
    </row>
    <row r="777" spans="2:10">
      <c r="B777"/>
      <c r="C777"/>
      <c r="D777"/>
      <c r="E777"/>
      <c r="F777"/>
      <c r="G777"/>
      <c r="H777"/>
      <c r="I777"/>
      <c r="J777"/>
    </row>
    <row r="778" spans="2:10">
      <c r="B778"/>
      <c r="C778"/>
      <c r="D778"/>
      <c r="E778"/>
      <c r="F778"/>
      <c r="G778"/>
      <c r="H778"/>
      <c r="I778"/>
      <c r="J778"/>
    </row>
    <row r="779" spans="2:10">
      <c r="B779"/>
      <c r="C779"/>
      <c r="D779"/>
      <c r="E779"/>
      <c r="F779"/>
      <c r="G779"/>
      <c r="H779"/>
      <c r="I779"/>
      <c r="J779"/>
    </row>
    <row r="780" spans="2:10">
      <c r="B780"/>
      <c r="C780"/>
      <c r="D780"/>
      <c r="E780"/>
      <c r="F780"/>
      <c r="G780"/>
      <c r="H780"/>
      <c r="I780"/>
      <c r="J780"/>
    </row>
    <row r="781" spans="2:10">
      <c r="B781"/>
      <c r="C781"/>
      <c r="D781"/>
      <c r="E781"/>
      <c r="F781"/>
      <c r="G781"/>
      <c r="H781"/>
      <c r="I781"/>
      <c r="J781"/>
    </row>
    <row r="782" spans="2:10">
      <c r="B782"/>
      <c r="C782"/>
      <c r="D782"/>
      <c r="E782"/>
      <c r="F782"/>
      <c r="G782"/>
      <c r="H782"/>
      <c r="I782"/>
      <c r="J782"/>
    </row>
    <row r="783" spans="2:10">
      <c r="B783"/>
      <c r="C783"/>
      <c r="D783"/>
      <c r="E783"/>
      <c r="F783"/>
      <c r="G783"/>
      <c r="H783"/>
      <c r="I783"/>
      <c r="J783"/>
    </row>
    <row r="784" spans="2:10">
      <c r="B784"/>
      <c r="C784"/>
      <c r="D784"/>
      <c r="E784"/>
      <c r="F784"/>
      <c r="G784"/>
      <c r="H784"/>
      <c r="I784"/>
      <c r="J784"/>
    </row>
    <row r="785" spans="2:10">
      <c r="B785"/>
      <c r="C785"/>
      <c r="D785"/>
      <c r="E785"/>
      <c r="F785"/>
      <c r="G785"/>
      <c r="H785"/>
      <c r="I785"/>
      <c r="J785"/>
    </row>
    <row r="786" spans="2:10">
      <c r="B786"/>
      <c r="C786"/>
      <c r="D786"/>
      <c r="E786"/>
      <c r="F786"/>
      <c r="G786"/>
      <c r="H786"/>
      <c r="I786"/>
      <c r="J786"/>
    </row>
    <row r="787" spans="2:10">
      <c r="B787"/>
      <c r="C787"/>
      <c r="D787"/>
      <c r="E787"/>
      <c r="F787"/>
      <c r="G787"/>
      <c r="H787"/>
      <c r="I787"/>
      <c r="J787"/>
    </row>
    <row r="788" spans="2:10">
      <c r="B788"/>
      <c r="C788"/>
      <c r="D788"/>
      <c r="E788"/>
      <c r="F788"/>
      <c r="G788"/>
      <c r="H788"/>
      <c r="I788"/>
      <c r="J788"/>
    </row>
    <row r="789" spans="2:10">
      <c r="B789"/>
      <c r="C789"/>
      <c r="D789"/>
      <c r="E789"/>
      <c r="F789"/>
      <c r="G789"/>
      <c r="H789"/>
      <c r="I789"/>
      <c r="J789"/>
    </row>
    <row r="790" spans="2:10">
      <c r="B790"/>
      <c r="C790"/>
      <c r="D790"/>
      <c r="E790"/>
      <c r="F790"/>
      <c r="G790"/>
      <c r="H790"/>
      <c r="I790"/>
      <c r="J790"/>
    </row>
    <row r="791" spans="2:10">
      <c r="B791"/>
      <c r="C791"/>
      <c r="D791"/>
      <c r="E791"/>
      <c r="F791"/>
      <c r="G791"/>
      <c r="H791"/>
      <c r="I791"/>
      <c r="J791"/>
    </row>
    <row r="792" spans="2:10">
      <c r="B792"/>
      <c r="C792"/>
      <c r="D792"/>
      <c r="E792"/>
      <c r="F792"/>
      <c r="G792"/>
      <c r="H792"/>
      <c r="I792"/>
      <c r="J792"/>
    </row>
    <row r="793" spans="2:10">
      <c r="B793"/>
      <c r="C793"/>
      <c r="D793"/>
      <c r="E793"/>
      <c r="F793"/>
      <c r="G793"/>
      <c r="H793"/>
      <c r="I793"/>
      <c r="J793"/>
    </row>
    <row r="794" spans="2:10">
      <c r="B794"/>
      <c r="C794"/>
      <c r="D794"/>
      <c r="E794"/>
      <c r="F794"/>
      <c r="G794"/>
      <c r="H794"/>
      <c r="I794"/>
      <c r="J794"/>
    </row>
    <row r="795" spans="2:10">
      <c r="B795"/>
      <c r="C795"/>
      <c r="D795"/>
      <c r="E795"/>
      <c r="F795"/>
      <c r="G795"/>
      <c r="H795"/>
      <c r="I795"/>
      <c r="J795"/>
    </row>
    <row r="796" spans="2:10">
      <c r="B796"/>
      <c r="C796"/>
      <c r="D796"/>
      <c r="E796"/>
      <c r="F796"/>
      <c r="G796"/>
      <c r="H796"/>
      <c r="I796"/>
      <c r="J796"/>
    </row>
    <row r="797" spans="2:10">
      <c r="B797"/>
      <c r="C797"/>
      <c r="D797"/>
      <c r="E797"/>
      <c r="F797"/>
      <c r="G797"/>
      <c r="H797"/>
      <c r="I797"/>
      <c r="J797"/>
    </row>
    <row r="798" spans="2:10">
      <c r="B798"/>
      <c r="C798"/>
      <c r="D798"/>
      <c r="E798"/>
      <c r="F798"/>
      <c r="G798"/>
      <c r="H798"/>
      <c r="I798"/>
      <c r="J798"/>
    </row>
    <row r="799" spans="2:10">
      <c r="B799"/>
      <c r="C799"/>
      <c r="D799"/>
      <c r="E799"/>
      <c r="F799"/>
      <c r="G799"/>
      <c r="H799"/>
      <c r="I799"/>
      <c r="J799"/>
    </row>
    <row r="800" spans="2:10">
      <c r="B800"/>
      <c r="C800"/>
      <c r="D800"/>
      <c r="E800"/>
      <c r="F800"/>
      <c r="G800"/>
      <c r="H800"/>
      <c r="I800"/>
      <c r="J800"/>
    </row>
    <row r="801" spans="2:10">
      <c r="B801"/>
      <c r="C801"/>
      <c r="D801"/>
      <c r="E801"/>
      <c r="F801"/>
      <c r="G801"/>
      <c r="H801"/>
      <c r="I801"/>
      <c r="J801"/>
    </row>
    <row r="802" spans="2:10">
      <c r="B802"/>
      <c r="C802"/>
      <c r="D802"/>
      <c r="E802"/>
      <c r="F802"/>
      <c r="G802"/>
      <c r="H802"/>
      <c r="I802"/>
      <c r="J802"/>
    </row>
    <row r="803" spans="2:10">
      <c r="B803"/>
      <c r="C803"/>
      <c r="D803"/>
      <c r="E803"/>
      <c r="F803"/>
      <c r="G803"/>
      <c r="H803"/>
      <c r="I803"/>
      <c r="J803"/>
    </row>
    <row r="804" spans="2:10">
      <c r="B804"/>
      <c r="C804"/>
      <c r="D804"/>
      <c r="E804"/>
      <c r="F804"/>
      <c r="G804"/>
      <c r="H804"/>
      <c r="I804"/>
      <c r="J804"/>
    </row>
    <row r="805" spans="2:10">
      <c r="B805"/>
      <c r="C805"/>
      <c r="D805"/>
      <c r="E805"/>
      <c r="F805"/>
      <c r="G805"/>
      <c r="H805"/>
      <c r="I805"/>
      <c r="J805"/>
    </row>
    <row r="806" spans="2:10">
      <c r="B806"/>
      <c r="C806"/>
      <c r="D806"/>
      <c r="E806"/>
      <c r="F806"/>
      <c r="G806"/>
      <c r="H806"/>
      <c r="I806"/>
      <c r="J806"/>
    </row>
    <row r="807" spans="2:10">
      <c r="B807"/>
      <c r="C807"/>
      <c r="D807"/>
      <c r="E807"/>
      <c r="F807"/>
      <c r="G807"/>
      <c r="H807"/>
      <c r="I807"/>
      <c r="J807"/>
    </row>
    <row r="808" spans="2:10">
      <c r="B808"/>
      <c r="C808"/>
      <c r="D808"/>
      <c r="E808"/>
      <c r="F808"/>
      <c r="G808"/>
      <c r="H808"/>
      <c r="I808"/>
      <c r="J808"/>
    </row>
    <row r="809" spans="2:10">
      <c r="B809"/>
      <c r="C809"/>
      <c r="D809"/>
      <c r="E809"/>
      <c r="F809"/>
      <c r="G809"/>
      <c r="H809"/>
      <c r="I809"/>
      <c r="J809"/>
    </row>
    <row r="810" spans="2:10">
      <c r="B810"/>
      <c r="C810"/>
      <c r="D810"/>
      <c r="E810"/>
      <c r="F810"/>
      <c r="G810"/>
      <c r="H810"/>
      <c r="I810"/>
      <c r="J810"/>
    </row>
    <row r="811" spans="2:10">
      <c r="B811"/>
      <c r="C811"/>
      <c r="D811"/>
      <c r="E811"/>
      <c r="F811"/>
      <c r="G811"/>
      <c r="H811"/>
      <c r="I811"/>
      <c r="J811"/>
    </row>
    <row r="812" spans="2:10">
      <c r="B812"/>
      <c r="C812"/>
      <c r="D812"/>
      <c r="E812"/>
      <c r="F812"/>
      <c r="G812"/>
      <c r="H812"/>
      <c r="I812"/>
      <c r="J812"/>
    </row>
    <row r="813" spans="2:10">
      <c r="B813"/>
      <c r="C813"/>
      <c r="D813"/>
      <c r="E813"/>
      <c r="F813"/>
      <c r="G813"/>
      <c r="H813"/>
      <c r="I813"/>
      <c r="J813"/>
    </row>
    <row r="814" spans="2:10">
      <c r="B814"/>
      <c r="C814"/>
      <c r="D814"/>
      <c r="E814"/>
      <c r="F814"/>
      <c r="G814"/>
      <c r="H814"/>
      <c r="I814"/>
      <c r="J814"/>
    </row>
    <row r="815" spans="2:10">
      <c r="B815"/>
      <c r="C815"/>
      <c r="D815"/>
      <c r="E815"/>
      <c r="F815"/>
      <c r="G815"/>
      <c r="H815"/>
      <c r="I815"/>
      <c r="J815"/>
    </row>
    <row r="816" spans="2:10">
      <c r="B816"/>
      <c r="C816"/>
      <c r="D816"/>
      <c r="E816"/>
      <c r="F816"/>
      <c r="G816"/>
      <c r="H816"/>
      <c r="I816"/>
      <c r="J816"/>
    </row>
    <row r="817" spans="2:10">
      <c r="B817"/>
      <c r="C817"/>
      <c r="D817"/>
      <c r="E817"/>
      <c r="F817"/>
      <c r="G817"/>
      <c r="H817"/>
      <c r="I817"/>
      <c r="J817"/>
    </row>
    <row r="818" spans="2:10">
      <c r="B818"/>
      <c r="C818"/>
      <c r="D818"/>
      <c r="E818"/>
      <c r="F818"/>
      <c r="G818"/>
      <c r="H818"/>
      <c r="I818"/>
      <c r="J818"/>
    </row>
    <row r="819" spans="2:10">
      <c r="B819"/>
      <c r="C819"/>
      <c r="D819"/>
      <c r="E819"/>
      <c r="F819"/>
      <c r="G819"/>
      <c r="H819"/>
      <c r="I819"/>
      <c r="J819"/>
    </row>
    <row r="820" spans="2:10">
      <c r="B820"/>
      <c r="C820"/>
      <c r="D820"/>
      <c r="E820"/>
      <c r="F820"/>
      <c r="G820"/>
      <c r="H820"/>
      <c r="I820"/>
      <c r="J820"/>
    </row>
    <row r="821" spans="2:10">
      <c r="B821"/>
      <c r="C821"/>
      <c r="D821"/>
      <c r="E821"/>
      <c r="F821"/>
      <c r="G821"/>
      <c r="H821"/>
      <c r="I821"/>
      <c r="J821"/>
    </row>
    <row r="822" spans="2:10">
      <c r="B822"/>
      <c r="C822"/>
      <c r="D822"/>
      <c r="E822"/>
      <c r="F822"/>
      <c r="G822"/>
      <c r="H822"/>
      <c r="I822"/>
      <c r="J822"/>
    </row>
    <row r="823" spans="2:10">
      <c r="B823"/>
      <c r="C823"/>
      <c r="D823"/>
      <c r="E823"/>
      <c r="F823"/>
      <c r="G823"/>
      <c r="H823"/>
      <c r="I823"/>
      <c r="J823"/>
    </row>
    <row r="824" spans="2:10">
      <c r="B824"/>
      <c r="C824"/>
      <c r="D824"/>
      <c r="E824"/>
      <c r="F824"/>
      <c r="G824"/>
      <c r="H824"/>
      <c r="I824"/>
      <c r="J824"/>
    </row>
    <row r="825" spans="2:10">
      <c r="B825"/>
      <c r="C825"/>
      <c r="D825"/>
      <c r="E825"/>
      <c r="F825"/>
      <c r="G825"/>
      <c r="H825"/>
      <c r="I825"/>
      <c r="J825"/>
    </row>
    <row r="826" spans="2:10">
      <c r="B826"/>
      <c r="C826"/>
      <c r="D826"/>
      <c r="E826"/>
      <c r="F826"/>
      <c r="G826"/>
      <c r="H826"/>
      <c r="I826"/>
      <c r="J826"/>
    </row>
    <row r="827" spans="2:10">
      <c r="B827"/>
      <c r="C827"/>
      <c r="D827"/>
      <c r="E827"/>
      <c r="F827"/>
      <c r="G827"/>
      <c r="H827"/>
      <c r="I827"/>
      <c r="J827"/>
    </row>
    <row r="828" spans="2:10">
      <c r="B828"/>
      <c r="C828"/>
      <c r="D828"/>
      <c r="E828"/>
      <c r="F828"/>
      <c r="G828"/>
      <c r="H828"/>
      <c r="I828"/>
      <c r="J828"/>
    </row>
    <row r="829" spans="2:10">
      <c r="B829"/>
      <c r="C829"/>
      <c r="D829"/>
      <c r="E829"/>
      <c r="F829"/>
      <c r="G829"/>
      <c r="H829"/>
      <c r="I829"/>
      <c r="J829"/>
    </row>
    <row r="830" spans="2:10">
      <c r="B830"/>
      <c r="C830"/>
      <c r="D830"/>
      <c r="E830"/>
      <c r="F830"/>
      <c r="G830"/>
      <c r="H830"/>
      <c r="I830"/>
      <c r="J830"/>
    </row>
    <row r="831" spans="2:10">
      <c r="B831"/>
      <c r="C831"/>
      <c r="D831"/>
      <c r="E831"/>
      <c r="F831"/>
      <c r="G831"/>
      <c r="H831"/>
      <c r="I831"/>
      <c r="J831"/>
    </row>
    <row r="832" spans="2:10">
      <c r="B832"/>
      <c r="C832"/>
      <c r="D832"/>
      <c r="E832"/>
      <c r="F832"/>
      <c r="G832"/>
      <c r="H832"/>
      <c r="I832"/>
      <c r="J832"/>
    </row>
    <row r="833" spans="2:10">
      <c r="B833"/>
      <c r="C833"/>
      <c r="D833"/>
      <c r="E833"/>
      <c r="F833"/>
      <c r="G833"/>
      <c r="H833"/>
      <c r="I833"/>
      <c r="J833"/>
    </row>
    <row r="834" spans="2:10">
      <c r="B834"/>
      <c r="C834"/>
      <c r="D834"/>
      <c r="E834"/>
      <c r="F834"/>
      <c r="G834"/>
      <c r="H834"/>
      <c r="I834"/>
      <c r="J834"/>
    </row>
    <row r="835" spans="2:10">
      <c r="B835"/>
      <c r="C835"/>
      <c r="D835"/>
      <c r="E835"/>
      <c r="F835"/>
      <c r="G835"/>
      <c r="H835"/>
      <c r="I835"/>
      <c r="J835"/>
    </row>
    <row r="836" spans="2:10">
      <c r="B836"/>
      <c r="C836"/>
      <c r="D836"/>
      <c r="E836"/>
      <c r="F836"/>
      <c r="G836"/>
      <c r="H836"/>
      <c r="I836"/>
      <c r="J836"/>
    </row>
    <row r="837" spans="2:10">
      <c r="B837"/>
      <c r="C837"/>
      <c r="D837"/>
      <c r="E837"/>
      <c r="F837"/>
      <c r="G837"/>
      <c r="H837"/>
      <c r="I837"/>
      <c r="J837"/>
    </row>
    <row r="838" spans="2:10">
      <c r="B838"/>
      <c r="C838"/>
      <c r="D838"/>
      <c r="E838"/>
      <c r="F838"/>
      <c r="G838"/>
      <c r="H838"/>
      <c r="I838"/>
      <c r="J838"/>
    </row>
    <row r="839" spans="2:10">
      <c r="B839"/>
      <c r="C839"/>
      <c r="D839"/>
      <c r="E839"/>
      <c r="F839"/>
      <c r="G839"/>
      <c r="H839"/>
      <c r="I839"/>
      <c r="J839"/>
    </row>
    <row r="840" spans="2:10">
      <c r="B840"/>
      <c r="C840"/>
      <c r="D840"/>
      <c r="E840"/>
      <c r="F840"/>
      <c r="G840"/>
      <c r="H840"/>
      <c r="I840"/>
      <c r="J840"/>
    </row>
    <row r="841" spans="2:10">
      <c r="B841"/>
      <c r="C841"/>
      <c r="D841"/>
      <c r="E841"/>
      <c r="F841"/>
      <c r="G841"/>
      <c r="H841"/>
      <c r="I841"/>
      <c r="J841"/>
    </row>
    <row r="842" spans="2:10">
      <c r="B842"/>
      <c r="C842"/>
      <c r="D842"/>
      <c r="E842"/>
      <c r="F842"/>
      <c r="G842"/>
      <c r="H842"/>
      <c r="I842"/>
      <c r="J842"/>
    </row>
    <row r="843" spans="2:10">
      <c r="B843"/>
      <c r="C843"/>
      <c r="D843"/>
      <c r="E843"/>
      <c r="F843"/>
      <c r="G843"/>
      <c r="H843"/>
      <c r="I843"/>
      <c r="J843"/>
    </row>
    <row r="844" spans="2:10">
      <c r="B844"/>
      <c r="C844"/>
      <c r="D844"/>
      <c r="E844"/>
      <c r="F844"/>
      <c r="G844"/>
      <c r="H844"/>
      <c r="I844"/>
      <c r="J844"/>
    </row>
    <row r="845" spans="2:10">
      <c r="B845"/>
      <c r="C845"/>
      <c r="D845"/>
      <c r="E845"/>
      <c r="F845"/>
      <c r="G845"/>
      <c r="H845"/>
      <c r="I845"/>
      <c r="J845"/>
    </row>
    <row r="846" spans="2:10">
      <c r="B846"/>
      <c r="C846"/>
      <c r="D846"/>
      <c r="E846"/>
      <c r="F846"/>
      <c r="G846"/>
      <c r="H846"/>
      <c r="I846"/>
      <c r="J846"/>
    </row>
    <row r="847" spans="2:10">
      <c r="B847"/>
      <c r="C847"/>
      <c r="D847"/>
      <c r="E847"/>
      <c r="F847"/>
      <c r="G847"/>
      <c r="H847"/>
      <c r="I847"/>
      <c r="J847"/>
    </row>
    <row r="848" spans="2:10">
      <c r="B848"/>
      <c r="C848"/>
      <c r="D848"/>
      <c r="E848"/>
      <c r="F848"/>
      <c r="G848"/>
      <c r="H848"/>
      <c r="I848"/>
      <c r="J848"/>
    </row>
    <row r="849" spans="2:10">
      <c r="B849"/>
      <c r="C849"/>
      <c r="D849"/>
      <c r="E849"/>
      <c r="F849"/>
      <c r="G849"/>
      <c r="H849"/>
      <c r="I849"/>
      <c r="J849"/>
    </row>
    <row r="850" spans="2:10">
      <c r="B850"/>
      <c r="C850"/>
      <c r="D850"/>
      <c r="E850"/>
      <c r="F850"/>
      <c r="G850"/>
      <c r="H850"/>
      <c r="I850"/>
      <c r="J850"/>
    </row>
    <row r="851" spans="2:10">
      <c r="B851"/>
      <c r="C851"/>
      <c r="D851"/>
      <c r="E851"/>
      <c r="F851"/>
      <c r="G851"/>
      <c r="H851"/>
      <c r="I851"/>
      <c r="J851"/>
    </row>
    <row r="852" spans="2:10">
      <c r="B852"/>
      <c r="C852"/>
      <c r="D852"/>
      <c r="E852"/>
      <c r="F852"/>
      <c r="G852"/>
      <c r="H852"/>
      <c r="I852"/>
      <c r="J852"/>
    </row>
    <row r="853" spans="2:10">
      <c r="B853"/>
      <c r="C853"/>
      <c r="D853"/>
      <c r="E853"/>
      <c r="F853"/>
      <c r="G853"/>
      <c r="H853"/>
      <c r="I853"/>
      <c r="J853"/>
    </row>
    <row r="854" spans="2:10">
      <c r="B854"/>
      <c r="C854"/>
      <c r="D854"/>
      <c r="E854"/>
      <c r="F854"/>
      <c r="G854"/>
      <c r="H854"/>
      <c r="I854"/>
      <c r="J854"/>
    </row>
    <row r="855" spans="2:10">
      <c r="B855"/>
      <c r="C855"/>
      <c r="D855"/>
      <c r="E855"/>
      <c r="F855"/>
      <c r="G855"/>
      <c r="H855"/>
      <c r="I855"/>
      <c r="J855"/>
    </row>
    <row r="856" spans="2:10">
      <c r="B856"/>
      <c r="C856"/>
      <c r="D856"/>
      <c r="E856"/>
      <c r="F856"/>
      <c r="G856"/>
      <c r="H856"/>
      <c r="I856"/>
      <c r="J856"/>
    </row>
    <row r="857" spans="2:10">
      <c r="B857"/>
      <c r="C857"/>
      <c r="D857"/>
      <c r="E857"/>
      <c r="F857"/>
      <c r="G857"/>
      <c r="H857"/>
      <c r="I857"/>
      <c r="J857"/>
    </row>
    <row r="858" spans="2:10">
      <c r="B858"/>
      <c r="C858"/>
      <c r="D858"/>
      <c r="E858"/>
      <c r="F858"/>
      <c r="G858"/>
      <c r="H858"/>
      <c r="I858"/>
      <c r="J858"/>
    </row>
    <row r="859" spans="2:10">
      <c r="B859"/>
      <c r="C859"/>
      <c r="D859"/>
      <c r="E859"/>
      <c r="F859"/>
      <c r="G859"/>
      <c r="H859"/>
      <c r="I859"/>
      <c r="J859"/>
    </row>
    <row r="860" spans="2:10">
      <c r="B860"/>
      <c r="C860"/>
      <c r="D860"/>
      <c r="E860"/>
      <c r="F860"/>
      <c r="G860"/>
      <c r="H860"/>
      <c r="I860"/>
      <c r="J860"/>
    </row>
    <row r="861" spans="2:10">
      <c r="B861"/>
      <c r="C861"/>
      <c r="D861"/>
      <c r="E861"/>
      <c r="F861"/>
      <c r="G861"/>
      <c r="H861"/>
      <c r="I861"/>
      <c r="J861"/>
    </row>
    <row r="862" spans="2:10">
      <c r="B862"/>
      <c r="C862"/>
      <c r="D862"/>
      <c r="E862"/>
      <c r="F862"/>
      <c r="G862"/>
      <c r="H862"/>
      <c r="I862"/>
      <c r="J862"/>
    </row>
    <row r="863" spans="2:10">
      <c r="B863"/>
      <c r="C863"/>
      <c r="D863"/>
      <c r="E863"/>
      <c r="F863"/>
      <c r="G863"/>
      <c r="H863"/>
      <c r="I863"/>
      <c r="J863"/>
    </row>
    <row r="864" spans="2:10">
      <c r="B864"/>
      <c r="C864"/>
      <c r="D864"/>
      <c r="E864"/>
      <c r="F864"/>
      <c r="G864"/>
      <c r="H864"/>
      <c r="I864"/>
      <c r="J864"/>
    </row>
    <row r="865" spans="2:10">
      <c r="B865"/>
      <c r="C865"/>
      <c r="D865"/>
      <c r="E865"/>
      <c r="F865"/>
      <c r="G865"/>
      <c r="H865"/>
      <c r="I865"/>
      <c r="J865"/>
    </row>
    <row r="866" spans="2:10">
      <c r="B866"/>
      <c r="C866"/>
      <c r="D866"/>
      <c r="E866"/>
      <c r="F866"/>
      <c r="G866"/>
      <c r="H866"/>
      <c r="I866"/>
      <c r="J866"/>
    </row>
    <row r="867" spans="2:10">
      <c r="B867"/>
      <c r="C867"/>
      <c r="D867"/>
      <c r="E867"/>
      <c r="F867"/>
      <c r="G867"/>
      <c r="H867"/>
      <c r="I867"/>
      <c r="J867"/>
    </row>
    <row r="868" spans="2:10">
      <c r="B868"/>
      <c r="C868"/>
      <c r="D868"/>
      <c r="E868"/>
      <c r="F868"/>
      <c r="G868"/>
      <c r="H868"/>
      <c r="I868"/>
      <c r="J868"/>
    </row>
    <row r="869" spans="2:10">
      <c r="B869"/>
      <c r="C869"/>
      <c r="D869"/>
      <c r="E869"/>
      <c r="F869"/>
      <c r="G869"/>
      <c r="H869"/>
      <c r="I869"/>
      <c r="J869"/>
    </row>
    <row r="870" spans="2:10">
      <c r="B870"/>
      <c r="C870"/>
      <c r="D870"/>
      <c r="E870"/>
      <c r="F870"/>
      <c r="G870"/>
      <c r="H870"/>
      <c r="I870"/>
      <c r="J870"/>
    </row>
    <row r="871" spans="2:10">
      <c r="B871"/>
      <c r="C871"/>
      <c r="D871"/>
      <c r="E871"/>
      <c r="F871"/>
      <c r="G871"/>
      <c r="H871"/>
      <c r="I871"/>
      <c r="J871"/>
    </row>
    <row r="872" spans="2:10">
      <c r="B872"/>
      <c r="C872"/>
      <c r="D872"/>
      <c r="E872"/>
      <c r="F872"/>
      <c r="G872"/>
      <c r="H872"/>
      <c r="I872"/>
      <c r="J872"/>
    </row>
    <row r="873" spans="2:10">
      <c r="B873"/>
      <c r="C873"/>
      <c r="D873"/>
      <c r="E873"/>
      <c r="F873"/>
      <c r="G873"/>
      <c r="H873"/>
      <c r="I873"/>
      <c r="J873"/>
    </row>
    <row r="874" spans="2:10">
      <c r="B874"/>
      <c r="C874"/>
      <c r="D874"/>
      <c r="E874"/>
      <c r="F874"/>
      <c r="G874"/>
      <c r="H874"/>
      <c r="I874"/>
      <c r="J874"/>
    </row>
    <row r="875" spans="2:10">
      <c r="B875"/>
      <c r="C875"/>
      <c r="D875"/>
      <c r="E875"/>
      <c r="F875"/>
      <c r="G875"/>
      <c r="H875"/>
      <c r="I875"/>
      <c r="J875"/>
    </row>
    <row r="876" spans="2:10">
      <c r="B876"/>
      <c r="C876"/>
      <c r="D876"/>
      <c r="E876"/>
      <c r="F876"/>
      <c r="G876"/>
      <c r="H876"/>
      <c r="I876"/>
      <c r="J876"/>
    </row>
    <row r="877" spans="2:10">
      <c r="B877"/>
      <c r="C877"/>
      <c r="D877"/>
      <c r="E877"/>
      <c r="F877"/>
      <c r="G877"/>
      <c r="H877"/>
      <c r="I877"/>
      <c r="J877"/>
    </row>
    <row r="878" spans="2:10">
      <c r="B878"/>
      <c r="C878"/>
      <c r="D878"/>
      <c r="E878"/>
      <c r="F878"/>
      <c r="G878"/>
      <c r="H878"/>
      <c r="I878"/>
      <c r="J878"/>
    </row>
    <row r="879" spans="2:10">
      <c r="B879"/>
      <c r="C879"/>
      <c r="D879"/>
      <c r="E879"/>
      <c r="F879"/>
      <c r="G879"/>
      <c r="H879"/>
      <c r="I879"/>
      <c r="J879"/>
    </row>
    <row r="880" spans="2:10">
      <c r="B880"/>
      <c r="C880"/>
      <c r="D880"/>
      <c r="E880"/>
      <c r="F880"/>
      <c r="G880"/>
      <c r="H880"/>
      <c r="I880"/>
      <c r="J880"/>
    </row>
    <row r="881" spans="2:10">
      <c r="B881"/>
      <c r="C881"/>
      <c r="D881"/>
      <c r="E881"/>
      <c r="F881"/>
      <c r="G881"/>
      <c r="H881"/>
      <c r="I881"/>
      <c r="J881"/>
    </row>
    <row r="882" spans="2:10">
      <c r="B882"/>
      <c r="C882"/>
      <c r="D882"/>
      <c r="E882"/>
      <c r="F882"/>
      <c r="G882"/>
      <c r="H882"/>
      <c r="I882"/>
      <c r="J882"/>
    </row>
    <row r="883" spans="2:10">
      <c r="B883"/>
      <c r="C883"/>
      <c r="D883"/>
      <c r="E883"/>
      <c r="F883"/>
      <c r="G883"/>
      <c r="H883"/>
      <c r="I883"/>
      <c r="J883"/>
    </row>
    <row r="884" spans="2:10">
      <c r="B884"/>
      <c r="C884"/>
      <c r="D884"/>
      <c r="E884"/>
      <c r="F884"/>
      <c r="G884"/>
      <c r="H884"/>
      <c r="I884"/>
      <c r="J884"/>
    </row>
    <row r="885" spans="2:10">
      <c r="B885"/>
      <c r="C885"/>
      <c r="D885"/>
      <c r="E885"/>
      <c r="F885"/>
      <c r="G885"/>
      <c r="H885"/>
      <c r="I885"/>
      <c r="J885"/>
    </row>
    <row r="886" spans="2:10">
      <c r="B886"/>
      <c r="C886"/>
      <c r="D886"/>
      <c r="E886"/>
      <c r="F886"/>
      <c r="G886"/>
      <c r="H886"/>
      <c r="I886"/>
      <c r="J886"/>
    </row>
    <row r="887" spans="2:10">
      <c r="B887"/>
      <c r="C887"/>
      <c r="D887"/>
      <c r="E887"/>
      <c r="F887"/>
      <c r="G887"/>
      <c r="H887"/>
      <c r="I887"/>
      <c r="J887"/>
    </row>
    <row r="888" spans="2:10">
      <c r="B888"/>
      <c r="C888"/>
      <c r="D888"/>
      <c r="E888"/>
      <c r="F888"/>
      <c r="G888"/>
      <c r="H888"/>
      <c r="I888"/>
      <c r="J888"/>
    </row>
    <row r="889" spans="2:10">
      <c r="B889"/>
      <c r="C889"/>
      <c r="D889"/>
      <c r="E889"/>
      <c r="F889"/>
      <c r="G889"/>
      <c r="H889"/>
      <c r="I889"/>
      <c r="J889"/>
    </row>
    <row r="890" spans="2:10">
      <c r="B890"/>
      <c r="C890"/>
      <c r="D890"/>
      <c r="E890"/>
      <c r="F890"/>
      <c r="G890"/>
      <c r="H890"/>
      <c r="I890"/>
      <c r="J890"/>
    </row>
    <row r="891" spans="2:10">
      <c r="B891"/>
      <c r="C891"/>
      <c r="D891"/>
      <c r="E891"/>
      <c r="F891"/>
      <c r="G891"/>
      <c r="H891"/>
      <c r="I891"/>
      <c r="J891"/>
    </row>
    <row r="892" spans="2:10">
      <c r="B892"/>
      <c r="C892"/>
      <c r="D892"/>
      <c r="E892"/>
      <c r="F892"/>
      <c r="G892"/>
      <c r="H892"/>
      <c r="I892"/>
      <c r="J892"/>
    </row>
    <row r="893" spans="2:10">
      <c r="B893"/>
      <c r="C893"/>
      <c r="D893"/>
      <c r="E893"/>
      <c r="F893"/>
      <c r="G893"/>
      <c r="H893"/>
      <c r="I893"/>
      <c r="J893"/>
    </row>
    <row r="894" spans="2:10">
      <c r="B894"/>
      <c r="C894"/>
      <c r="D894"/>
      <c r="E894"/>
      <c r="F894"/>
      <c r="G894"/>
      <c r="H894"/>
      <c r="I894"/>
      <c r="J894"/>
    </row>
    <row r="895" spans="2:10">
      <c r="B895"/>
      <c r="C895"/>
      <c r="D895"/>
      <c r="E895"/>
      <c r="F895"/>
      <c r="G895"/>
      <c r="H895"/>
      <c r="I895"/>
      <c r="J895"/>
    </row>
    <row r="896" spans="2:10">
      <c r="B896"/>
      <c r="C896"/>
      <c r="D896"/>
      <c r="E896"/>
      <c r="F896"/>
      <c r="G896"/>
      <c r="H896"/>
      <c r="I896"/>
      <c r="J896"/>
    </row>
    <row r="897" spans="2:10">
      <c r="B897"/>
      <c r="C897"/>
      <c r="D897"/>
      <c r="E897"/>
      <c r="F897"/>
      <c r="G897"/>
      <c r="H897"/>
      <c r="I897"/>
      <c r="J897"/>
    </row>
    <row r="898" spans="2:10">
      <c r="B898"/>
      <c r="C898"/>
      <c r="D898"/>
      <c r="E898"/>
      <c r="F898"/>
      <c r="G898"/>
      <c r="H898"/>
      <c r="I898"/>
      <c r="J898"/>
    </row>
    <row r="899" spans="2:10">
      <c r="B899"/>
      <c r="C899"/>
      <c r="D899"/>
      <c r="E899"/>
      <c r="F899"/>
      <c r="G899"/>
      <c r="H899"/>
      <c r="I899"/>
      <c r="J899"/>
    </row>
    <row r="900" spans="2:10">
      <c r="B900"/>
      <c r="C900"/>
      <c r="D900"/>
      <c r="E900"/>
      <c r="F900"/>
      <c r="G900"/>
      <c r="H900"/>
      <c r="I900"/>
      <c r="J900"/>
    </row>
    <row r="901" spans="2:10">
      <c r="B901"/>
      <c r="C901"/>
      <c r="D901"/>
      <c r="E901"/>
      <c r="F901"/>
      <c r="G901"/>
      <c r="H901"/>
      <c r="I901"/>
      <c r="J901"/>
    </row>
    <row r="902" spans="2:10">
      <c r="B902"/>
      <c r="C902"/>
      <c r="D902"/>
      <c r="E902"/>
      <c r="F902"/>
      <c r="G902"/>
      <c r="H902"/>
      <c r="I902"/>
      <c r="J902"/>
    </row>
    <row r="903" spans="2:10">
      <c r="B903"/>
      <c r="C903"/>
      <c r="D903"/>
      <c r="E903"/>
      <c r="F903"/>
      <c r="G903"/>
      <c r="H903"/>
      <c r="I903"/>
      <c r="J903"/>
    </row>
    <row r="904" spans="2:10">
      <c r="B904"/>
      <c r="C904"/>
      <c r="D904"/>
      <c r="E904"/>
      <c r="F904"/>
      <c r="G904"/>
      <c r="H904"/>
      <c r="I904"/>
      <c r="J904"/>
    </row>
    <row r="905" spans="2:10">
      <c r="B905"/>
      <c r="C905"/>
      <c r="D905"/>
      <c r="E905"/>
      <c r="F905"/>
      <c r="G905"/>
      <c r="H905"/>
      <c r="I905"/>
      <c r="J905"/>
    </row>
    <row r="906" spans="2:10">
      <c r="B906"/>
      <c r="C906"/>
      <c r="D906"/>
      <c r="E906"/>
      <c r="F906"/>
      <c r="G906"/>
      <c r="H906"/>
      <c r="I906"/>
      <c r="J906"/>
    </row>
    <row r="907" spans="2:10">
      <c r="B907"/>
      <c r="C907"/>
      <c r="D907"/>
      <c r="E907"/>
      <c r="F907"/>
      <c r="G907"/>
      <c r="H907"/>
      <c r="I907"/>
      <c r="J907"/>
    </row>
    <row r="908" spans="2:10">
      <c r="B908"/>
      <c r="C908"/>
      <c r="D908"/>
      <c r="E908"/>
      <c r="F908"/>
      <c r="G908"/>
      <c r="H908"/>
      <c r="I908"/>
      <c r="J908"/>
    </row>
    <row r="909" spans="2:10">
      <c r="B909"/>
      <c r="C909"/>
      <c r="D909"/>
      <c r="E909"/>
      <c r="F909"/>
      <c r="G909"/>
      <c r="H909"/>
      <c r="I909"/>
      <c r="J909"/>
    </row>
    <row r="910" spans="2:10">
      <c r="B910"/>
      <c r="C910"/>
      <c r="D910"/>
      <c r="E910"/>
      <c r="F910"/>
      <c r="G910"/>
      <c r="H910"/>
      <c r="I910"/>
      <c r="J910"/>
    </row>
    <row r="911" spans="2:10">
      <c r="B911"/>
      <c r="C911"/>
      <c r="D911"/>
      <c r="E911"/>
      <c r="F911"/>
      <c r="G911"/>
      <c r="H911"/>
      <c r="I911"/>
      <c r="J911"/>
    </row>
    <row r="912" spans="2:10">
      <c r="B912"/>
      <c r="C912"/>
      <c r="D912"/>
      <c r="E912"/>
      <c r="F912"/>
      <c r="G912"/>
      <c r="H912"/>
      <c r="I912"/>
      <c r="J912"/>
    </row>
    <row r="913" spans="2:10">
      <c r="B913"/>
      <c r="C913"/>
      <c r="D913"/>
      <c r="E913"/>
      <c r="F913"/>
      <c r="G913"/>
      <c r="H913"/>
      <c r="I913"/>
      <c r="J913"/>
    </row>
  </sheetData>
  <mergeCells count="3">
    <mergeCell ref="I1:J1"/>
    <mergeCell ref="B2:J2"/>
    <mergeCell ref="G4:H4"/>
  </mergeCells>
  <conditionalFormatting sqref="H5:H194">
    <cfRule type="expression" dxfId="61" priority="6" stopIfTrue="1">
      <formula>G5=0</formula>
    </cfRule>
  </conditionalFormatting>
  <conditionalFormatting sqref="B914:J65515 A408:A65515 A195:A406 G139 G131:G136 K1:IA65515 G3:H4 J3:J4 I3:I194 C1:H1 A1:B194 C3:F194">
    <cfRule type="cellIs" dxfId="60" priority="5" stopIfTrue="1" operator="equal">
      <formula>0</formula>
    </cfRule>
  </conditionalFormatting>
  <conditionalFormatting sqref="I139 I131:I136 G5:G194">
    <cfRule type="cellIs" dxfId="59" priority="4" stopIfTrue="1" operator="equal">
      <formula>0</formula>
    </cfRule>
  </conditionalFormatting>
  <conditionalFormatting sqref="J5:J194">
    <cfRule type="expression" dxfId="58" priority="1" stopIfTrue="1">
      <formula>#REF!=3</formula>
    </cfRule>
    <cfRule type="expression" dxfId="57" priority="2" stopIfTrue="1">
      <formula>#REF!=2</formula>
    </cfRule>
    <cfRule type="expression" dxfId="56" priority="3" stopIfTrue="1">
      <formula>#REF!=1</formula>
    </cfRule>
  </conditionalFormatting>
  <pageMargins left="0.7" right="0.7" top="0.75" bottom="0.75" header="0.3" footer="0.3"/>
  <pageSetup paperSize="9" orientation="landscape" horizontalDpi="0" verticalDpi="0" r:id="rId1"/>
  <ignoredErrors>
    <ignoredError sqref="D133 D136 D18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>
    <tabColor theme="4" tint="0.39997558519241921"/>
  </sheetPr>
  <dimension ref="B3:AA187"/>
  <sheetViews>
    <sheetView topLeftCell="N1" workbookViewId="0">
      <selection activeCell="A21" sqref="A21"/>
    </sheetView>
  </sheetViews>
  <sheetFormatPr defaultRowHeight="11.25"/>
  <cols>
    <col min="1" max="1" width="9.33203125" style="5"/>
    <col min="2" max="2" width="4.5" style="5" customWidth="1"/>
    <col min="3" max="3" width="24.5" style="5" bestFit="1" customWidth="1"/>
    <col min="4" max="4" width="14.83203125" style="5" customWidth="1"/>
    <col min="5" max="5" width="14.33203125" style="5" customWidth="1"/>
    <col min="6" max="6" width="13.33203125" style="5" customWidth="1"/>
    <col min="7" max="7" width="9" style="5" customWidth="1"/>
    <col min="8" max="8" width="7.33203125" style="5" customWidth="1"/>
    <col min="9" max="9" width="15.83203125" style="5" customWidth="1"/>
    <col min="10" max="10" width="11.6640625" style="5" customWidth="1"/>
    <col min="11" max="11" width="7.33203125" style="5" customWidth="1"/>
    <col min="12" max="12" width="14.6640625" style="5" bestFit="1" customWidth="1"/>
    <col min="13" max="13" width="14.33203125" style="5" customWidth="1"/>
    <col min="14" max="14" width="12.83203125" style="5" customWidth="1"/>
    <col min="15" max="15" width="9" style="5" bestFit="1" customWidth="1"/>
    <col min="16" max="16" width="7.33203125" style="5" bestFit="1" customWidth="1"/>
    <col min="17" max="17" width="14.1640625" style="5" customWidth="1"/>
    <col min="18" max="18" width="11.6640625" style="5" bestFit="1" customWidth="1"/>
    <col min="19" max="19" width="7.33203125" style="5" bestFit="1" customWidth="1"/>
    <col min="20" max="20" width="14.6640625" style="5" bestFit="1" customWidth="1"/>
    <col min="21" max="21" width="14.33203125" style="5" customWidth="1"/>
    <col min="22" max="22" width="13.33203125" style="5" customWidth="1"/>
    <col min="23" max="23" width="9" style="5" bestFit="1" customWidth="1"/>
    <col min="24" max="24" width="7.33203125" style="5" bestFit="1" customWidth="1"/>
    <col min="25" max="25" width="14" style="5" customWidth="1"/>
    <col min="26" max="26" width="11.6640625" style="5" bestFit="1" customWidth="1"/>
    <col min="27" max="27" width="7.33203125" style="5" bestFit="1" customWidth="1"/>
    <col min="28" max="28" width="10.1640625" style="5" bestFit="1" customWidth="1"/>
    <col min="29" max="29" width="7.33203125" style="5" bestFit="1" customWidth="1"/>
    <col min="30" max="16384" width="9.33203125" style="5"/>
  </cols>
  <sheetData>
    <row r="3" spans="2:27">
      <c r="B3" s="11" t="s">
        <v>1951</v>
      </c>
    </row>
    <row r="5" spans="2:27">
      <c r="B5" s="190" t="s">
        <v>1931</v>
      </c>
      <c r="C5" s="189" t="s">
        <v>7501</v>
      </c>
      <c r="D5" s="193" t="s">
        <v>1950</v>
      </c>
      <c r="E5" s="184"/>
      <c r="F5" s="184"/>
      <c r="G5" s="184"/>
      <c r="H5" s="184"/>
      <c r="I5" s="184"/>
      <c r="J5" s="184"/>
      <c r="K5" s="185"/>
      <c r="L5" s="186" t="s">
        <v>1949</v>
      </c>
      <c r="M5" s="186"/>
      <c r="N5" s="186"/>
      <c r="O5" s="186"/>
      <c r="P5" s="186"/>
      <c r="Q5" s="186"/>
      <c r="R5" s="186"/>
      <c r="S5" s="186"/>
      <c r="T5" s="127"/>
      <c r="U5" s="127"/>
      <c r="V5" s="127"/>
      <c r="W5" s="127"/>
      <c r="X5" s="127"/>
      <c r="Y5" s="127"/>
      <c r="Z5" s="127"/>
      <c r="AA5" s="128"/>
    </row>
    <row r="6" spans="2:27" ht="45">
      <c r="B6" s="190"/>
      <c r="C6" s="189"/>
      <c r="D6" s="4" t="s">
        <v>1977</v>
      </c>
      <c r="E6" s="4" t="s">
        <v>1978</v>
      </c>
      <c r="F6" s="4" t="s">
        <v>1979</v>
      </c>
      <c r="G6" s="4" t="s">
        <v>1980</v>
      </c>
      <c r="H6" s="4" t="s">
        <v>1981</v>
      </c>
      <c r="I6" s="6" t="s">
        <v>7906</v>
      </c>
      <c r="J6" s="4" t="s">
        <v>1933</v>
      </c>
      <c r="K6" s="6" t="s">
        <v>1934</v>
      </c>
      <c r="L6" s="4" t="s">
        <v>1977</v>
      </c>
      <c r="M6" s="4" t="s">
        <v>1978</v>
      </c>
      <c r="N6" s="4" t="s">
        <v>1979</v>
      </c>
      <c r="O6" s="4" t="s">
        <v>1980</v>
      </c>
      <c r="P6" s="4" t="s">
        <v>1981</v>
      </c>
      <c r="Q6" s="6" t="s">
        <v>7906</v>
      </c>
      <c r="R6" s="4" t="s">
        <v>1933</v>
      </c>
      <c r="S6" s="6" t="s">
        <v>1934</v>
      </c>
      <c r="T6" s="4" t="s">
        <v>1977</v>
      </c>
      <c r="U6" s="4" t="s">
        <v>1978</v>
      </c>
      <c r="V6" s="4" t="s">
        <v>1979</v>
      </c>
      <c r="W6" s="4" t="s">
        <v>1980</v>
      </c>
      <c r="X6" s="4" t="s">
        <v>1981</v>
      </c>
      <c r="Y6" s="6" t="s">
        <v>7906</v>
      </c>
      <c r="Z6" s="4" t="s">
        <v>1933</v>
      </c>
      <c r="AA6" s="6" t="s">
        <v>1934</v>
      </c>
    </row>
    <row r="7" spans="2:27">
      <c r="B7" s="190"/>
      <c r="C7" s="189"/>
      <c r="D7" s="3" t="s">
        <v>1947</v>
      </c>
      <c r="E7" s="3" t="s">
        <v>1947</v>
      </c>
      <c r="F7" s="3" t="s">
        <v>1947</v>
      </c>
      <c r="G7" s="3" t="s">
        <v>1947</v>
      </c>
      <c r="H7" s="3" t="s">
        <v>1947</v>
      </c>
      <c r="I7" s="3" t="s">
        <v>1947</v>
      </c>
      <c r="J7" s="3" t="s">
        <v>1947</v>
      </c>
      <c r="K7" s="3" t="s">
        <v>1947</v>
      </c>
      <c r="L7" s="3" t="s">
        <v>1929</v>
      </c>
      <c r="M7" s="3" t="s">
        <v>1929</v>
      </c>
      <c r="N7" s="3" t="s">
        <v>1929</v>
      </c>
      <c r="O7" s="3" t="s">
        <v>1929</v>
      </c>
      <c r="P7" s="3" t="s">
        <v>1929</v>
      </c>
      <c r="Q7" s="3" t="s">
        <v>1929</v>
      </c>
      <c r="R7" s="3" t="s">
        <v>1929</v>
      </c>
      <c r="S7" s="3" t="s">
        <v>1929</v>
      </c>
      <c r="T7" s="3" t="s">
        <v>1935</v>
      </c>
      <c r="U7" s="3" t="s">
        <v>1935</v>
      </c>
      <c r="V7" s="3" t="s">
        <v>1935</v>
      </c>
      <c r="W7" s="3" t="s">
        <v>1935</v>
      </c>
      <c r="X7" s="3" t="s">
        <v>1935</v>
      </c>
      <c r="Y7" s="3" t="s">
        <v>1935</v>
      </c>
      <c r="Z7" s="3" t="s">
        <v>1935</v>
      </c>
      <c r="AA7" s="3" t="s">
        <v>1935</v>
      </c>
    </row>
    <row r="8" spans="2:27">
      <c r="B8" s="24">
        <v>1</v>
      </c>
      <c r="C8" s="24" t="s">
        <v>4725</v>
      </c>
      <c r="D8" s="129" t="e">
        <f t="array" ref="D8">SUM(IF(MID('Inwentaryzacja 26.02.2013 '!$C$5:$C$201,1,LEN('Podsumowanie inwentaryzacji'!$C8))='Podsumowanie inwentaryzacji'!$C8,'Inwentaryzacja 26.02.2013 '!#REF!,0),0)</f>
        <v>#REF!</v>
      </c>
      <c r="E8" s="129" t="e">
        <f t="array" ref="E8">SUM(IF(MID('Inwentaryzacja 26.02.2013 '!$C$5:$C$201,1,LEN('Podsumowanie inwentaryzacji'!$C8))='Podsumowanie inwentaryzacji'!$C8,'Inwentaryzacja 26.02.2013 '!#REF!,0),0)</f>
        <v>#REF!</v>
      </c>
      <c r="F8" s="129" t="e">
        <f t="array" ref="F8">SUM(IF(MID('Inwentaryzacja 26.02.2013 '!$C$5:$C$201,1,LEN('Podsumowanie inwentaryzacji'!$C8))='Podsumowanie inwentaryzacji'!$C8,'Inwentaryzacja 26.02.2013 '!#REF!,0),0)</f>
        <v>#REF!</v>
      </c>
      <c r="G8" s="129" t="e">
        <f t="array" ref="G8">SUM(IF(MID('Inwentaryzacja 26.02.2013 '!$C$5:$C$201,1,LEN('Podsumowanie inwentaryzacji'!$C8))='Podsumowanie inwentaryzacji'!$C8,'Inwentaryzacja 26.02.2013 '!#REF!,0),0)</f>
        <v>#REF!</v>
      </c>
      <c r="H8" s="129" t="e">
        <f t="array" ref="H8">SUM(IF(MID('Inwentaryzacja 26.02.2013 '!$C$5:$C$201,1,LEN('Podsumowanie inwentaryzacji'!$C8))='Podsumowanie inwentaryzacji'!$C8,'Inwentaryzacja 26.02.2013 '!#REF!,0),0)</f>
        <v>#REF!</v>
      </c>
      <c r="I8" s="129" t="e">
        <f t="array" ref="I8">SUM(IF(MID('Inwentaryzacja 26.02.2013 '!$C$5:$C$201,1,LEN('Podsumowanie inwentaryzacji'!$C8))='Podsumowanie inwentaryzacji'!$C8,'Inwentaryzacja 26.02.2013 '!#REF!,0),0)</f>
        <v>#REF!</v>
      </c>
      <c r="J8" s="129" t="e">
        <f t="array" ref="J8">SUM(IF(MID('Inwentaryzacja 26.02.2013 '!$C$5:$C$201,1,LEN('Podsumowanie inwentaryzacji'!$C8))='Podsumowanie inwentaryzacji'!$C8,'Inwentaryzacja 26.02.2013 '!#REF!,0),0)</f>
        <v>#REF!</v>
      </c>
      <c r="K8" s="23" t="e">
        <f>SUM(D8:J8)</f>
        <v>#REF!</v>
      </c>
      <c r="L8" s="129" t="e">
        <f t="array" ref="L8">SUM(IF(MID('Inwentaryzacja 26.02.2013 '!$C$5:$C$201,1,LEN('Podsumowanie inwentaryzacji'!$C8))='Podsumowanie inwentaryzacji'!$C8,IF('Inwentaryzacja 26.02.2013 '!#REF!=1,'Inwentaryzacja 26.02.2013 '!$G$5:$G$201,0),0),0)</f>
        <v>#REF!</v>
      </c>
      <c r="M8" s="129" t="e">
        <f t="array" ref="M8">SUM(IF(MID('Inwentaryzacja 26.02.2013 '!$C$5:$C$201,1,LEN('Podsumowanie inwentaryzacji'!$C8))='Podsumowanie inwentaryzacji'!$C8,IF('Inwentaryzacja 26.02.2013 '!#REF!=1,'Inwentaryzacja 26.02.2013 '!$G$5:$G$201,0),0),0)</f>
        <v>#REF!</v>
      </c>
      <c r="N8" s="129" t="e">
        <f t="array" ref="N8">SUM(IF(MID('Inwentaryzacja 26.02.2013 '!$C$5:$C$201,1,LEN('Podsumowanie inwentaryzacji'!$C8))='Podsumowanie inwentaryzacji'!$C8,IF('Inwentaryzacja 26.02.2013 '!#REF!=1,'Inwentaryzacja 26.02.2013 '!$G$5:$G$201,0),0),0)</f>
        <v>#REF!</v>
      </c>
      <c r="O8" s="129" t="e">
        <f t="array" ref="O8">SUM(IF(MID('Inwentaryzacja 26.02.2013 '!$C$5:$C$201,1,LEN('Podsumowanie inwentaryzacji'!$C8))='Podsumowanie inwentaryzacji'!$C8,IF('Inwentaryzacja 26.02.2013 '!#REF!=1,'Inwentaryzacja 26.02.2013 '!$G$5:$G$201,0),0),0)</f>
        <v>#REF!</v>
      </c>
      <c r="P8" s="129" t="e">
        <f t="array" ref="P8">SUM(IF(MID('Inwentaryzacja 26.02.2013 '!$C$5:$C$201,1,LEN('Podsumowanie inwentaryzacji'!$C8))='Podsumowanie inwentaryzacji'!$C8,IF('Inwentaryzacja 26.02.2013 '!#REF!=1,'Inwentaryzacja 26.02.2013 '!$G$5:$G$201,0),0),0)</f>
        <v>#REF!</v>
      </c>
      <c r="Q8" s="129" t="e">
        <f t="array" ref="Q8">SUM(IF(MID('Inwentaryzacja 26.02.2013 '!$C$5:$C$201,1,LEN('Podsumowanie inwentaryzacji'!$C8))='Podsumowanie inwentaryzacji'!$C8,IF('Inwentaryzacja 26.02.2013 '!#REF!=1,'Inwentaryzacja 26.02.2013 '!$G$5:$G$201,0),0),0)</f>
        <v>#REF!</v>
      </c>
      <c r="R8" s="129" t="e">
        <f t="array" ref="R8">SUM(IF(MID('Inwentaryzacja 26.02.2013 '!$C$5:$C$201,1,LEN('Podsumowanie inwentaryzacji'!$C8))='Podsumowanie inwentaryzacji'!$C8,IF('Inwentaryzacja 26.02.2013 '!#REF!=1,'Inwentaryzacja 26.02.2013 '!$G$5:$G$201,0),0),0)</f>
        <v>#REF!</v>
      </c>
      <c r="S8" s="23" t="e">
        <f t="shared" ref="S8:S69" si="0">SUM(L8:R8)</f>
        <v>#REF!</v>
      </c>
      <c r="T8" s="130" t="e">
        <f t="array" ref="T8">SUM(IF(MID('Inwentaryzacja 26.02.2013 '!$C$5:$C$201,1,LEN('Podsumowanie inwentaryzacji'!$C8))='Podsumowanie inwentaryzacji'!$C8,IF('Inwentaryzacja 26.02.2013 '!#REF!=1,'Inwentaryzacja 26.02.2013 '!$H$5:$H$201,0),0),0)</f>
        <v>#REF!</v>
      </c>
      <c r="U8" s="130" t="e">
        <f t="array" ref="U8">SUM(IF(MID('Inwentaryzacja 26.02.2013 '!$C$5:$C$201,1,LEN('Podsumowanie inwentaryzacji'!$C8))='Podsumowanie inwentaryzacji'!$C8,IF('Inwentaryzacja 26.02.2013 '!#REF!=1,'Inwentaryzacja 26.02.2013 '!$H$5:$H$201,0),0),0)</f>
        <v>#REF!</v>
      </c>
      <c r="V8" s="130" t="e">
        <f t="array" ref="V8">SUM(IF(MID('Inwentaryzacja 26.02.2013 '!$C$5:$C$201,1,LEN('Podsumowanie inwentaryzacji'!$C8))='Podsumowanie inwentaryzacji'!$C8,IF('Inwentaryzacja 26.02.2013 '!#REF!=1,'Inwentaryzacja 26.02.2013 '!$H$5:$H$201,0),0),0)</f>
        <v>#REF!</v>
      </c>
      <c r="W8" s="130" t="e">
        <f t="array" ref="W8">SUM(IF(MID('Inwentaryzacja 26.02.2013 '!$C$5:$C$201,1,LEN('Podsumowanie inwentaryzacji'!$C8))='Podsumowanie inwentaryzacji'!$C8,IF('Inwentaryzacja 26.02.2013 '!#REF!=1,'Inwentaryzacja 26.02.2013 '!$H$5:$H$201,0),0),0)</f>
        <v>#REF!</v>
      </c>
      <c r="X8" s="130" t="e">
        <f t="array" ref="X8">SUM(IF(MID('Inwentaryzacja 26.02.2013 '!$C$5:$C$201,1,LEN('Podsumowanie inwentaryzacji'!$C8))='Podsumowanie inwentaryzacji'!$C8,IF('Inwentaryzacja 26.02.2013 '!#REF!=1,'Inwentaryzacja 26.02.2013 '!$H$5:$H$201,0),0),0)</f>
        <v>#REF!</v>
      </c>
      <c r="Y8" s="130" t="e">
        <f t="array" ref="Y8">SUM(IF(MID('Inwentaryzacja 26.02.2013 '!$C$5:$C$201,1,LEN('Podsumowanie inwentaryzacji'!$C8))='Podsumowanie inwentaryzacji'!$C8,IF('Inwentaryzacja 26.02.2013 '!#REF!=1,'Inwentaryzacja 26.02.2013 '!$H$5:$H$201,0),0),0)</f>
        <v>#REF!</v>
      </c>
      <c r="Z8" s="130" t="e">
        <f t="array" ref="Z8">SUM(IF(MID('Inwentaryzacja 26.02.2013 '!$C$5:$C$201,1,LEN('Podsumowanie inwentaryzacji'!$C8))='Podsumowanie inwentaryzacji'!$C8,IF('Inwentaryzacja 26.02.2013 '!#REF!=1,'Inwentaryzacja 26.02.2013 '!$H$5:$H$201,0),0),0)</f>
        <v>#REF!</v>
      </c>
      <c r="AA8" s="97" t="e">
        <f>SUM(T8:Z8)</f>
        <v>#REF!</v>
      </c>
    </row>
    <row r="9" spans="2:27">
      <c r="B9" s="24">
        <f>B8+1</f>
        <v>2</v>
      </c>
      <c r="C9" s="33" t="s">
        <v>7502</v>
      </c>
      <c r="D9" s="129" t="e">
        <f t="array" ref="D9">SUM(IF(MID('Inwentaryzacja 26.02.2013 '!$C$5:$C$201,1,LEN('Podsumowanie inwentaryzacji'!$C9))='Podsumowanie inwentaryzacji'!$C9,'Inwentaryzacja 26.02.2013 '!#REF!,0),0)</f>
        <v>#REF!</v>
      </c>
      <c r="E9" s="129" t="e">
        <f t="array" ref="E9">SUM(IF(MID('Inwentaryzacja 26.02.2013 '!$C$5:$C$201,1,LEN('Podsumowanie inwentaryzacji'!$C9))='Podsumowanie inwentaryzacji'!$C9,'Inwentaryzacja 26.02.2013 '!#REF!,0),0)</f>
        <v>#REF!</v>
      </c>
      <c r="F9" s="129" t="e">
        <f t="array" ref="F9">SUM(IF(MID('Inwentaryzacja 26.02.2013 '!$C$5:$C$201,1,LEN('Podsumowanie inwentaryzacji'!$C9))='Podsumowanie inwentaryzacji'!$C9,'Inwentaryzacja 26.02.2013 '!#REF!,0),0)</f>
        <v>#REF!</v>
      </c>
      <c r="G9" s="129" t="e">
        <f t="array" ref="G9">SUM(IF(MID('Inwentaryzacja 26.02.2013 '!$C$5:$C$201,1,LEN('Podsumowanie inwentaryzacji'!$C9))='Podsumowanie inwentaryzacji'!$C9,'Inwentaryzacja 26.02.2013 '!#REF!,0),0)</f>
        <v>#REF!</v>
      </c>
      <c r="H9" s="129" t="e">
        <f t="array" ref="H9">SUM(IF(MID('Inwentaryzacja 26.02.2013 '!$C$5:$C$201,1,LEN('Podsumowanie inwentaryzacji'!$C9))='Podsumowanie inwentaryzacji'!$C9,'Inwentaryzacja 26.02.2013 '!#REF!,0),0)</f>
        <v>#REF!</v>
      </c>
      <c r="I9" s="129" t="e">
        <f t="array" ref="I9">SUM(IF(MID('Inwentaryzacja 26.02.2013 '!$C$5:$C$201,1,LEN('Podsumowanie inwentaryzacji'!$C9))='Podsumowanie inwentaryzacji'!$C9,'Inwentaryzacja 26.02.2013 '!#REF!,0),0)</f>
        <v>#REF!</v>
      </c>
      <c r="J9" s="129" t="e">
        <f t="array" ref="J9">SUM(IF(MID('Inwentaryzacja 26.02.2013 '!$C$5:$C$201,1,LEN('Podsumowanie inwentaryzacji'!$C9))='Podsumowanie inwentaryzacji'!$C9,'Inwentaryzacja 26.02.2013 '!#REF!,0),0)</f>
        <v>#REF!</v>
      </c>
      <c r="K9" s="23" t="e">
        <f t="shared" ref="K9:K69" si="1">SUM(D9:J9)</f>
        <v>#REF!</v>
      </c>
      <c r="L9" s="129" t="e">
        <f t="array" ref="L9">SUM(IF(MID('Inwentaryzacja 26.02.2013 '!$C$5:$C$201,1,LEN('Podsumowanie inwentaryzacji'!$C9))='Podsumowanie inwentaryzacji'!$C9,IF('Inwentaryzacja 26.02.2013 '!#REF!=1,'Inwentaryzacja 26.02.2013 '!$G$5:$G$201,0),0),0)</f>
        <v>#REF!</v>
      </c>
      <c r="M9" s="129" t="e">
        <f t="array" ref="M9">SUM(IF(MID('Inwentaryzacja 26.02.2013 '!$C$5:$C$201,1,LEN('Podsumowanie inwentaryzacji'!$C9))='Podsumowanie inwentaryzacji'!$C9,IF('Inwentaryzacja 26.02.2013 '!#REF!=1,'Inwentaryzacja 26.02.2013 '!$G$5:$G$201,0),0),0)</f>
        <v>#REF!</v>
      </c>
      <c r="N9" s="129" t="e">
        <f t="array" ref="N9">SUM(IF(MID('Inwentaryzacja 26.02.2013 '!$C$5:$C$201,1,LEN('Podsumowanie inwentaryzacji'!$C9))='Podsumowanie inwentaryzacji'!$C9,IF('Inwentaryzacja 26.02.2013 '!#REF!=1,'Inwentaryzacja 26.02.2013 '!$G$5:$G$201,0),0),0)</f>
        <v>#REF!</v>
      </c>
      <c r="O9" s="129" t="e">
        <f t="array" ref="O9">SUM(IF(MID('Inwentaryzacja 26.02.2013 '!$C$5:$C$201,1,LEN('Podsumowanie inwentaryzacji'!$C9))='Podsumowanie inwentaryzacji'!$C9,IF('Inwentaryzacja 26.02.2013 '!#REF!=1,'Inwentaryzacja 26.02.2013 '!$G$5:$G$201,0),0),0)</f>
        <v>#REF!</v>
      </c>
      <c r="P9" s="129" t="e">
        <f t="array" ref="P9">SUM(IF(MID('Inwentaryzacja 26.02.2013 '!$C$5:$C$201,1,LEN('Podsumowanie inwentaryzacji'!$C9))='Podsumowanie inwentaryzacji'!$C9,IF('Inwentaryzacja 26.02.2013 '!#REF!=1,'Inwentaryzacja 26.02.2013 '!$G$5:$G$201,0),0),0)</f>
        <v>#REF!</v>
      </c>
      <c r="Q9" s="129" t="e">
        <f t="array" ref="Q9">SUM(IF(MID('Inwentaryzacja 26.02.2013 '!$C$5:$C$201,1,LEN('Podsumowanie inwentaryzacji'!$C9))='Podsumowanie inwentaryzacji'!$C9,IF('Inwentaryzacja 26.02.2013 '!#REF!=1,'Inwentaryzacja 26.02.2013 '!$G$5:$G$201,0),0),0)</f>
        <v>#REF!</v>
      </c>
      <c r="R9" s="129" t="e">
        <f t="array" ref="R9">SUM(IF(MID('Inwentaryzacja 26.02.2013 '!$C$5:$C$201,1,LEN('Podsumowanie inwentaryzacji'!$C9))='Podsumowanie inwentaryzacji'!$C9,IF('Inwentaryzacja 26.02.2013 '!#REF!=1,'Inwentaryzacja 26.02.2013 '!$G$5:$G$201,0),0),0)</f>
        <v>#REF!</v>
      </c>
      <c r="S9" s="23" t="e">
        <f t="shared" si="0"/>
        <v>#REF!</v>
      </c>
      <c r="T9" s="130" t="e">
        <f t="array" ref="T9">SUM(IF(MID('Inwentaryzacja 26.02.2013 '!$C$5:$C$201,1,LEN('Podsumowanie inwentaryzacji'!$C9))='Podsumowanie inwentaryzacji'!$C9,IF('Inwentaryzacja 26.02.2013 '!#REF!=1,'Inwentaryzacja 26.02.2013 '!$H$5:$H$201,0),0),0)</f>
        <v>#REF!</v>
      </c>
      <c r="U9" s="130" t="e">
        <f t="array" ref="U9">SUM(IF(MID('Inwentaryzacja 26.02.2013 '!$C$5:$C$201,1,LEN('Podsumowanie inwentaryzacji'!$C9))='Podsumowanie inwentaryzacji'!$C9,IF('Inwentaryzacja 26.02.2013 '!#REF!=1,'Inwentaryzacja 26.02.2013 '!$H$5:$H$201,0),0),0)</f>
        <v>#REF!</v>
      </c>
      <c r="V9" s="130" t="e">
        <f t="array" ref="V9">SUM(IF(MID('Inwentaryzacja 26.02.2013 '!$C$5:$C$201,1,LEN('Podsumowanie inwentaryzacji'!$C9))='Podsumowanie inwentaryzacji'!$C9,IF('Inwentaryzacja 26.02.2013 '!#REF!=1,'Inwentaryzacja 26.02.2013 '!$H$5:$H$201,0),0),0)</f>
        <v>#REF!</v>
      </c>
      <c r="W9" s="130" t="e">
        <f t="array" ref="W9">SUM(IF(MID('Inwentaryzacja 26.02.2013 '!$C$5:$C$201,1,LEN('Podsumowanie inwentaryzacji'!$C9))='Podsumowanie inwentaryzacji'!$C9,IF('Inwentaryzacja 26.02.2013 '!#REF!=1,'Inwentaryzacja 26.02.2013 '!$H$5:$H$201,0),0),0)</f>
        <v>#REF!</v>
      </c>
      <c r="X9" s="130" t="e">
        <f t="array" ref="X9">SUM(IF(MID('Inwentaryzacja 26.02.2013 '!$C$5:$C$201,1,LEN('Podsumowanie inwentaryzacji'!$C9))='Podsumowanie inwentaryzacji'!$C9,IF('Inwentaryzacja 26.02.2013 '!#REF!=1,'Inwentaryzacja 26.02.2013 '!$H$5:$H$201,0),0),0)</f>
        <v>#REF!</v>
      </c>
      <c r="Y9" s="130" t="e">
        <f t="array" ref="Y9">SUM(IF(MID('Inwentaryzacja 26.02.2013 '!$C$5:$C$201,1,LEN('Podsumowanie inwentaryzacji'!$C9))='Podsumowanie inwentaryzacji'!$C9,IF('Inwentaryzacja 26.02.2013 '!#REF!=1,'Inwentaryzacja 26.02.2013 '!$H$5:$H$201,0),0),0)</f>
        <v>#REF!</v>
      </c>
      <c r="Z9" s="130" t="e">
        <f t="array" ref="Z9">SUM(IF(MID('Inwentaryzacja 26.02.2013 '!$C$5:$C$201,1,LEN('Podsumowanie inwentaryzacji'!$C9))='Podsumowanie inwentaryzacji'!$C9,IF('Inwentaryzacja 26.02.2013 '!#REF!=1,'Inwentaryzacja 26.02.2013 '!$H$5:$H$201,0),0),0)</f>
        <v>#REF!</v>
      </c>
      <c r="AA9" s="97" t="e">
        <f t="shared" ref="AA9:AA69" si="2">SUM(T9:Z9)</f>
        <v>#REF!</v>
      </c>
    </row>
    <row r="10" spans="2:27">
      <c r="B10" s="24">
        <f t="shared" ref="B10:B69" si="3">B9+1</f>
        <v>3</v>
      </c>
      <c r="C10" s="33" t="s">
        <v>2024</v>
      </c>
      <c r="D10" s="129" t="e">
        <f t="array" ref="D10">SUM(IF(MID('Inwentaryzacja 26.02.2013 '!$C$5:$C$201,1,LEN('Podsumowanie inwentaryzacji'!$C10))='Podsumowanie inwentaryzacji'!$C10,'Inwentaryzacja 26.02.2013 '!#REF!,0),0)</f>
        <v>#REF!</v>
      </c>
      <c r="E10" s="129" t="e">
        <f t="array" ref="E10">SUM(IF(MID('Inwentaryzacja 26.02.2013 '!$C$5:$C$201,1,LEN('Podsumowanie inwentaryzacji'!$C10))='Podsumowanie inwentaryzacji'!$C10,'Inwentaryzacja 26.02.2013 '!#REF!,0),0)</f>
        <v>#REF!</v>
      </c>
      <c r="F10" s="129" t="e">
        <f t="array" ref="F10">SUM(IF(MID('Inwentaryzacja 26.02.2013 '!$C$5:$C$201,1,LEN('Podsumowanie inwentaryzacji'!$C10))='Podsumowanie inwentaryzacji'!$C10,'Inwentaryzacja 26.02.2013 '!#REF!,0),0)</f>
        <v>#REF!</v>
      </c>
      <c r="G10" s="129" t="e">
        <f t="array" ref="G10">SUM(IF(MID('Inwentaryzacja 26.02.2013 '!$C$5:$C$201,1,LEN('Podsumowanie inwentaryzacji'!$C10))='Podsumowanie inwentaryzacji'!$C10,'Inwentaryzacja 26.02.2013 '!#REF!,0),0)</f>
        <v>#REF!</v>
      </c>
      <c r="H10" s="129" t="e">
        <f t="array" ref="H10">SUM(IF(MID('Inwentaryzacja 26.02.2013 '!$C$5:$C$201,1,LEN('Podsumowanie inwentaryzacji'!$C10))='Podsumowanie inwentaryzacji'!$C10,'Inwentaryzacja 26.02.2013 '!#REF!,0),0)</f>
        <v>#REF!</v>
      </c>
      <c r="I10" s="129" t="e">
        <f t="array" ref="I10">SUM(IF(MID('Inwentaryzacja 26.02.2013 '!$C$5:$C$201,1,LEN('Podsumowanie inwentaryzacji'!$C10))='Podsumowanie inwentaryzacji'!$C10,'Inwentaryzacja 26.02.2013 '!#REF!,0),0)</f>
        <v>#REF!</v>
      </c>
      <c r="J10" s="129" t="e">
        <f t="array" ref="J10">SUM(IF(MID('Inwentaryzacja 26.02.2013 '!$C$5:$C$201,1,LEN('Podsumowanie inwentaryzacji'!$C10))='Podsumowanie inwentaryzacji'!$C10,'Inwentaryzacja 26.02.2013 '!#REF!,0),0)</f>
        <v>#REF!</v>
      </c>
      <c r="K10" s="23" t="e">
        <f t="shared" si="1"/>
        <v>#REF!</v>
      </c>
      <c r="L10" s="129" t="e">
        <f t="array" ref="L10">SUM(IF(MID('Inwentaryzacja 26.02.2013 '!$C$5:$C$201,1,LEN('Podsumowanie inwentaryzacji'!$C10))='Podsumowanie inwentaryzacji'!$C10,IF('Inwentaryzacja 26.02.2013 '!#REF!=1,'Inwentaryzacja 26.02.2013 '!$G$5:$G$201,0),0),0)</f>
        <v>#REF!</v>
      </c>
      <c r="M10" s="129" t="e">
        <f t="array" ref="M10">SUM(IF(MID('Inwentaryzacja 26.02.2013 '!$C$5:$C$201,1,LEN('Podsumowanie inwentaryzacji'!$C10))='Podsumowanie inwentaryzacji'!$C10,IF('Inwentaryzacja 26.02.2013 '!#REF!=1,'Inwentaryzacja 26.02.2013 '!$G$5:$G$201,0),0),0)</f>
        <v>#REF!</v>
      </c>
      <c r="N10" s="129" t="e">
        <f t="array" ref="N10">SUM(IF(MID('Inwentaryzacja 26.02.2013 '!$C$5:$C$201,1,LEN('Podsumowanie inwentaryzacji'!$C10))='Podsumowanie inwentaryzacji'!$C10,IF('Inwentaryzacja 26.02.2013 '!#REF!=1,'Inwentaryzacja 26.02.2013 '!$G$5:$G$201,0),0),0)</f>
        <v>#REF!</v>
      </c>
      <c r="O10" s="129" t="e">
        <f t="array" ref="O10">SUM(IF(MID('Inwentaryzacja 26.02.2013 '!$C$5:$C$201,1,LEN('Podsumowanie inwentaryzacji'!$C10))='Podsumowanie inwentaryzacji'!$C10,IF('Inwentaryzacja 26.02.2013 '!#REF!=1,'Inwentaryzacja 26.02.2013 '!$G$5:$G$201,0),0),0)</f>
        <v>#REF!</v>
      </c>
      <c r="P10" s="129" t="e">
        <f t="array" ref="P10">SUM(IF(MID('Inwentaryzacja 26.02.2013 '!$C$5:$C$201,1,LEN('Podsumowanie inwentaryzacji'!$C10))='Podsumowanie inwentaryzacji'!$C10,IF('Inwentaryzacja 26.02.2013 '!#REF!=1,'Inwentaryzacja 26.02.2013 '!$G$5:$G$201,0),0),0)</f>
        <v>#REF!</v>
      </c>
      <c r="Q10" s="129" t="e">
        <f t="array" ref="Q10">SUM(IF(MID('Inwentaryzacja 26.02.2013 '!$C$5:$C$201,1,LEN('Podsumowanie inwentaryzacji'!$C10))='Podsumowanie inwentaryzacji'!$C10,IF('Inwentaryzacja 26.02.2013 '!#REF!=1,'Inwentaryzacja 26.02.2013 '!$G$5:$G$201,0),0),0)</f>
        <v>#REF!</v>
      </c>
      <c r="R10" s="129" t="e">
        <f t="array" ref="R10">SUM(IF(MID('Inwentaryzacja 26.02.2013 '!$C$5:$C$201,1,LEN('Podsumowanie inwentaryzacji'!$C10))='Podsumowanie inwentaryzacji'!$C10,IF('Inwentaryzacja 26.02.2013 '!#REF!=1,'Inwentaryzacja 26.02.2013 '!$G$5:$G$201,0),0),0)</f>
        <v>#REF!</v>
      </c>
      <c r="S10" s="23" t="e">
        <f t="shared" si="0"/>
        <v>#REF!</v>
      </c>
      <c r="T10" s="130" t="e">
        <f t="array" ref="T10">SUM(IF(MID('Inwentaryzacja 26.02.2013 '!$C$5:$C$201,1,LEN('Podsumowanie inwentaryzacji'!$C10))='Podsumowanie inwentaryzacji'!$C10,IF('Inwentaryzacja 26.02.2013 '!#REF!=1,'Inwentaryzacja 26.02.2013 '!$H$5:$H$201,0),0),0)</f>
        <v>#REF!</v>
      </c>
      <c r="U10" s="130" t="e">
        <f t="array" ref="U10">SUM(IF(MID('Inwentaryzacja 26.02.2013 '!$C$5:$C$201,1,LEN('Podsumowanie inwentaryzacji'!$C10))='Podsumowanie inwentaryzacji'!$C10,IF('Inwentaryzacja 26.02.2013 '!#REF!=1,'Inwentaryzacja 26.02.2013 '!$H$5:$H$201,0),0),0)</f>
        <v>#REF!</v>
      </c>
      <c r="V10" s="130" t="e">
        <f t="array" ref="V10">SUM(IF(MID('Inwentaryzacja 26.02.2013 '!$C$5:$C$201,1,LEN('Podsumowanie inwentaryzacji'!$C10))='Podsumowanie inwentaryzacji'!$C10,IF('Inwentaryzacja 26.02.2013 '!#REF!=1,'Inwentaryzacja 26.02.2013 '!$H$5:$H$201,0),0),0)</f>
        <v>#REF!</v>
      </c>
      <c r="W10" s="130" t="e">
        <f t="array" ref="W10">SUM(IF(MID('Inwentaryzacja 26.02.2013 '!$C$5:$C$201,1,LEN('Podsumowanie inwentaryzacji'!$C10))='Podsumowanie inwentaryzacji'!$C10,IF('Inwentaryzacja 26.02.2013 '!#REF!=1,'Inwentaryzacja 26.02.2013 '!$H$5:$H$201,0),0),0)</f>
        <v>#REF!</v>
      </c>
      <c r="X10" s="130" t="e">
        <f t="array" ref="X10">SUM(IF(MID('Inwentaryzacja 26.02.2013 '!$C$5:$C$201,1,LEN('Podsumowanie inwentaryzacji'!$C10))='Podsumowanie inwentaryzacji'!$C10,IF('Inwentaryzacja 26.02.2013 '!#REF!=1,'Inwentaryzacja 26.02.2013 '!$H$5:$H$201,0),0),0)</f>
        <v>#REF!</v>
      </c>
      <c r="Y10" s="130" t="e">
        <f t="array" ref="Y10">SUM(IF(MID('Inwentaryzacja 26.02.2013 '!$C$5:$C$201,1,LEN('Podsumowanie inwentaryzacji'!$C10))='Podsumowanie inwentaryzacji'!$C10,IF('Inwentaryzacja 26.02.2013 '!#REF!=1,'Inwentaryzacja 26.02.2013 '!$H$5:$H$201,0),0),0)</f>
        <v>#REF!</v>
      </c>
      <c r="Z10" s="130" t="e">
        <f t="array" ref="Z10">SUM(IF(MID('Inwentaryzacja 26.02.2013 '!$C$5:$C$201,1,LEN('Podsumowanie inwentaryzacji'!$C10))='Podsumowanie inwentaryzacji'!$C10,IF('Inwentaryzacja 26.02.2013 '!#REF!=1,'Inwentaryzacja 26.02.2013 '!$H$5:$H$201,0),0),0)</f>
        <v>#REF!</v>
      </c>
      <c r="AA10" s="97" t="e">
        <f t="shared" si="2"/>
        <v>#REF!</v>
      </c>
    </row>
    <row r="11" spans="2:27">
      <c r="B11" s="24">
        <f t="shared" si="3"/>
        <v>4</v>
      </c>
      <c r="C11" s="24" t="s">
        <v>2025</v>
      </c>
      <c r="D11" s="129" t="e">
        <f t="array" ref="D11">SUM(IF(MID('Inwentaryzacja 26.02.2013 '!$C$5:$C$201,1,LEN('Podsumowanie inwentaryzacji'!$C11))='Podsumowanie inwentaryzacji'!$C11,'Inwentaryzacja 26.02.2013 '!#REF!,0),0)</f>
        <v>#REF!</v>
      </c>
      <c r="E11" s="129" t="e">
        <f t="array" ref="E11">SUM(IF(MID('Inwentaryzacja 26.02.2013 '!$C$5:$C$201,1,LEN('Podsumowanie inwentaryzacji'!$C11))='Podsumowanie inwentaryzacji'!$C11,'Inwentaryzacja 26.02.2013 '!#REF!,0),0)</f>
        <v>#REF!</v>
      </c>
      <c r="F11" s="129" t="e">
        <f t="array" ref="F11">SUM(IF(MID('Inwentaryzacja 26.02.2013 '!$C$5:$C$201,1,LEN('Podsumowanie inwentaryzacji'!$C11))='Podsumowanie inwentaryzacji'!$C11,'Inwentaryzacja 26.02.2013 '!#REF!,0),0)</f>
        <v>#REF!</v>
      </c>
      <c r="G11" s="129" t="e">
        <f t="array" ref="G11">SUM(IF(MID('Inwentaryzacja 26.02.2013 '!$C$5:$C$201,1,LEN('Podsumowanie inwentaryzacji'!$C11))='Podsumowanie inwentaryzacji'!$C11,'Inwentaryzacja 26.02.2013 '!#REF!,0),0)</f>
        <v>#REF!</v>
      </c>
      <c r="H11" s="129" t="e">
        <f t="array" ref="H11">SUM(IF(MID('Inwentaryzacja 26.02.2013 '!$C$5:$C$201,1,LEN('Podsumowanie inwentaryzacji'!$C11))='Podsumowanie inwentaryzacji'!$C11,'Inwentaryzacja 26.02.2013 '!#REF!,0),0)</f>
        <v>#REF!</v>
      </c>
      <c r="I11" s="129" t="e">
        <f t="array" ref="I11">SUM(IF(MID('Inwentaryzacja 26.02.2013 '!$C$5:$C$201,1,LEN('Podsumowanie inwentaryzacji'!$C11))='Podsumowanie inwentaryzacji'!$C11,'Inwentaryzacja 26.02.2013 '!#REF!,0),0)</f>
        <v>#REF!</v>
      </c>
      <c r="J11" s="129" t="e">
        <f t="array" ref="J11">SUM(IF(MID('Inwentaryzacja 26.02.2013 '!$C$5:$C$201,1,LEN('Podsumowanie inwentaryzacji'!$C11))='Podsumowanie inwentaryzacji'!$C11,'Inwentaryzacja 26.02.2013 '!#REF!,0),0)</f>
        <v>#REF!</v>
      </c>
      <c r="K11" s="23" t="e">
        <f t="shared" si="1"/>
        <v>#REF!</v>
      </c>
      <c r="L11" s="129" t="e">
        <f t="array" ref="L11">SUM(IF(MID('Inwentaryzacja 26.02.2013 '!$C$5:$C$201,1,LEN('Podsumowanie inwentaryzacji'!$C11))='Podsumowanie inwentaryzacji'!$C11,IF('Inwentaryzacja 26.02.2013 '!#REF!=1,'Inwentaryzacja 26.02.2013 '!$G$5:$G$201,0),0),0)</f>
        <v>#REF!</v>
      </c>
      <c r="M11" s="129" t="e">
        <f t="array" ref="M11">SUM(IF(MID('Inwentaryzacja 26.02.2013 '!$C$5:$C$201,1,LEN('Podsumowanie inwentaryzacji'!$C11))='Podsumowanie inwentaryzacji'!$C11,IF('Inwentaryzacja 26.02.2013 '!#REF!=1,'Inwentaryzacja 26.02.2013 '!$G$5:$G$201,0),0),0)</f>
        <v>#REF!</v>
      </c>
      <c r="N11" s="129" t="e">
        <f t="array" ref="N11">SUM(IF(MID('Inwentaryzacja 26.02.2013 '!$C$5:$C$201,1,LEN('Podsumowanie inwentaryzacji'!$C11))='Podsumowanie inwentaryzacji'!$C11,IF('Inwentaryzacja 26.02.2013 '!#REF!=1,'Inwentaryzacja 26.02.2013 '!$G$5:$G$201,0),0),0)</f>
        <v>#REF!</v>
      </c>
      <c r="O11" s="129" t="e">
        <f t="array" ref="O11">SUM(IF(MID('Inwentaryzacja 26.02.2013 '!$C$5:$C$201,1,LEN('Podsumowanie inwentaryzacji'!$C11))='Podsumowanie inwentaryzacji'!$C11,IF('Inwentaryzacja 26.02.2013 '!#REF!=1,'Inwentaryzacja 26.02.2013 '!$G$5:$G$201,0),0),0)</f>
        <v>#REF!</v>
      </c>
      <c r="P11" s="129" t="e">
        <f t="array" ref="P11">SUM(IF(MID('Inwentaryzacja 26.02.2013 '!$C$5:$C$201,1,LEN('Podsumowanie inwentaryzacji'!$C11))='Podsumowanie inwentaryzacji'!$C11,IF('Inwentaryzacja 26.02.2013 '!#REF!=1,'Inwentaryzacja 26.02.2013 '!$G$5:$G$201,0),0),0)</f>
        <v>#REF!</v>
      </c>
      <c r="Q11" s="129" t="e">
        <f t="array" ref="Q11">SUM(IF(MID('Inwentaryzacja 26.02.2013 '!$C$5:$C$201,1,LEN('Podsumowanie inwentaryzacji'!$C11))='Podsumowanie inwentaryzacji'!$C11,IF('Inwentaryzacja 26.02.2013 '!#REF!=1,'Inwentaryzacja 26.02.2013 '!$G$5:$G$201,0),0),0)</f>
        <v>#REF!</v>
      </c>
      <c r="R11" s="129" t="e">
        <f t="array" ref="R11">SUM(IF(MID('Inwentaryzacja 26.02.2013 '!$C$5:$C$201,1,LEN('Podsumowanie inwentaryzacji'!$C11))='Podsumowanie inwentaryzacji'!$C11,IF('Inwentaryzacja 26.02.2013 '!#REF!=1,'Inwentaryzacja 26.02.2013 '!$G$5:$G$201,0),0),0)</f>
        <v>#REF!</v>
      </c>
      <c r="S11" s="23" t="e">
        <f t="shared" si="0"/>
        <v>#REF!</v>
      </c>
      <c r="T11" s="130" t="e">
        <f t="array" ref="T11">SUM(IF(MID('Inwentaryzacja 26.02.2013 '!$C$5:$C$201,1,LEN('Podsumowanie inwentaryzacji'!$C11))='Podsumowanie inwentaryzacji'!$C11,IF('Inwentaryzacja 26.02.2013 '!#REF!=1,'Inwentaryzacja 26.02.2013 '!$H$5:$H$201,0),0),0)</f>
        <v>#REF!</v>
      </c>
      <c r="U11" s="130" t="e">
        <f t="array" ref="U11">SUM(IF(MID('Inwentaryzacja 26.02.2013 '!$C$5:$C$201,1,LEN('Podsumowanie inwentaryzacji'!$C11))='Podsumowanie inwentaryzacji'!$C11,IF('Inwentaryzacja 26.02.2013 '!#REF!=1,'Inwentaryzacja 26.02.2013 '!$H$5:$H$201,0),0),0)</f>
        <v>#REF!</v>
      </c>
      <c r="V11" s="130" t="e">
        <f t="array" ref="V11">SUM(IF(MID('Inwentaryzacja 26.02.2013 '!$C$5:$C$201,1,LEN('Podsumowanie inwentaryzacji'!$C11))='Podsumowanie inwentaryzacji'!$C11,IF('Inwentaryzacja 26.02.2013 '!#REF!=1,'Inwentaryzacja 26.02.2013 '!$H$5:$H$201,0),0),0)</f>
        <v>#REF!</v>
      </c>
      <c r="W11" s="130" t="e">
        <f t="array" ref="W11">SUM(IF(MID('Inwentaryzacja 26.02.2013 '!$C$5:$C$201,1,LEN('Podsumowanie inwentaryzacji'!$C11))='Podsumowanie inwentaryzacji'!$C11,IF('Inwentaryzacja 26.02.2013 '!#REF!=1,'Inwentaryzacja 26.02.2013 '!$H$5:$H$201,0),0),0)</f>
        <v>#REF!</v>
      </c>
      <c r="X11" s="130" t="e">
        <f t="array" ref="X11">SUM(IF(MID('Inwentaryzacja 26.02.2013 '!$C$5:$C$201,1,LEN('Podsumowanie inwentaryzacji'!$C11))='Podsumowanie inwentaryzacji'!$C11,IF('Inwentaryzacja 26.02.2013 '!#REF!=1,'Inwentaryzacja 26.02.2013 '!$H$5:$H$201,0),0),0)</f>
        <v>#REF!</v>
      </c>
      <c r="Y11" s="130" t="e">
        <f t="array" ref="Y11">SUM(IF(MID('Inwentaryzacja 26.02.2013 '!$C$5:$C$201,1,LEN('Podsumowanie inwentaryzacji'!$C11))='Podsumowanie inwentaryzacji'!$C11,IF('Inwentaryzacja 26.02.2013 '!#REF!=1,'Inwentaryzacja 26.02.2013 '!$H$5:$H$201,0),0),0)</f>
        <v>#REF!</v>
      </c>
      <c r="Z11" s="130" t="e">
        <f t="array" ref="Z11">SUM(IF(MID('Inwentaryzacja 26.02.2013 '!$C$5:$C$201,1,LEN('Podsumowanie inwentaryzacji'!$C11))='Podsumowanie inwentaryzacji'!$C11,IF('Inwentaryzacja 26.02.2013 '!#REF!=1,'Inwentaryzacja 26.02.2013 '!$H$5:$H$201,0),0),0)</f>
        <v>#REF!</v>
      </c>
      <c r="AA11" s="97" t="e">
        <f t="shared" si="2"/>
        <v>#REF!</v>
      </c>
    </row>
    <row r="12" spans="2:27">
      <c r="B12" s="24">
        <f t="shared" si="3"/>
        <v>5</v>
      </c>
      <c r="C12" s="24" t="s">
        <v>3404</v>
      </c>
      <c r="D12" s="129" t="e">
        <f t="array" ref="D12">SUM(IF(MID('Inwentaryzacja 26.02.2013 '!$C$5:$C$201,1,LEN('Podsumowanie inwentaryzacji'!$C12))='Podsumowanie inwentaryzacji'!$C12,'Inwentaryzacja 26.02.2013 '!#REF!,0),0)</f>
        <v>#REF!</v>
      </c>
      <c r="E12" s="129" t="e">
        <f t="array" ref="E12">SUM(IF(MID('Inwentaryzacja 26.02.2013 '!$C$5:$C$201,1,LEN('Podsumowanie inwentaryzacji'!$C12))='Podsumowanie inwentaryzacji'!$C12,'Inwentaryzacja 26.02.2013 '!#REF!,0),0)</f>
        <v>#REF!</v>
      </c>
      <c r="F12" s="129" t="e">
        <f t="array" ref="F12">SUM(IF(MID('Inwentaryzacja 26.02.2013 '!$C$5:$C$201,1,LEN('Podsumowanie inwentaryzacji'!$C12))='Podsumowanie inwentaryzacji'!$C12,'Inwentaryzacja 26.02.2013 '!#REF!,0),0)</f>
        <v>#REF!</v>
      </c>
      <c r="G12" s="129" t="e">
        <f t="array" ref="G12">SUM(IF(MID('Inwentaryzacja 26.02.2013 '!$C$5:$C$201,1,LEN('Podsumowanie inwentaryzacji'!$C12))='Podsumowanie inwentaryzacji'!$C12,'Inwentaryzacja 26.02.2013 '!#REF!,0),0)</f>
        <v>#REF!</v>
      </c>
      <c r="H12" s="129" t="e">
        <f t="array" ref="H12">SUM(IF(MID('Inwentaryzacja 26.02.2013 '!$C$5:$C$201,1,LEN('Podsumowanie inwentaryzacji'!$C12))='Podsumowanie inwentaryzacji'!$C12,'Inwentaryzacja 26.02.2013 '!#REF!,0),0)</f>
        <v>#REF!</v>
      </c>
      <c r="I12" s="129" t="e">
        <f t="array" ref="I12">SUM(IF(MID('Inwentaryzacja 26.02.2013 '!$C$5:$C$201,1,LEN('Podsumowanie inwentaryzacji'!$C12))='Podsumowanie inwentaryzacji'!$C12,'Inwentaryzacja 26.02.2013 '!#REF!,0),0)</f>
        <v>#REF!</v>
      </c>
      <c r="J12" s="129" t="e">
        <f t="array" ref="J12">SUM(IF(MID('Inwentaryzacja 26.02.2013 '!$C$5:$C$201,1,LEN('Podsumowanie inwentaryzacji'!$C12))='Podsumowanie inwentaryzacji'!$C12,'Inwentaryzacja 26.02.2013 '!#REF!,0),0)</f>
        <v>#REF!</v>
      </c>
      <c r="K12" s="23" t="e">
        <f t="shared" si="1"/>
        <v>#REF!</v>
      </c>
      <c r="L12" s="129" t="e">
        <f t="array" ref="L12">SUM(IF(MID('Inwentaryzacja 26.02.2013 '!$C$5:$C$201,1,LEN('Podsumowanie inwentaryzacji'!$C12))='Podsumowanie inwentaryzacji'!$C12,IF('Inwentaryzacja 26.02.2013 '!#REF!=1,'Inwentaryzacja 26.02.2013 '!$G$5:$G$201,0),0),0)</f>
        <v>#REF!</v>
      </c>
      <c r="M12" s="129" t="e">
        <f t="array" ref="M12">SUM(IF(MID('Inwentaryzacja 26.02.2013 '!$C$5:$C$201,1,LEN('Podsumowanie inwentaryzacji'!$C12))='Podsumowanie inwentaryzacji'!$C12,IF('Inwentaryzacja 26.02.2013 '!#REF!=1,'Inwentaryzacja 26.02.2013 '!$G$5:$G$201,0),0),0)</f>
        <v>#REF!</v>
      </c>
      <c r="N12" s="129" t="e">
        <f t="array" ref="N12">SUM(IF(MID('Inwentaryzacja 26.02.2013 '!$C$5:$C$201,1,LEN('Podsumowanie inwentaryzacji'!$C12))='Podsumowanie inwentaryzacji'!$C12,IF('Inwentaryzacja 26.02.2013 '!#REF!=1,'Inwentaryzacja 26.02.2013 '!$G$5:$G$201,0),0),0)</f>
        <v>#REF!</v>
      </c>
      <c r="O12" s="129" t="e">
        <f t="array" ref="O12">SUM(IF(MID('Inwentaryzacja 26.02.2013 '!$C$5:$C$201,1,LEN('Podsumowanie inwentaryzacji'!$C12))='Podsumowanie inwentaryzacji'!$C12,IF('Inwentaryzacja 26.02.2013 '!#REF!=1,'Inwentaryzacja 26.02.2013 '!$G$5:$G$201,0),0),0)</f>
        <v>#REF!</v>
      </c>
      <c r="P12" s="129" t="e">
        <f t="array" ref="P12">SUM(IF(MID('Inwentaryzacja 26.02.2013 '!$C$5:$C$201,1,LEN('Podsumowanie inwentaryzacji'!$C12))='Podsumowanie inwentaryzacji'!$C12,IF('Inwentaryzacja 26.02.2013 '!#REF!=1,'Inwentaryzacja 26.02.2013 '!$G$5:$G$201,0),0),0)</f>
        <v>#REF!</v>
      </c>
      <c r="Q12" s="129" t="e">
        <f t="array" ref="Q12">SUM(IF(MID('Inwentaryzacja 26.02.2013 '!$C$5:$C$201,1,LEN('Podsumowanie inwentaryzacji'!$C12))='Podsumowanie inwentaryzacji'!$C12,IF('Inwentaryzacja 26.02.2013 '!#REF!=1,'Inwentaryzacja 26.02.2013 '!$G$5:$G$201,0),0),0)</f>
        <v>#REF!</v>
      </c>
      <c r="R12" s="129" t="e">
        <f t="array" ref="R12">SUM(IF(MID('Inwentaryzacja 26.02.2013 '!$C$5:$C$201,1,LEN('Podsumowanie inwentaryzacji'!$C12))='Podsumowanie inwentaryzacji'!$C12,IF('Inwentaryzacja 26.02.2013 '!#REF!=1,'Inwentaryzacja 26.02.2013 '!$G$5:$G$201,0),0),0)</f>
        <v>#REF!</v>
      </c>
      <c r="S12" s="23" t="e">
        <f t="shared" si="0"/>
        <v>#REF!</v>
      </c>
      <c r="T12" s="130" t="e">
        <f t="array" ref="T12">SUM(IF(MID('Inwentaryzacja 26.02.2013 '!$C$5:$C$201,1,LEN('Podsumowanie inwentaryzacji'!$C12))='Podsumowanie inwentaryzacji'!$C12,IF('Inwentaryzacja 26.02.2013 '!#REF!=1,'Inwentaryzacja 26.02.2013 '!$H$5:$H$201,0),0),0)</f>
        <v>#REF!</v>
      </c>
      <c r="U12" s="130" t="e">
        <f t="array" ref="U12">SUM(IF(MID('Inwentaryzacja 26.02.2013 '!$C$5:$C$201,1,LEN('Podsumowanie inwentaryzacji'!$C12))='Podsumowanie inwentaryzacji'!$C12,IF('Inwentaryzacja 26.02.2013 '!#REF!=1,'Inwentaryzacja 26.02.2013 '!$H$5:$H$201,0),0),0)</f>
        <v>#REF!</v>
      </c>
      <c r="V12" s="130" t="e">
        <f t="array" ref="V12">SUM(IF(MID('Inwentaryzacja 26.02.2013 '!$C$5:$C$201,1,LEN('Podsumowanie inwentaryzacji'!$C12))='Podsumowanie inwentaryzacji'!$C12,IF('Inwentaryzacja 26.02.2013 '!#REF!=1,'Inwentaryzacja 26.02.2013 '!$H$5:$H$201,0),0),0)</f>
        <v>#REF!</v>
      </c>
      <c r="W12" s="130" t="e">
        <f t="array" ref="W12">SUM(IF(MID('Inwentaryzacja 26.02.2013 '!$C$5:$C$201,1,LEN('Podsumowanie inwentaryzacji'!$C12))='Podsumowanie inwentaryzacji'!$C12,IF('Inwentaryzacja 26.02.2013 '!#REF!=1,'Inwentaryzacja 26.02.2013 '!$H$5:$H$201,0),0),0)</f>
        <v>#REF!</v>
      </c>
      <c r="X12" s="130" t="e">
        <f t="array" ref="X12">SUM(IF(MID('Inwentaryzacja 26.02.2013 '!$C$5:$C$201,1,LEN('Podsumowanie inwentaryzacji'!$C12))='Podsumowanie inwentaryzacji'!$C12,IF('Inwentaryzacja 26.02.2013 '!#REF!=1,'Inwentaryzacja 26.02.2013 '!$H$5:$H$201,0),0),0)</f>
        <v>#REF!</v>
      </c>
      <c r="Y12" s="130" t="e">
        <f t="array" ref="Y12">SUM(IF(MID('Inwentaryzacja 26.02.2013 '!$C$5:$C$201,1,LEN('Podsumowanie inwentaryzacji'!$C12))='Podsumowanie inwentaryzacji'!$C12,IF('Inwentaryzacja 26.02.2013 '!#REF!=1,'Inwentaryzacja 26.02.2013 '!$H$5:$H$201,0),0),0)</f>
        <v>#REF!</v>
      </c>
      <c r="Z12" s="130" t="e">
        <f t="array" ref="Z12">SUM(IF(MID('Inwentaryzacja 26.02.2013 '!$C$5:$C$201,1,LEN('Podsumowanie inwentaryzacji'!$C12))='Podsumowanie inwentaryzacji'!$C12,IF('Inwentaryzacja 26.02.2013 '!#REF!=1,'Inwentaryzacja 26.02.2013 '!$H$5:$H$201,0),0),0)</f>
        <v>#REF!</v>
      </c>
      <c r="AA12" s="97" t="e">
        <f t="shared" si="2"/>
        <v>#REF!</v>
      </c>
    </row>
    <row r="13" spans="2:27">
      <c r="B13" s="24">
        <f t="shared" si="3"/>
        <v>6</v>
      </c>
      <c r="C13" s="24" t="s">
        <v>3977</v>
      </c>
      <c r="D13" s="129" t="e">
        <f t="array" ref="D13">SUM(IF(MID('Inwentaryzacja 26.02.2013 '!$C$5:$C$201,1,LEN('Podsumowanie inwentaryzacji'!$C13))='Podsumowanie inwentaryzacji'!$C13,'Inwentaryzacja 26.02.2013 '!#REF!,0),0)</f>
        <v>#REF!</v>
      </c>
      <c r="E13" s="129" t="e">
        <f t="array" ref="E13">SUM(IF(MID('Inwentaryzacja 26.02.2013 '!$C$5:$C$201,1,LEN('Podsumowanie inwentaryzacji'!$C13))='Podsumowanie inwentaryzacji'!$C13,'Inwentaryzacja 26.02.2013 '!#REF!,0),0)</f>
        <v>#REF!</v>
      </c>
      <c r="F13" s="129" t="e">
        <f t="array" ref="F13">SUM(IF(MID('Inwentaryzacja 26.02.2013 '!$C$5:$C$201,1,LEN('Podsumowanie inwentaryzacji'!$C13))='Podsumowanie inwentaryzacji'!$C13,'Inwentaryzacja 26.02.2013 '!#REF!,0),0)</f>
        <v>#REF!</v>
      </c>
      <c r="G13" s="129" t="e">
        <f t="array" ref="G13">SUM(IF(MID('Inwentaryzacja 26.02.2013 '!$C$5:$C$201,1,LEN('Podsumowanie inwentaryzacji'!$C13))='Podsumowanie inwentaryzacji'!$C13,'Inwentaryzacja 26.02.2013 '!#REF!,0),0)</f>
        <v>#REF!</v>
      </c>
      <c r="H13" s="129" t="e">
        <f t="array" ref="H13">SUM(IF(MID('Inwentaryzacja 26.02.2013 '!$C$5:$C$201,1,LEN('Podsumowanie inwentaryzacji'!$C13))='Podsumowanie inwentaryzacji'!$C13,'Inwentaryzacja 26.02.2013 '!#REF!,0),0)</f>
        <v>#REF!</v>
      </c>
      <c r="I13" s="129" t="e">
        <f t="array" ref="I13">SUM(IF(MID('Inwentaryzacja 26.02.2013 '!$C$5:$C$201,1,LEN('Podsumowanie inwentaryzacji'!$C13))='Podsumowanie inwentaryzacji'!$C13,'Inwentaryzacja 26.02.2013 '!#REF!,0),0)</f>
        <v>#REF!</v>
      </c>
      <c r="J13" s="129" t="e">
        <f t="array" ref="J13">SUM(IF(MID('Inwentaryzacja 26.02.2013 '!$C$5:$C$201,1,LEN('Podsumowanie inwentaryzacji'!$C13))='Podsumowanie inwentaryzacji'!$C13,'Inwentaryzacja 26.02.2013 '!#REF!,0),0)</f>
        <v>#REF!</v>
      </c>
      <c r="K13" s="23" t="e">
        <f t="shared" si="1"/>
        <v>#REF!</v>
      </c>
      <c r="L13" s="129" t="e">
        <f t="array" ref="L13">SUM(IF(MID('Inwentaryzacja 26.02.2013 '!$C$5:$C$201,1,LEN('Podsumowanie inwentaryzacji'!$C13))='Podsumowanie inwentaryzacji'!$C13,IF('Inwentaryzacja 26.02.2013 '!#REF!=1,'Inwentaryzacja 26.02.2013 '!$G$5:$G$201,0),0),0)</f>
        <v>#REF!</v>
      </c>
      <c r="M13" s="129" t="e">
        <f t="array" ref="M13">SUM(IF(MID('Inwentaryzacja 26.02.2013 '!$C$5:$C$201,1,LEN('Podsumowanie inwentaryzacji'!$C13))='Podsumowanie inwentaryzacji'!$C13,IF('Inwentaryzacja 26.02.2013 '!#REF!=1,'Inwentaryzacja 26.02.2013 '!$G$5:$G$201,0),0),0)</f>
        <v>#REF!</v>
      </c>
      <c r="N13" s="129" t="e">
        <f t="array" ref="N13">SUM(IF(MID('Inwentaryzacja 26.02.2013 '!$C$5:$C$201,1,LEN('Podsumowanie inwentaryzacji'!$C13))='Podsumowanie inwentaryzacji'!$C13,IF('Inwentaryzacja 26.02.2013 '!#REF!=1,'Inwentaryzacja 26.02.2013 '!$G$5:$G$201,0),0),0)</f>
        <v>#REF!</v>
      </c>
      <c r="O13" s="129" t="e">
        <f t="array" ref="O13">SUM(IF(MID('Inwentaryzacja 26.02.2013 '!$C$5:$C$201,1,LEN('Podsumowanie inwentaryzacji'!$C13))='Podsumowanie inwentaryzacji'!$C13,IF('Inwentaryzacja 26.02.2013 '!#REF!=1,'Inwentaryzacja 26.02.2013 '!$G$5:$G$201,0),0),0)</f>
        <v>#REF!</v>
      </c>
      <c r="P13" s="129" t="e">
        <f t="array" ref="P13">SUM(IF(MID('Inwentaryzacja 26.02.2013 '!$C$5:$C$201,1,LEN('Podsumowanie inwentaryzacji'!$C13))='Podsumowanie inwentaryzacji'!$C13,IF('Inwentaryzacja 26.02.2013 '!#REF!=1,'Inwentaryzacja 26.02.2013 '!$G$5:$G$201,0),0),0)</f>
        <v>#REF!</v>
      </c>
      <c r="Q13" s="129" t="e">
        <f t="array" ref="Q13">SUM(IF(MID('Inwentaryzacja 26.02.2013 '!$C$5:$C$201,1,LEN('Podsumowanie inwentaryzacji'!$C13))='Podsumowanie inwentaryzacji'!$C13,IF('Inwentaryzacja 26.02.2013 '!#REF!=1,'Inwentaryzacja 26.02.2013 '!$G$5:$G$201,0),0),0)</f>
        <v>#REF!</v>
      </c>
      <c r="R13" s="129" t="e">
        <f t="array" ref="R13">SUM(IF(MID('Inwentaryzacja 26.02.2013 '!$C$5:$C$201,1,LEN('Podsumowanie inwentaryzacji'!$C13))='Podsumowanie inwentaryzacji'!$C13,IF('Inwentaryzacja 26.02.2013 '!#REF!=1,'Inwentaryzacja 26.02.2013 '!$G$5:$G$201,0),0),0)</f>
        <v>#REF!</v>
      </c>
      <c r="S13" s="23" t="e">
        <f t="shared" si="0"/>
        <v>#REF!</v>
      </c>
      <c r="T13" s="130" t="e">
        <f t="array" ref="T13">SUM(IF(MID('Inwentaryzacja 26.02.2013 '!$C$5:$C$201,1,LEN('Podsumowanie inwentaryzacji'!$C13))='Podsumowanie inwentaryzacji'!$C13,IF('Inwentaryzacja 26.02.2013 '!#REF!=1,'Inwentaryzacja 26.02.2013 '!$H$5:$H$201,0),0),0)</f>
        <v>#REF!</v>
      </c>
      <c r="U13" s="130" t="e">
        <f t="array" ref="U13">SUM(IF(MID('Inwentaryzacja 26.02.2013 '!$C$5:$C$201,1,LEN('Podsumowanie inwentaryzacji'!$C13))='Podsumowanie inwentaryzacji'!$C13,IF('Inwentaryzacja 26.02.2013 '!#REF!=1,'Inwentaryzacja 26.02.2013 '!$H$5:$H$201,0),0),0)</f>
        <v>#REF!</v>
      </c>
      <c r="V13" s="130" t="e">
        <f t="array" ref="V13">SUM(IF(MID('Inwentaryzacja 26.02.2013 '!$C$5:$C$201,1,LEN('Podsumowanie inwentaryzacji'!$C13))='Podsumowanie inwentaryzacji'!$C13,IF('Inwentaryzacja 26.02.2013 '!#REF!=1,'Inwentaryzacja 26.02.2013 '!$H$5:$H$201,0),0),0)</f>
        <v>#REF!</v>
      </c>
      <c r="W13" s="130" t="e">
        <f t="array" ref="W13">SUM(IF(MID('Inwentaryzacja 26.02.2013 '!$C$5:$C$201,1,LEN('Podsumowanie inwentaryzacji'!$C13))='Podsumowanie inwentaryzacji'!$C13,IF('Inwentaryzacja 26.02.2013 '!#REF!=1,'Inwentaryzacja 26.02.2013 '!$H$5:$H$201,0),0),0)</f>
        <v>#REF!</v>
      </c>
      <c r="X13" s="130" t="e">
        <f t="array" ref="X13">SUM(IF(MID('Inwentaryzacja 26.02.2013 '!$C$5:$C$201,1,LEN('Podsumowanie inwentaryzacji'!$C13))='Podsumowanie inwentaryzacji'!$C13,IF('Inwentaryzacja 26.02.2013 '!#REF!=1,'Inwentaryzacja 26.02.2013 '!$H$5:$H$201,0),0),0)</f>
        <v>#REF!</v>
      </c>
      <c r="Y13" s="130" t="e">
        <f t="array" ref="Y13">SUM(IF(MID('Inwentaryzacja 26.02.2013 '!$C$5:$C$201,1,LEN('Podsumowanie inwentaryzacji'!$C13))='Podsumowanie inwentaryzacji'!$C13,IF('Inwentaryzacja 26.02.2013 '!#REF!=1,'Inwentaryzacja 26.02.2013 '!$H$5:$H$201,0),0),0)</f>
        <v>#REF!</v>
      </c>
      <c r="Z13" s="130" t="e">
        <f t="array" ref="Z13">SUM(IF(MID('Inwentaryzacja 26.02.2013 '!$C$5:$C$201,1,LEN('Podsumowanie inwentaryzacji'!$C13))='Podsumowanie inwentaryzacji'!$C13,IF('Inwentaryzacja 26.02.2013 '!#REF!=1,'Inwentaryzacja 26.02.2013 '!$H$5:$H$201,0),0),0)</f>
        <v>#REF!</v>
      </c>
      <c r="AA13" s="97" t="e">
        <f t="shared" si="2"/>
        <v>#REF!</v>
      </c>
    </row>
    <row r="14" spans="2:27">
      <c r="B14" s="24">
        <f t="shared" si="3"/>
        <v>7</v>
      </c>
      <c r="C14" s="24" t="s">
        <v>3192</v>
      </c>
      <c r="D14" s="129" t="e">
        <f t="array" ref="D14">SUM(IF(MID('Inwentaryzacja 26.02.2013 '!$C$5:$C$201,1,LEN('Podsumowanie inwentaryzacji'!$C14))='Podsumowanie inwentaryzacji'!$C14,'Inwentaryzacja 26.02.2013 '!#REF!,0),0)</f>
        <v>#REF!</v>
      </c>
      <c r="E14" s="129" t="e">
        <f t="array" ref="E14">SUM(IF(MID('Inwentaryzacja 26.02.2013 '!$C$5:$C$201,1,LEN('Podsumowanie inwentaryzacji'!$C14))='Podsumowanie inwentaryzacji'!$C14,'Inwentaryzacja 26.02.2013 '!#REF!,0),0)</f>
        <v>#REF!</v>
      </c>
      <c r="F14" s="129" t="e">
        <f t="array" ref="F14">SUM(IF(MID('Inwentaryzacja 26.02.2013 '!$C$5:$C$201,1,LEN('Podsumowanie inwentaryzacji'!$C14))='Podsumowanie inwentaryzacji'!$C14,'Inwentaryzacja 26.02.2013 '!#REF!,0),0)</f>
        <v>#REF!</v>
      </c>
      <c r="G14" s="129" t="e">
        <f t="array" ref="G14">SUM(IF(MID('Inwentaryzacja 26.02.2013 '!$C$5:$C$201,1,LEN('Podsumowanie inwentaryzacji'!$C14))='Podsumowanie inwentaryzacji'!$C14,'Inwentaryzacja 26.02.2013 '!#REF!,0),0)</f>
        <v>#REF!</v>
      </c>
      <c r="H14" s="129" t="e">
        <f t="array" ref="H14">SUM(IF(MID('Inwentaryzacja 26.02.2013 '!$C$5:$C$201,1,LEN('Podsumowanie inwentaryzacji'!$C14))='Podsumowanie inwentaryzacji'!$C14,'Inwentaryzacja 26.02.2013 '!#REF!,0),0)</f>
        <v>#REF!</v>
      </c>
      <c r="I14" s="129" t="e">
        <f t="array" ref="I14">SUM(IF(MID('Inwentaryzacja 26.02.2013 '!$C$5:$C$201,1,LEN('Podsumowanie inwentaryzacji'!$C14))='Podsumowanie inwentaryzacji'!$C14,'Inwentaryzacja 26.02.2013 '!#REF!,0),0)</f>
        <v>#REF!</v>
      </c>
      <c r="J14" s="129" t="e">
        <f t="array" ref="J14">SUM(IF(MID('Inwentaryzacja 26.02.2013 '!$C$5:$C$201,1,LEN('Podsumowanie inwentaryzacji'!$C14))='Podsumowanie inwentaryzacji'!$C14,'Inwentaryzacja 26.02.2013 '!#REF!,0),0)</f>
        <v>#REF!</v>
      </c>
      <c r="K14" s="23" t="e">
        <f t="shared" si="1"/>
        <v>#REF!</v>
      </c>
      <c r="L14" s="129" t="e">
        <f t="array" ref="L14">SUM(IF(MID('Inwentaryzacja 26.02.2013 '!$C$5:$C$201,1,LEN('Podsumowanie inwentaryzacji'!$C14))='Podsumowanie inwentaryzacji'!$C14,IF('Inwentaryzacja 26.02.2013 '!#REF!=1,'Inwentaryzacja 26.02.2013 '!$G$5:$G$201,0),0),0)</f>
        <v>#REF!</v>
      </c>
      <c r="M14" s="129" t="e">
        <f t="array" ref="M14">SUM(IF(MID('Inwentaryzacja 26.02.2013 '!$C$5:$C$201,1,LEN('Podsumowanie inwentaryzacji'!$C14))='Podsumowanie inwentaryzacji'!$C14,IF('Inwentaryzacja 26.02.2013 '!#REF!=1,'Inwentaryzacja 26.02.2013 '!$G$5:$G$201,0),0),0)</f>
        <v>#REF!</v>
      </c>
      <c r="N14" s="129" t="e">
        <f t="array" ref="N14">SUM(IF(MID('Inwentaryzacja 26.02.2013 '!$C$5:$C$201,1,LEN('Podsumowanie inwentaryzacji'!$C14))='Podsumowanie inwentaryzacji'!$C14,IF('Inwentaryzacja 26.02.2013 '!#REF!=1,'Inwentaryzacja 26.02.2013 '!$G$5:$G$201,0),0),0)</f>
        <v>#REF!</v>
      </c>
      <c r="O14" s="129" t="e">
        <f t="array" ref="O14">SUM(IF(MID('Inwentaryzacja 26.02.2013 '!$C$5:$C$201,1,LEN('Podsumowanie inwentaryzacji'!$C14))='Podsumowanie inwentaryzacji'!$C14,IF('Inwentaryzacja 26.02.2013 '!#REF!=1,'Inwentaryzacja 26.02.2013 '!$G$5:$G$201,0),0),0)</f>
        <v>#REF!</v>
      </c>
      <c r="P14" s="129" t="e">
        <f t="array" ref="P14">SUM(IF(MID('Inwentaryzacja 26.02.2013 '!$C$5:$C$201,1,LEN('Podsumowanie inwentaryzacji'!$C14))='Podsumowanie inwentaryzacji'!$C14,IF('Inwentaryzacja 26.02.2013 '!#REF!=1,'Inwentaryzacja 26.02.2013 '!$G$5:$G$201,0),0),0)</f>
        <v>#REF!</v>
      </c>
      <c r="Q14" s="129" t="e">
        <f t="array" ref="Q14">SUM(IF(MID('Inwentaryzacja 26.02.2013 '!$C$5:$C$201,1,LEN('Podsumowanie inwentaryzacji'!$C14))='Podsumowanie inwentaryzacji'!$C14,IF('Inwentaryzacja 26.02.2013 '!#REF!=1,'Inwentaryzacja 26.02.2013 '!$G$5:$G$201,0),0),0)</f>
        <v>#REF!</v>
      </c>
      <c r="R14" s="129" t="e">
        <f t="array" ref="R14">SUM(IF(MID('Inwentaryzacja 26.02.2013 '!$C$5:$C$201,1,LEN('Podsumowanie inwentaryzacji'!$C14))='Podsumowanie inwentaryzacji'!$C14,IF('Inwentaryzacja 26.02.2013 '!#REF!=1,'Inwentaryzacja 26.02.2013 '!$G$5:$G$201,0),0),0)</f>
        <v>#REF!</v>
      </c>
      <c r="S14" s="23" t="e">
        <f t="shared" si="0"/>
        <v>#REF!</v>
      </c>
      <c r="T14" s="130" t="e">
        <f t="array" ref="T14">SUM(IF(MID('Inwentaryzacja 26.02.2013 '!$C$5:$C$201,1,LEN('Podsumowanie inwentaryzacji'!$C14))='Podsumowanie inwentaryzacji'!$C14,IF('Inwentaryzacja 26.02.2013 '!#REF!=1,'Inwentaryzacja 26.02.2013 '!$H$5:$H$201,0),0),0)</f>
        <v>#REF!</v>
      </c>
      <c r="U14" s="130" t="e">
        <f t="array" ref="U14">SUM(IF(MID('Inwentaryzacja 26.02.2013 '!$C$5:$C$201,1,LEN('Podsumowanie inwentaryzacji'!$C14))='Podsumowanie inwentaryzacji'!$C14,IF('Inwentaryzacja 26.02.2013 '!#REF!=1,'Inwentaryzacja 26.02.2013 '!$H$5:$H$201,0),0),0)</f>
        <v>#REF!</v>
      </c>
      <c r="V14" s="130" t="e">
        <f t="array" ref="V14">SUM(IF(MID('Inwentaryzacja 26.02.2013 '!$C$5:$C$201,1,LEN('Podsumowanie inwentaryzacji'!$C14))='Podsumowanie inwentaryzacji'!$C14,IF('Inwentaryzacja 26.02.2013 '!#REF!=1,'Inwentaryzacja 26.02.2013 '!$H$5:$H$201,0),0),0)</f>
        <v>#REF!</v>
      </c>
      <c r="W14" s="130" t="e">
        <f t="array" ref="W14">SUM(IF(MID('Inwentaryzacja 26.02.2013 '!$C$5:$C$201,1,LEN('Podsumowanie inwentaryzacji'!$C14))='Podsumowanie inwentaryzacji'!$C14,IF('Inwentaryzacja 26.02.2013 '!#REF!=1,'Inwentaryzacja 26.02.2013 '!$H$5:$H$201,0),0),0)</f>
        <v>#REF!</v>
      </c>
      <c r="X14" s="130" t="e">
        <f t="array" ref="X14">SUM(IF(MID('Inwentaryzacja 26.02.2013 '!$C$5:$C$201,1,LEN('Podsumowanie inwentaryzacji'!$C14))='Podsumowanie inwentaryzacji'!$C14,IF('Inwentaryzacja 26.02.2013 '!#REF!=1,'Inwentaryzacja 26.02.2013 '!$H$5:$H$201,0),0),0)</f>
        <v>#REF!</v>
      </c>
      <c r="Y14" s="130" t="e">
        <f t="array" ref="Y14">SUM(IF(MID('Inwentaryzacja 26.02.2013 '!$C$5:$C$201,1,LEN('Podsumowanie inwentaryzacji'!$C14))='Podsumowanie inwentaryzacji'!$C14,IF('Inwentaryzacja 26.02.2013 '!#REF!=1,'Inwentaryzacja 26.02.2013 '!$H$5:$H$201,0),0),0)</f>
        <v>#REF!</v>
      </c>
      <c r="Z14" s="130" t="e">
        <f t="array" ref="Z14">SUM(IF(MID('Inwentaryzacja 26.02.2013 '!$C$5:$C$201,1,LEN('Podsumowanie inwentaryzacji'!$C14))='Podsumowanie inwentaryzacji'!$C14,IF('Inwentaryzacja 26.02.2013 '!#REF!=1,'Inwentaryzacja 26.02.2013 '!$H$5:$H$201,0),0),0)</f>
        <v>#REF!</v>
      </c>
      <c r="AA14" s="97" t="e">
        <f t="shared" si="2"/>
        <v>#REF!</v>
      </c>
    </row>
    <row r="15" spans="2:27">
      <c r="B15" s="24">
        <f t="shared" si="3"/>
        <v>8</v>
      </c>
      <c r="C15" s="24" t="s">
        <v>6368</v>
      </c>
      <c r="D15" s="129" t="e">
        <f t="array" ref="D15">SUM(IF(MID('Inwentaryzacja 26.02.2013 '!$C$5:$C$201,1,LEN('Podsumowanie inwentaryzacji'!$C15))='Podsumowanie inwentaryzacji'!$C15,'Inwentaryzacja 26.02.2013 '!#REF!,0),0)</f>
        <v>#REF!</v>
      </c>
      <c r="E15" s="129" t="e">
        <f t="array" ref="E15">SUM(IF(MID('Inwentaryzacja 26.02.2013 '!$C$5:$C$201,1,LEN('Podsumowanie inwentaryzacji'!$C15))='Podsumowanie inwentaryzacji'!$C15,'Inwentaryzacja 26.02.2013 '!#REF!,0),0)</f>
        <v>#REF!</v>
      </c>
      <c r="F15" s="129" t="e">
        <f t="array" ref="F15">SUM(IF(MID('Inwentaryzacja 26.02.2013 '!$C$5:$C$201,1,LEN('Podsumowanie inwentaryzacji'!$C15))='Podsumowanie inwentaryzacji'!$C15,'Inwentaryzacja 26.02.2013 '!#REF!,0),0)</f>
        <v>#REF!</v>
      </c>
      <c r="G15" s="129" t="e">
        <f t="array" ref="G15">SUM(IF(MID('Inwentaryzacja 26.02.2013 '!$C$5:$C$201,1,LEN('Podsumowanie inwentaryzacji'!$C15))='Podsumowanie inwentaryzacji'!$C15,'Inwentaryzacja 26.02.2013 '!#REF!,0),0)</f>
        <v>#REF!</v>
      </c>
      <c r="H15" s="129" t="e">
        <f t="array" ref="H15">SUM(IF(MID('Inwentaryzacja 26.02.2013 '!$C$5:$C$201,1,LEN('Podsumowanie inwentaryzacji'!$C15))='Podsumowanie inwentaryzacji'!$C15,'Inwentaryzacja 26.02.2013 '!#REF!,0),0)</f>
        <v>#REF!</v>
      </c>
      <c r="I15" s="129" t="e">
        <f t="array" ref="I15">SUM(IF(MID('Inwentaryzacja 26.02.2013 '!$C$5:$C$201,1,LEN('Podsumowanie inwentaryzacji'!$C15))='Podsumowanie inwentaryzacji'!$C15,'Inwentaryzacja 26.02.2013 '!#REF!,0),0)</f>
        <v>#REF!</v>
      </c>
      <c r="J15" s="129" t="e">
        <f t="array" ref="J15">SUM(IF(MID('Inwentaryzacja 26.02.2013 '!$C$5:$C$201,1,LEN('Podsumowanie inwentaryzacji'!$C15))='Podsumowanie inwentaryzacji'!$C15,'Inwentaryzacja 26.02.2013 '!#REF!,0),0)</f>
        <v>#REF!</v>
      </c>
      <c r="K15" s="23" t="e">
        <f t="shared" si="1"/>
        <v>#REF!</v>
      </c>
      <c r="L15" s="129" t="e">
        <f t="array" ref="L15">SUM(IF(MID('Inwentaryzacja 26.02.2013 '!$C$5:$C$201,1,LEN('Podsumowanie inwentaryzacji'!$C15))='Podsumowanie inwentaryzacji'!$C15,IF('Inwentaryzacja 26.02.2013 '!#REF!=1,'Inwentaryzacja 26.02.2013 '!$G$5:$G$201,0),0),0)</f>
        <v>#REF!</v>
      </c>
      <c r="M15" s="129" t="e">
        <f t="array" ref="M15">SUM(IF(MID('Inwentaryzacja 26.02.2013 '!$C$5:$C$201,1,LEN('Podsumowanie inwentaryzacji'!$C15))='Podsumowanie inwentaryzacji'!$C15,IF('Inwentaryzacja 26.02.2013 '!#REF!=1,'Inwentaryzacja 26.02.2013 '!$G$5:$G$201,0),0),0)</f>
        <v>#REF!</v>
      </c>
      <c r="N15" s="129" t="e">
        <f t="array" ref="N15">SUM(IF(MID('Inwentaryzacja 26.02.2013 '!$C$5:$C$201,1,LEN('Podsumowanie inwentaryzacji'!$C15))='Podsumowanie inwentaryzacji'!$C15,IF('Inwentaryzacja 26.02.2013 '!#REF!=1,'Inwentaryzacja 26.02.2013 '!$G$5:$G$201,0),0),0)</f>
        <v>#REF!</v>
      </c>
      <c r="O15" s="129" t="e">
        <f t="array" ref="O15">SUM(IF(MID('Inwentaryzacja 26.02.2013 '!$C$5:$C$201,1,LEN('Podsumowanie inwentaryzacji'!$C15))='Podsumowanie inwentaryzacji'!$C15,IF('Inwentaryzacja 26.02.2013 '!#REF!=1,'Inwentaryzacja 26.02.2013 '!$G$5:$G$201,0),0),0)</f>
        <v>#REF!</v>
      </c>
      <c r="P15" s="129" t="e">
        <f t="array" ref="P15">SUM(IF(MID('Inwentaryzacja 26.02.2013 '!$C$5:$C$201,1,LEN('Podsumowanie inwentaryzacji'!$C15))='Podsumowanie inwentaryzacji'!$C15,IF('Inwentaryzacja 26.02.2013 '!#REF!=1,'Inwentaryzacja 26.02.2013 '!$G$5:$G$201,0),0),0)</f>
        <v>#REF!</v>
      </c>
      <c r="Q15" s="129" t="e">
        <f t="array" ref="Q15">SUM(IF(MID('Inwentaryzacja 26.02.2013 '!$C$5:$C$201,1,LEN('Podsumowanie inwentaryzacji'!$C15))='Podsumowanie inwentaryzacji'!$C15,IF('Inwentaryzacja 26.02.2013 '!#REF!=1,'Inwentaryzacja 26.02.2013 '!$G$5:$G$201,0),0),0)</f>
        <v>#REF!</v>
      </c>
      <c r="R15" s="129" t="e">
        <f t="array" ref="R15">SUM(IF(MID('Inwentaryzacja 26.02.2013 '!$C$5:$C$201,1,LEN('Podsumowanie inwentaryzacji'!$C15))='Podsumowanie inwentaryzacji'!$C15,IF('Inwentaryzacja 26.02.2013 '!#REF!=1,'Inwentaryzacja 26.02.2013 '!$G$5:$G$201,0),0),0)</f>
        <v>#REF!</v>
      </c>
      <c r="S15" s="23" t="e">
        <f t="shared" si="0"/>
        <v>#REF!</v>
      </c>
      <c r="T15" s="130" t="e">
        <f t="array" ref="T15">SUM(IF(MID('Inwentaryzacja 26.02.2013 '!$C$5:$C$201,1,LEN('Podsumowanie inwentaryzacji'!$C15))='Podsumowanie inwentaryzacji'!$C15,IF('Inwentaryzacja 26.02.2013 '!#REF!=1,'Inwentaryzacja 26.02.2013 '!$H$5:$H$201,0),0),0)</f>
        <v>#REF!</v>
      </c>
      <c r="U15" s="130" t="e">
        <f t="array" ref="U15">SUM(IF(MID('Inwentaryzacja 26.02.2013 '!$C$5:$C$201,1,LEN('Podsumowanie inwentaryzacji'!$C15))='Podsumowanie inwentaryzacji'!$C15,IF('Inwentaryzacja 26.02.2013 '!#REF!=1,'Inwentaryzacja 26.02.2013 '!$H$5:$H$201,0),0),0)</f>
        <v>#REF!</v>
      </c>
      <c r="V15" s="130" t="e">
        <f t="array" ref="V15">SUM(IF(MID('Inwentaryzacja 26.02.2013 '!$C$5:$C$201,1,LEN('Podsumowanie inwentaryzacji'!$C15))='Podsumowanie inwentaryzacji'!$C15,IF('Inwentaryzacja 26.02.2013 '!#REF!=1,'Inwentaryzacja 26.02.2013 '!$H$5:$H$201,0),0),0)</f>
        <v>#REF!</v>
      </c>
      <c r="W15" s="130" t="e">
        <f t="array" ref="W15">SUM(IF(MID('Inwentaryzacja 26.02.2013 '!$C$5:$C$201,1,LEN('Podsumowanie inwentaryzacji'!$C15))='Podsumowanie inwentaryzacji'!$C15,IF('Inwentaryzacja 26.02.2013 '!#REF!=1,'Inwentaryzacja 26.02.2013 '!$H$5:$H$201,0),0),0)</f>
        <v>#REF!</v>
      </c>
      <c r="X15" s="130" t="e">
        <f t="array" ref="X15">SUM(IF(MID('Inwentaryzacja 26.02.2013 '!$C$5:$C$201,1,LEN('Podsumowanie inwentaryzacji'!$C15))='Podsumowanie inwentaryzacji'!$C15,IF('Inwentaryzacja 26.02.2013 '!#REF!=1,'Inwentaryzacja 26.02.2013 '!$H$5:$H$201,0),0),0)</f>
        <v>#REF!</v>
      </c>
      <c r="Y15" s="130" t="e">
        <f t="array" ref="Y15">SUM(IF(MID('Inwentaryzacja 26.02.2013 '!$C$5:$C$201,1,LEN('Podsumowanie inwentaryzacji'!$C15))='Podsumowanie inwentaryzacji'!$C15,IF('Inwentaryzacja 26.02.2013 '!#REF!=1,'Inwentaryzacja 26.02.2013 '!$H$5:$H$201,0),0),0)</f>
        <v>#REF!</v>
      </c>
      <c r="Z15" s="130" t="e">
        <f t="array" ref="Z15">SUM(IF(MID('Inwentaryzacja 26.02.2013 '!$C$5:$C$201,1,LEN('Podsumowanie inwentaryzacji'!$C15))='Podsumowanie inwentaryzacji'!$C15,IF('Inwentaryzacja 26.02.2013 '!#REF!=1,'Inwentaryzacja 26.02.2013 '!$H$5:$H$201,0),0),0)</f>
        <v>#REF!</v>
      </c>
      <c r="AA15" s="97" t="e">
        <f t="shared" si="2"/>
        <v>#REF!</v>
      </c>
    </row>
    <row r="16" spans="2:27">
      <c r="B16" s="24">
        <f t="shared" si="3"/>
        <v>9</v>
      </c>
      <c r="C16" s="33" t="s">
        <v>6179</v>
      </c>
      <c r="D16" s="129" t="e">
        <f t="array" ref="D16">SUM(IF(MID('Inwentaryzacja 26.02.2013 '!$C$5:$C$201,1,LEN('Podsumowanie inwentaryzacji'!$C16))='Podsumowanie inwentaryzacji'!$C16,'Inwentaryzacja 26.02.2013 '!#REF!,0),0)</f>
        <v>#REF!</v>
      </c>
      <c r="E16" s="129" t="e">
        <f t="array" ref="E16">SUM(IF(MID('Inwentaryzacja 26.02.2013 '!$C$5:$C$201,1,LEN('Podsumowanie inwentaryzacji'!$C16))='Podsumowanie inwentaryzacji'!$C16,'Inwentaryzacja 26.02.2013 '!#REF!,0),0)</f>
        <v>#REF!</v>
      </c>
      <c r="F16" s="129" t="e">
        <f t="array" ref="F16">SUM(IF(MID('Inwentaryzacja 26.02.2013 '!$C$5:$C$201,1,LEN('Podsumowanie inwentaryzacji'!$C16))='Podsumowanie inwentaryzacji'!$C16,'Inwentaryzacja 26.02.2013 '!#REF!,0),0)</f>
        <v>#REF!</v>
      </c>
      <c r="G16" s="129" t="e">
        <f t="array" ref="G16">SUM(IF(MID('Inwentaryzacja 26.02.2013 '!$C$5:$C$201,1,LEN('Podsumowanie inwentaryzacji'!$C16))='Podsumowanie inwentaryzacji'!$C16,'Inwentaryzacja 26.02.2013 '!#REF!,0),0)</f>
        <v>#REF!</v>
      </c>
      <c r="H16" s="129" t="e">
        <f t="array" ref="H16">SUM(IF(MID('Inwentaryzacja 26.02.2013 '!$C$5:$C$201,1,LEN('Podsumowanie inwentaryzacji'!$C16))='Podsumowanie inwentaryzacji'!$C16,'Inwentaryzacja 26.02.2013 '!#REF!,0),0)</f>
        <v>#REF!</v>
      </c>
      <c r="I16" s="129" t="e">
        <f t="array" ref="I16">SUM(IF(MID('Inwentaryzacja 26.02.2013 '!$C$5:$C$201,1,LEN('Podsumowanie inwentaryzacji'!$C16))='Podsumowanie inwentaryzacji'!$C16,'Inwentaryzacja 26.02.2013 '!#REF!,0),0)</f>
        <v>#REF!</v>
      </c>
      <c r="J16" s="129" t="e">
        <f t="array" ref="J16">SUM(IF(MID('Inwentaryzacja 26.02.2013 '!$C$5:$C$201,1,LEN('Podsumowanie inwentaryzacji'!$C16))='Podsumowanie inwentaryzacji'!$C16,'Inwentaryzacja 26.02.2013 '!#REF!,0),0)</f>
        <v>#REF!</v>
      </c>
      <c r="K16" s="23" t="e">
        <f t="shared" si="1"/>
        <v>#REF!</v>
      </c>
      <c r="L16" s="129" t="e">
        <f t="array" ref="L16">SUM(IF(MID('Inwentaryzacja 26.02.2013 '!$C$5:$C$201,1,LEN('Podsumowanie inwentaryzacji'!$C16))='Podsumowanie inwentaryzacji'!$C16,IF('Inwentaryzacja 26.02.2013 '!#REF!=1,'Inwentaryzacja 26.02.2013 '!$G$5:$G$201,0),0),0)</f>
        <v>#REF!</v>
      </c>
      <c r="M16" s="129" t="e">
        <f t="array" ref="M16">SUM(IF(MID('Inwentaryzacja 26.02.2013 '!$C$5:$C$201,1,LEN('Podsumowanie inwentaryzacji'!$C16))='Podsumowanie inwentaryzacji'!$C16,IF('Inwentaryzacja 26.02.2013 '!#REF!=1,'Inwentaryzacja 26.02.2013 '!$G$5:$G$201,0),0),0)</f>
        <v>#REF!</v>
      </c>
      <c r="N16" s="129" t="e">
        <f t="array" ref="N16">SUM(IF(MID('Inwentaryzacja 26.02.2013 '!$C$5:$C$201,1,LEN('Podsumowanie inwentaryzacji'!$C16))='Podsumowanie inwentaryzacji'!$C16,IF('Inwentaryzacja 26.02.2013 '!#REF!=1,'Inwentaryzacja 26.02.2013 '!$G$5:$G$201,0),0),0)</f>
        <v>#REF!</v>
      </c>
      <c r="O16" s="129" t="e">
        <f t="array" ref="O16">SUM(IF(MID('Inwentaryzacja 26.02.2013 '!$C$5:$C$201,1,LEN('Podsumowanie inwentaryzacji'!$C16))='Podsumowanie inwentaryzacji'!$C16,IF('Inwentaryzacja 26.02.2013 '!#REF!=1,'Inwentaryzacja 26.02.2013 '!$G$5:$G$201,0),0),0)</f>
        <v>#REF!</v>
      </c>
      <c r="P16" s="129" t="e">
        <f t="array" ref="P16">SUM(IF(MID('Inwentaryzacja 26.02.2013 '!$C$5:$C$201,1,LEN('Podsumowanie inwentaryzacji'!$C16))='Podsumowanie inwentaryzacji'!$C16,IF('Inwentaryzacja 26.02.2013 '!#REF!=1,'Inwentaryzacja 26.02.2013 '!$G$5:$G$201,0),0),0)</f>
        <v>#REF!</v>
      </c>
      <c r="Q16" s="129" t="e">
        <f t="array" ref="Q16">SUM(IF(MID('Inwentaryzacja 26.02.2013 '!$C$5:$C$201,1,LEN('Podsumowanie inwentaryzacji'!$C16))='Podsumowanie inwentaryzacji'!$C16,IF('Inwentaryzacja 26.02.2013 '!#REF!=1,'Inwentaryzacja 26.02.2013 '!$G$5:$G$201,0),0),0)</f>
        <v>#REF!</v>
      </c>
      <c r="R16" s="129" t="e">
        <f t="array" ref="R16">SUM(IF(MID('Inwentaryzacja 26.02.2013 '!$C$5:$C$201,1,LEN('Podsumowanie inwentaryzacji'!$C16))='Podsumowanie inwentaryzacji'!$C16,IF('Inwentaryzacja 26.02.2013 '!#REF!=1,'Inwentaryzacja 26.02.2013 '!$G$5:$G$201,0),0),0)</f>
        <v>#REF!</v>
      </c>
      <c r="S16" s="23" t="e">
        <f t="shared" si="0"/>
        <v>#REF!</v>
      </c>
      <c r="T16" s="130" t="e">
        <f t="array" ref="T16">SUM(IF(MID('Inwentaryzacja 26.02.2013 '!$C$5:$C$201,1,LEN('Podsumowanie inwentaryzacji'!$C16))='Podsumowanie inwentaryzacji'!$C16,IF('Inwentaryzacja 26.02.2013 '!#REF!=1,'Inwentaryzacja 26.02.2013 '!$H$5:$H$201,0),0),0)</f>
        <v>#REF!</v>
      </c>
      <c r="U16" s="130" t="e">
        <f t="array" ref="U16">SUM(IF(MID('Inwentaryzacja 26.02.2013 '!$C$5:$C$201,1,LEN('Podsumowanie inwentaryzacji'!$C16))='Podsumowanie inwentaryzacji'!$C16,IF('Inwentaryzacja 26.02.2013 '!#REF!=1,'Inwentaryzacja 26.02.2013 '!$H$5:$H$201,0),0),0)</f>
        <v>#REF!</v>
      </c>
      <c r="V16" s="130" t="e">
        <f t="array" ref="V16">SUM(IF(MID('Inwentaryzacja 26.02.2013 '!$C$5:$C$201,1,LEN('Podsumowanie inwentaryzacji'!$C16))='Podsumowanie inwentaryzacji'!$C16,IF('Inwentaryzacja 26.02.2013 '!#REF!=1,'Inwentaryzacja 26.02.2013 '!$H$5:$H$201,0),0),0)</f>
        <v>#REF!</v>
      </c>
      <c r="W16" s="130" t="e">
        <f t="array" ref="W16">SUM(IF(MID('Inwentaryzacja 26.02.2013 '!$C$5:$C$201,1,LEN('Podsumowanie inwentaryzacji'!$C16))='Podsumowanie inwentaryzacji'!$C16,IF('Inwentaryzacja 26.02.2013 '!#REF!=1,'Inwentaryzacja 26.02.2013 '!$H$5:$H$201,0),0),0)</f>
        <v>#REF!</v>
      </c>
      <c r="X16" s="130" t="e">
        <f t="array" ref="X16">SUM(IF(MID('Inwentaryzacja 26.02.2013 '!$C$5:$C$201,1,LEN('Podsumowanie inwentaryzacji'!$C16))='Podsumowanie inwentaryzacji'!$C16,IF('Inwentaryzacja 26.02.2013 '!#REF!=1,'Inwentaryzacja 26.02.2013 '!$H$5:$H$201,0),0),0)</f>
        <v>#REF!</v>
      </c>
      <c r="Y16" s="130" t="e">
        <f t="array" ref="Y16">SUM(IF(MID('Inwentaryzacja 26.02.2013 '!$C$5:$C$201,1,LEN('Podsumowanie inwentaryzacji'!$C16))='Podsumowanie inwentaryzacji'!$C16,IF('Inwentaryzacja 26.02.2013 '!#REF!=1,'Inwentaryzacja 26.02.2013 '!$H$5:$H$201,0),0),0)</f>
        <v>#REF!</v>
      </c>
      <c r="Z16" s="130" t="e">
        <f t="array" ref="Z16">SUM(IF(MID('Inwentaryzacja 26.02.2013 '!$C$5:$C$201,1,LEN('Podsumowanie inwentaryzacji'!$C16))='Podsumowanie inwentaryzacji'!$C16,IF('Inwentaryzacja 26.02.2013 '!#REF!=1,'Inwentaryzacja 26.02.2013 '!$H$5:$H$201,0),0),0)</f>
        <v>#REF!</v>
      </c>
      <c r="AA16" s="97" t="e">
        <f t="shared" si="2"/>
        <v>#REF!</v>
      </c>
    </row>
    <row r="17" spans="2:27">
      <c r="B17" s="24">
        <f t="shared" si="3"/>
        <v>10</v>
      </c>
      <c r="C17" s="24" t="s">
        <v>7503</v>
      </c>
      <c r="D17" s="129" t="e">
        <f t="array" ref="D17">SUM(IF(MID('Inwentaryzacja 26.02.2013 '!$C$5:$C$201,1,LEN('Podsumowanie inwentaryzacji'!$C17))='Podsumowanie inwentaryzacji'!$C17,'Inwentaryzacja 26.02.2013 '!#REF!,0),0)</f>
        <v>#REF!</v>
      </c>
      <c r="E17" s="129" t="e">
        <f t="array" ref="E17">SUM(IF(MID('Inwentaryzacja 26.02.2013 '!$C$5:$C$201,1,LEN('Podsumowanie inwentaryzacji'!$C17))='Podsumowanie inwentaryzacji'!$C17,'Inwentaryzacja 26.02.2013 '!#REF!,0),0)</f>
        <v>#REF!</v>
      </c>
      <c r="F17" s="129" t="e">
        <f t="array" ref="F17">SUM(IF(MID('Inwentaryzacja 26.02.2013 '!$C$5:$C$201,1,LEN('Podsumowanie inwentaryzacji'!$C17))='Podsumowanie inwentaryzacji'!$C17,'Inwentaryzacja 26.02.2013 '!#REF!,0),0)</f>
        <v>#REF!</v>
      </c>
      <c r="G17" s="129" t="e">
        <f t="array" ref="G17">SUM(IF(MID('Inwentaryzacja 26.02.2013 '!$C$5:$C$201,1,LEN('Podsumowanie inwentaryzacji'!$C17))='Podsumowanie inwentaryzacji'!$C17,'Inwentaryzacja 26.02.2013 '!#REF!,0),0)</f>
        <v>#REF!</v>
      </c>
      <c r="H17" s="129" t="e">
        <f t="array" ref="H17">SUM(IF(MID('Inwentaryzacja 26.02.2013 '!$C$5:$C$201,1,LEN('Podsumowanie inwentaryzacji'!$C17))='Podsumowanie inwentaryzacji'!$C17,'Inwentaryzacja 26.02.2013 '!#REF!,0),0)</f>
        <v>#REF!</v>
      </c>
      <c r="I17" s="129" t="e">
        <f t="array" ref="I17">SUM(IF(MID('Inwentaryzacja 26.02.2013 '!$C$5:$C$201,1,LEN('Podsumowanie inwentaryzacji'!$C17))='Podsumowanie inwentaryzacji'!$C17,'Inwentaryzacja 26.02.2013 '!#REF!,0),0)</f>
        <v>#REF!</v>
      </c>
      <c r="J17" s="129" t="e">
        <f t="array" ref="J17">SUM(IF(MID('Inwentaryzacja 26.02.2013 '!$C$5:$C$201,1,LEN('Podsumowanie inwentaryzacji'!$C17))='Podsumowanie inwentaryzacji'!$C17,'Inwentaryzacja 26.02.2013 '!#REF!,0),0)</f>
        <v>#REF!</v>
      </c>
      <c r="K17" s="23" t="e">
        <f t="shared" si="1"/>
        <v>#REF!</v>
      </c>
      <c r="L17" s="129" t="e">
        <f t="array" ref="L17">SUM(IF(MID('Inwentaryzacja 26.02.2013 '!$C$5:$C$201,1,LEN('Podsumowanie inwentaryzacji'!$C17))='Podsumowanie inwentaryzacji'!$C17,IF('Inwentaryzacja 26.02.2013 '!#REF!=1,'Inwentaryzacja 26.02.2013 '!$G$5:$G$201,0),0),0)</f>
        <v>#REF!</v>
      </c>
      <c r="M17" s="129" t="e">
        <f t="array" ref="M17">SUM(IF(MID('Inwentaryzacja 26.02.2013 '!$C$5:$C$201,1,LEN('Podsumowanie inwentaryzacji'!$C17))='Podsumowanie inwentaryzacji'!$C17,IF('Inwentaryzacja 26.02.2013 '!#REF!=1,'Inwentaryzacja 26.02.2013 '!$G$5:$G$201,0),0),0)</f>
        <v>#REF!</v>
      </c>
      <c r="N17" s="129" t="e">
        <f t="array" ref="N17">SUM(IF(MID('Inwentaryzacja 26.02.2013 '!$C$5:$C$201,1,LEN('Podsumowanie inwentaryzacji'!$C17))='Podsumowanie inwentaryzacji'!$C17,IF('Inwentaryzacja 26.02.2013 '!#REF!=1,'Inwentaryzacja 26.02.2013 '!$G$5:$G$201,0),0),0)</f>
        <v>#REF!</v>
      </c>
      <c r="O17" s="129" t="e">
        <f t="array" ref="O17">SUM(IF(MID('Inwentaryzacja 26.02.2013 '!$C$5:$C$201,1,LEN('Podsumowanie inwentaryzacji'!$C17))='Podsumowanie inwentaryzacji'!$C17,IF('Inwentaryzacja 26.02.2013 '!#REF!=1,'Inwentaryzacja 26.02.2013 '!$G$5:$G$201,0),0),0)</f>
        <v>#REF!</v>
      </c>
      <c r="P17" s="129" t="e">
        <f t="array" ref="P17">SUM(IF(MID('Inwentaryzacja 26.02.2013 '!$C$5:$C$201,1,LEN('Podsumowanie inwentaryzacji'!$C17))='Podsumowanie inwentaryzacji'!$C17,IF('Inwentaryzacja 26.02.2013 '!#REF!=1,'Inwentaryzacja 26.02.2013 '!$G$5:$G$201,0),0),0)</f>
        <v>#REF!</v>
      </c>
      <c r="Q17" s="129" t="e">
        <f t="array" ref="Q17">SUM(IF(MID('Inwentaryzacja 26.02.2013 '!$C$5:$C$201,1,LEN('Podsumowanie inwentaryzacji'!$C17))='Podsumowanie inwentaryzacji'!$C17,IF('Inwentaryzacja 26.02.2013 '!#REF!=1,'Inwentaryzacja 26.02.2013 '!$G$5:$G$201,0),0),0)</f>
        <v>#REF!</v>
      </c>
      <c r="R17" s="129" t="e">
        <f t="array" ref="R17">SUM(IF(MID('Inwentaryzacja 26.02.2013 '!$C$5:$C$201,1,LEN('Podsumowanie inwentaryzacji'!$C17))='Podsumowanie inwentaryzacji'!$C17,IF('Inwentaryzacja 26.02.2013 '!#REF!=1,'Inwentaryzacja 26.02.2013 '!$G$5:$G$201,0),0),0)</f>
        <v>#REF!</v>
      </c>
      <c r="S17" s="23" t="e">
        <f t="shared" si="0"/>
        <v>#REF!</v>
      </c>
      <c r="T17" s="130" t="e">
        <f t="array" ref="T17">SUM(IF(MID('Inwentaryzacja 26.02.2013 '!$C$5:$C$201,1,LEN('Podsumowanie inwentaryzacji'!$C17))='Podsumowanie inwentaryzacji'!$C17,IF('Inwentaryzacja 26.02.2013 '!#REF!=1,'Inwentaryzacja 26.02.2013 '!$H$5:$H$201,0),0),0)</f>
        <v>#REF!</v>
      </c>
      <c r="U17" s="130" t="e">
        <f t="array" ref="U17">SUM(IF(MID('Inwentaryzacja 26.02.2013 '!$C$5:$C$201,1,LEN('Podsumowanie inwentaryzacji'!$C17))='Podsumowanie inwentaryzacji'!$C17,IF('Inwentaryzacja 26.02.2013 '!#REF!=1,'Inwentaryzacja 26.02.2013 '!$H$5:$H$201,0),0),0)</f>
        <v>#REF!</v>
      </c>
      <c r="V17" s="130" t="e">
        <f t="array" ref="V17">SUM(IF(MID('Inwentaryzacja 26.02.2013 '!$C$5:$C$201,1,LEN('Podsumowanie inwentaryzacji'!$C17))='Podsumowanie inwentaryzacji'!$C17,IF('Inwentaryzacja 26.02.2013 '!#REF!=1,'Inwentaryzacja 26.02.2013 '!$H$5:$H$201,0),0),0)</f>
        <v>#REF!</v>
      </c>
      <c r="W17" s="130" t="e">
        <f t="array" ref="W17">SUM(IF(MID('Inwentaryzacja 26.02.2013 '!$C$5:$C$201,1,LEN('Podsumowanie inwentaryzacji'!$C17))='Podsumowanie inwentaryzacji'!$C17,IF('Inwentaryzacja 26.02.2013 '!#REF!=1,'Inwentaryzacja 26.02.2013 '!$H$5:$H$201,0),0),0)</f>
        <v>#REF!</v>
      </c>
      <c r="X17" s="130" t="e">
        <f t="array" ref="X17">SUM(IF(MID('Inwentaryzacja 26.02.2013 '!$C$5:$C$201,1,LEN('Podsumowanie inwentaryzacji'!$C17))='Podsumowanie inwentaryzacji'!$C17,IF('Inwentaryzacja 26.02.2013 '!#REF!=1,'Inwentaryzacja 26.02.2013 '!$H$5:$H$201,0),0),0)</f>
        <v>#REF!</v>
      </c>
      <c r="Y17" s="130" t="e">
        <f t="array" ref="Y17">SUM(IF(MID('Inwentaryzacja 26.02.2013 '!$C$5:$C$201,1,LEN('Podsumowanie inwentaryzacji'!$C17))='Podsumowanie inwentaryzacji'!$C17,IF('Inwentaryzacja 26.02.2013 '!#REF!=1,'Inwentaryzacja 26.02.2013 '!$H$5:$H$201,0),0),0)</f>
        <v>#REF!</v>
      </c>
      <c r="Z17" s="130" t="e">
        <f t="array" ref="Z17">SUM(IF(MID('Inwentaryzacja 26.02.2013 '!$C$5:$C$201,1,LEN('Podsumowanie inwentaryzacji'!$C17))='Podsumowanie inwentaryzacji'!$C17,IF('Inwentaryzacja 26.02.2013 '!#REF!=1,'Inwentaryzacja 26.02.2013 '!$H$5:$H$201,0),0),0)</f>
        <v>#REF!</v>
      </c>
      <c r="AA17" s="97" t="e">
        <f t="shared" si="2"/>
        <v>#REF!</v>
      </c>
    </row>
    <row r="18" spans="2:27">
      <c r="B18" s="24">
        <f t="shared" si="3"/>
        <v>11</v>
      </c>
      <c r="C18" s="24" t="s">
        <v>1112</v>
      </c>
      <c r="D18" s="129" t="e">
        <f t="array" ref="D18">SUM(IF(MID('Inwentaryzacja 26.02.2013 '!$C$5:$C$201,1,LEN('Podsumowanie inwentaryzacji'!$C18))='Podsumowanie inwentaryzacji'!$C18,'Inwentaryzacja 26.02.2013 '!#REF!,0),0)</f>
        <v>#REF!</v>
      </c>
      <c r="E18" s="129" t="e">
        <f t="array" ref="E18">SUM(IF(MID('Inwentaryzacja 26.02.2013 '!$C$5:$C$201,1,LEN('Podsumowanie inwentaryzacji'!$C18))='Podsumowanie inwentaryzacji'!$C18,'Inwentaryzacja 26.02.2013 '!#REF!,0),0)</f>
        <v>#REF!</v>
      </c>
      <c r="F18" s="129" t="e">
        <f t="array" ref="F18">SUM(IF(MID('Inwentaryzacja 26.02.2013 '!$C$5:$C$201,1,LEN('Podsumowanie inwentaryzacji'!$C18))='Podsumowanie inwentaryzacji'!$C18,'Inwentaryzacja 26.02.2013 '!#REF!,0),0)</f>
        <v>#REF!</v>
      </c>
      <c r="G18" s="129" t="e">
        <f t="array" ref="G18">SUM(IF(MID('Inwentaryzacja 26.02.2013 '!$C$5:$C$201,1,LEN('Podsumowanie inwentaryzacji'!$C18))='Podsumowanie inwentaryzacji'!$C18,'Inwentaryzacja 26.02.2013 '!#REF!,0),0)</f>
        <v>#REF!</v>
      </c>
      <c r="H18" s="129" t="e">
        <f t="array" ref="H18">SUM(IF(MID('Inwentaryzacja 26.02.2013 '!$C$5:$C$201,1,LEN('Podsumowanie inwentaryzacji'!$C18))='Podsumowanie inwentaryzacji'!$C18,'Inwentaryzacja 26.02.2013 '!#REF!,0),0)</f>
        <v>#REF!</v>
      </c>
      <c r="I18" s="129" t="e">
        <f t="array" ref="I18">SUM(IF(MID('Inwentaryzacja 26.02.2013 '!$C$5:$C$201,1,LEN('Podsumowanie inwentaryzacji'!$C18))='Podsumowanie inwentaryzacji'!$C18,'Inwentaryzacja 26.02.2013 '!#REF!,0),0)</f>
        <v>#REF!</v>
      </c>
      <c r="J18" s="129" t="e">
        <f t="array" ref="J18">SUM(IF(MID('Inwentaryzacja 26.02.2013 '!$C$5:$C$201,1,LEN('Podsumowanie inwentaryzacji'!$C18))='Podsumowanie inwentaryzacji'!$C18,'Inwentaryzacja 26.02.2013 '!#REF!,0),0)</f>
        <v>#REF!</v>
      </c>
      <c r="K18" s="23" t="e">
        <f t="shared" si="1"/>
        <v>#REF!</v>
      </c>
      <c r="L18" s="129" t="e">
        <f t="array" ref="L18">SUM(IF(MID('Inwentaryzacja 26.02.2013 '!$C$5:$C$201,1,LEN('Podsumowanie inwentaryzacji'!$C18))='Podsumowanie inwentaryzacji'!$C18,IF('Inwentaryzacja 26.02.2013 '!#REF!=1,'Inwentaryzacja 26.02.2013 '!$G$5:$G$201,0),0),0)</f>
        <v>#REF!</v>
      </c>
      <c r="M18" s="129" t="e">
        <f t="array" ref="M18">SUM(IF(MID('Inwentaryzacja 26.02.2013 '!$C$5:$C$201,1,LEN('Podsumowanie inwentaryzacji'!$C18))='Podsumowanie inwentaryzacji'!$C18,IF('Inwentaryzacja 26.02.2013 '!#REF!=1,'Inwentaryzacja 26.02.2013 '!$G$5:$G$201,0),0),0)</f>
        <v>#REF!</v>
      </c>
      <c r="N18" s="129" t="e">
        <f t="array" ref="N18">SUM(IF(MID('Inwentaryzacja 26.02.2013 '!$C$5:$C$201,1,LEN('Podsumowanie inwentaryzacji'!$C18))='Podsumowanie inwentaryzacji'!$C18,IF('Inwentaryzacja 26.02.2013 '!#REF!=1,'Inwentaryzacja 26.02.2013 '!$G$5:$G$201,0),0),0)</f>
        <v>#REF!</v>
      </c>
      <c r="O18" s="129" t="e">
        <f t="array" ref="O18">SUM(IF(MID('Inwentaryzacja 26.02.2013 '!$C$5:$C$201,1,LEN('Podsumowanie inwentaryzacji'!$C18))='Podsumowanie inwentaryzacji'!$C18,IF('Inwentaryzacja 26.02.2013 '!#REF!=1,'Inwentaryzacja 26.02.2013 '!$G$5:$G$201,0),0),0)</f>
        <v>#REF!</v>
      </c>
      <c r="P18" s="129" t="e">
        <f t="array" ref="P18">SUM(IF(MID('Inwentaryzacja 26.02.2013 '!$C$5:$C$201,1,LEN('Podsumowanie inwentaryzacji'!$C18))='Podsumowanie inwentaryzacji'!$C18,IF('Inwentaryzacja 26.02.2013 '!#REF!=1,'Inwentaryzacja 26.02.2013 '!$G$5:$G$201,0),0),0)</f>
        <v>#REF!</v>
      </c>
      <c r="Q18" s="129" t="e">
        <f t="array" ref="Q18">SUM(IF(MID('Inwentaryzacja 26.02.2013 '!$C$5:$C$201,1,LEN('Podsumowanie inwentaryzacji'!$C18))='Podsumowanie inwentaryzacji'!$C18,IF('Inwentaryzacja 26.02.2013 '!#REF!=1,'Inwentaryzacja 26.02.2013 '!$G$5:$G$201,0),0),0)</f>
        <v>#REF!</v>
      </c>
      <c r="R18" s="129" t="e">
        <f t="array" ref="R18">SUM(IF(MID('Inwentaryzacja 26.02.2013 '!$C$5:$C$201,1,LEN('Podsumowanie inwentaryzacji'!$C18))='Podsumowanie inwentaryzacji'!$C18,IF('Inwentaryzacja 26.02.2013 '!#REF!=1,'Inwentaryzacja 26.02.2013 '!$G$5:$G$201,0),0),0)</f>
        <v>#REF!</v>
      </c>
      <c r="S18" s="23" t="e">
        <f t="shared" si="0"/>
        <v>#REF!</v>
      </c>
      <c r="T18" s="130" t="e">
        <f t="array" ref="T18">SUM(IF(MID('Inwentaryzacja 26.02.2013 '!$C$5:$C$201,1,LEN('Podsumowanie inwentaryzacji'!$C18))='Podsumowanie inwentaryzacji'!$C18,IF('Inwentaryzacja 26.02.2013 '!#REF!=1,'Inwentaryzacja 26.02.2013 '!$H$5:$H$201,0),0),0)</f>
        <v>#REF!</v>
      </c>
      <c r="U18" s="130" t="e">
        <f t="array" ref="U18">SUM(IF(MID('Inwentaryzacja 26.02.2013 '!$C$5:$C$201,1,LEN('Podsumowanie inwentaryzacji'!$C18))='Podsumowanie inwentaryzacji'!$C18,IF('Inwentaryzacja 26.02.2013 '!#REF!=1,'Inwentaryzacja 26.02.2013 '!$H$5:$H$201,0),0),0)</f>
        <v>#REF!</v>
      </c>
      <c r="V18" s="130" t="e">
        <f t="array" ref="V18">SUM(IF(MID('Inwentaryzacja 26.02.2013 '!$C$5:$C$201,1,LEN('Podsumowanie inwentaryzacji'!$C18))='Podsumowanie inwentaryzacji'!$C18,IF('Inwentaryzacja 26.02.2013 '!#REF!=1,'Inwentaryzacja 26.02.2013 '!$H$5:$H$201,0),0),0)</f>
        <v>#REF!</v>
      </c>
      <c r="W18" s="130" t="e">
        <f t="array" ref="W18">SUM(IF(MID('Inwentaryzacja 26.02.2013 '!$C$5:$C$201,1,LEN('Podsumowanie inwentaryzacji'!$C18))='Podsumowanie inwentaryzacji'!$C18,IF('Inwentaryzacja 26.02.2013 '!#REF!=1,'Inwentaryzacja 26.02.2013 '!$H$5:$H$201,0),0),0)</f>
        <v>#REF!</v>
      </c>
      <c r="X18" s="130" t="e">
        <f t="array" ref="X18">SUM(IF(MID('Inwentaryzacja 26.02.2013 '!$C$5:$C$201,1,LEN('Podsumowanie inwentaryzacji'!$C18))='Podsumowanie inwentaryzacji'!$C18,IF('Inwentaryzacja 26.02.2013 '!#REF!=1,'Inwentaryzacja 26.02.2013 '!$H$5:$H$201,0),0),0)</f>
        <v>#REF!</v>
      </c>
      <c r="Y18" s="130" t="e">
        <f t="array" ref="Y18">SUM(IF(MID('Inwentaryzacja 26.02.2013 '!$C$5:$C$201,1,LEN('Podsumowanie inwentaryzacji'!$C18))='Podsumowanie inwentaryzacji'!$C18,IF('Inwentaryzacja 26.02.2013 '!#REF!=1,'Inwentaryzacja 26.02.2013 '!$H$5:$H$201,0),0),0)</f>
        <v>#REF!</v>
      </c>
      <c r="Z18" s="130" t="e">
        <f t="array" ref="Z18">SUM(IF(MID('Inwentaryzacja 26.02.2013 '!$C$5:$C$201,1,LEN('Podsumowanie inwentaryzacji'!$C18))='Podsumowanie inwentaryzacji'!$C18,IF('Inwentaryzacja 26.02.2013 '!#REF!=1,'Inwentaryzacja 26.02.2013 '!$H$5:$H$201,0),0),0)</f>
        <v>#REF!</v>
      </c>
      <c r="AA18" s="97" t="e">
        <f t="shared" si="2"/>
        <v>#REF!</v>
      </c>
    </row>
    <row r="19" spans="2:27">
      <c r="B19" s="24">
        <f t="shared" si="3"/>
        <v>12</v>
      </c>
      <c r="C19" s="24" t="s">
        <v>6290</v>
      </c>
      <c r="D19" s="129" t="e">
        <f t="array" ref="D19">SUM(IF(MID('Inwentaryzacja 26.02.2013 '!$C$5:$C$201,1,LEN('Podsumowanie inwentaryzacji'!$C19))='Podsumowanie inwentaryzacji'!$C19,'Inwentaryzacja 26.02.2013 '!#REF!,0),0)</f>
        <v>#REF!</v>
      </c>
      <c r="E19" s="129" t="e">
        <f t="array" ref="E19">SUM(IF(MID('Inwentaryzacja 26.02.2013 '!$C$5:$C$201,1,LEN('Podsumowanie inwentaryzacji'!$C19))='Podsumowanie inwentaryzacji'!$C19,'Inwentaryzacja 26.02.2013 '!#REF!,0),0)</f>
        <v>#REF!</v>
      </c>
      <c r="F19" s="129" t="e">
        <f t="array" ref="F19">SUM(IF(MID('Inwentaryzacja 26.02.2013 '!$C$5:$C$201,1,LEN('Podsumowanie inwentaryzacji'!$C19))='Podsumowanie inwentaryzacji'!$C19,'Inwentaryzacja 26.02.2013 '!#REF!,0),0)</f>
        <v>#REF!</v>
      </c>
      <c r="G19" s="129" t="e">
        <f t="array" ref="G19">SUM(IF(MID('Inwentaryzacja 26.02.2013 '!$C$5:$C$201,1,LEN('Podsumowanie inwentaryzacji'!$C19))='Podsumowanie inwentaryzacji'!$C19,'Inwentaryzacja 26.02.2013 '!#REF!,0),0)</f>
        <v>#REF!</v>
      </c>
      <c r="H19" s="129" t="e">
        <f t="array" ref="H19">SUM(IF(MID('Inwentaryzacja 26.02.2013 '!$C$5:$C$201,1,LEN('Podsumowanie inwentaryzacji'!$C19))='Podsumowanie inwentaryzacji'!$C19,'Inwentaryzacja 26.02.2013 '!#REF!,0),0)</f>
        <v>#REF!</v>
      </c>
      <c r="I19" s="129" t="e">
        <f t="array" ref="I19">SUM(IF(MID('Inwentaryzacja 26.02.2013 '!$C$5:$C$201,1,LEN('Podsumowanie inwentaryzacji'!$C19))='Podsumowanie inwentaryzacji'!$C19,'Inwentaryzacja 26.02.2013 '!#REF!,0),0)</f>
        <v>#REF!</v>
      </c>
      <c r="J19" s="129" t="e">
        <f t="array" ref="J19">SUM(IF(MID('Inwentaryzacja 26.02.2013 '!$C$5:$C$201,1,LEN('Podsumowanie inwentaryzacji'!$C19))='Podsumowanie inwentaryzacji'!$C19,'Inwentaryzacja 26.02.2013 '!#REF!,0),0)</f>
        <v>#REF!</v>
      </c>
      <c r="K19" s="23" t="e">
        <f t="shared" si="1"/>
        <v>#REF!</v>
      </c>
      <c r="L19" s="129" t="e">
        <f t="array" ref="L19">SUM(IF(MID('Inwentaryzacja 26.02.2013 '!$C$5:$C$201,1,LEN('Podsumowanie inwentaryzacji'!$C19))='Podsumowanie inwentaryzacji'!$C19,IF('Inwentaryzacja 26.02.2013 '!#REF!=1,'Inwentaryzacja 26.02.2013 '!$G$5:$G$201,0),0),0)</f>
        <v>#REF!</v>
      </c>
      <c r="M19" s="129" t="e">
        <f t="array" ref="M19">SUM(IF(MID('Inwentaryzacja 26.02.2013 '!$C$5:$C$201,1,LEN('Podsumowanie inwentaryzacji'!$C19))='Podsumowanie inwentaryzacji'!$C19,IF('Inwentaryzacja 26.02.2013 '!#REF!=1,'Inwentaryzacja 26.02.2013 '!$G$5:$G$201,0),0),0)</f>
        <v>#REF!</v>
      </c>
      <c r="N19" s="129" t="e">
        <f t="array" ref="N19">SUM(IF(MID('Inwentaryzacja 26.02.2013 '!$C$5:$C$201,1,LEN('Podsumowanie inwentaryzacji'!$C19))='Podsumowanie inwentaryzacji'!$C19,IF('Inwentaryzacja 26.02.2013 '!#REF!=1,'Inwentaryzacja 26.02.2013 '!$G$5:$G$201,0),0),0)</f>
        <v>#REF!</v>
      </c>
      <c r="O19" s="129" t="e">
        <f t="array" ref="O19">SUM(IF(MID('Inwentaryzacja 26.02.2013 '!$C$5:$C$201,1,LEN('Podsumowanie inwentaryzacji'!$C19))='Podsumowanie inwentaryzacji'!$C19,IF('Inwentaryzacja 26.02.2013 '!#REF!=1,'Inwentaryzacja 26.02.2013 '!$G$5:$G$201,0),0),0)</f>
        <v>#REF!</v>
      </c>
      <c r="P19" s="129" t="e">
        <f t="array" ref="P19">SUM(IF(MID('Inwentaryzacja 26.02.2013 '!$C$5:$C$201,1,LEN('Podsumowanie inwentaryzacji'!$C19))='Podsumowanie inwentaryzacji'!$C19,IF('Inwentaryzacja 26.02.2013 '!#REF!=1,'Inwentaryzacja 26.02.2013 '!$G$5:$G$201,0),0),0)</f>
        <v>#REF!</v>
      </c>
      <c r="Q19" s="129" t="e">
        <f t="array" ref="Q19">SUM(IF(MID('Inwentaryzacja 26.02.2013 '!$C$5:$C$201,1,LEN('Podsumowanie inwentaryzacji'!$C19))='Podsumowanie inwentaryzacji'!$C19,IF('Inwentaryzacja 26.02.2013 '!#REF!=1,'Inwentaryzacja 26.02.2013 '!$G$5:$G$201,0),0),0)</f>
        <v>#REF!</v>
      </c>
      <c r="R19" s="129" t="e">
        <f t="array" ref="R19">SUM(IF(MID('Inwentaryzacja 26.02.2013 '!$C$5:$C$201,1,LEN('Podsumowanie inwentaryzacji'!$C19))='Podsumowanie inwentaryzacji'!$C19,IF('Inwentaryzacja 26.02.2013 '!#REF!=1,'Inwentaryzacja 26.02.2013 '!$G$5:$G$201,0),0),0)</f>
        <v>#REF!</v>
      </c>
      <c r="S19" s="23" t="e">
        <f t="shared" si="0"/>
        <v>#REF!</v>
      </c>
      <c r="T19" s="130" t="e">
        <f t="array" ref="T19">SUM(IF(MID('Inwentaryzacja 26.02.2013 '!$C$5:$C$201,1,LEN('Podsumowanie inwentaryzacji'!$C19))='Podsumowanie inwentaryzacji'!$C19,IF('Inwentaryzacja 26.02.2013 '!#REF!=1,'Inwentaryzacja 26.02.2013 '!$H$5:$H$201,0),0),0)</f>
        <v>#REF!</v>
      </c>
      <c r="U19" s="130" t="e">
        <f t="array" ref="U19">SUM(IF(MID('Inwentaryzacja 26.02.2013 '!$C$5:$C$201,1,LEN('Podsumowanie inwentaryzacji'!$C19))='Podsumowanie inwentaryzacji'!$C19,IF('Inwentaryzacja 26.02.2013 '!#REF!=1,'Inwentaryzacja 26.02.2013 '!$H$5:$H$201,0),0),0)</f>
        <v>#REF!</v>
      </c>
      <c r="V19" s="130" t="e">
        <f t="array" ref="V19">SUM(IF(MID('Inwentaryzacja 26.02.2013 '!$C$5:$C$201,1,LEN('Podsumowanie inwentaryzacji'!$C19))='Podsumowanie inwentaryzacji'!$C19,IF('Inwentaryzacja 26.02.2013 '!#REF!=1,'Inwentaryzacja 26.02.2013 '!$H$5:$H$201,0),0),0)</f>
        <v>#REF!</v>
      </c>
      <c r="W19" s="130" t="e">
        <f t="array" ref="W19">SUM(IF(MID('Inwentaryzacja 26.02.2013 '!$C$5:$C$201,1,LEN('Podsumowanie inwentaryzacji'!$C19))='Podsumowanie inwentaryzacji'!$C19,IF('Inwentaryzacja 26.02.2013 '!#REF!=1,'Inwentaryzacja 26.02.2013 '!$H$5:$H$201,0),0),0)</f>
        <v>#REF!</v>
      </c>
      <c r="X19" s="130" t="e">
        <f t="array" ref="X19">SUM(IF(MID('Inwentaryzacja 26.02.2013 '!$C$5:$C$201,1,LEN('Podsumowanie inwentaryzacji'!$C19))='Podsumowanie inwentaryzacji'!$C19,IF('Inwentaryzacja 26.02.2013 '!#REF!=1,'Inwentaryzacja 26.02.2013 '!$H$5:$H$201,0),0),0)</f>
        <v>#REF!</v>
      </c>
      <c r="Y19" s="130" t="e">
        <f t="array" ref="Y19">SUM(IF(MID('Inwentaryzacja 26.02.2013 '!$C$5:$C$201,1,LEN('Podsumowanie inwentaryzacji'!$C19))='Podsumowanie inwentaryzacji'!$C19,IF('Inwentaryzacja 26.02.2013 '!#REF!=1,'Inwentaryzacja 26.02.2013 '!$H$5:$H$201,0),0),0)</f>
        <v>#REF!</v>
      </c>
      <c r="Z19" s="130" t="e">
        <f t="array" ref="Z19">SUM(IF(MID('Inwentaryzacja 26.02.2013 '!$C$5:$C$201,1,LEN('Podsumowanie inwentaryzacji'!$C19))='Podsumowanie inwentaryzacji'!$C19,IF('Inwentaryzacja 26.02.2013 '!#REF!=1,'Inwentaryzacja 26.02.2013 '!$H$5:$H$201,0),0),0)</f>
        <v>#REF!</v>
      </c>
      <c r="AA19" s="97" t="e">
        <f t="shared" si="2"/>
        <v>#REF!</v>
      </c>
    </row>
    <row r="20" spans="2:27">
      <c r="B20" s="24">
        <f t="shared" si="3"/>
        <v>13</v>
      </c>
      <c r="C20" s="24" t="s">
        <v>1035</v>
      </c>
      <c r="D20" s="129" t="e">
        <f t="array" ref="D20">SUM(IF(MID('Inwentaryzacja 26.02.2013 '!$C$5:$C$201,1,LEN('Podsumowanie inwentaryzacji'!$C20))='Podsumowanie inwentaryzacji'!$C20,'Inwentaryzacja 26.02.2013 '!#REF!,0),0)</f>
        <v>#REF!</v>
      </c>
      <c r="E20" s="129" t="e">
        <f t="array" ref="E20">SUM(IF(MID('Inwentaryzacja 26.02.2013 '!$C$5:$C$201,1,LEN('Podsumowanie inwentaryzacji'!$C20))='Podsumowanie inwentaryzacji'!$C20,'Inwentaryzacja 26.02.2013 '!#REF!,0),0)</f>
        <v>#REF!</v>
      </c>
      <c r="F20" s="129" t="e">
        <f t="array" ref="F20">SUM(IF(MID('Inwentaryzacja 26.02.2013 '!$C$5:$C$201,1,LEN('Podsumowanie inwentaryzacji'!$C20))='Podsumowanie inwentaryzacji'!$C20,'Inwentaryzacja 26.02.2013 '!#REF!,0),0)</f>
        <v>#REF!</v>
      </c>
      <c r="G20" s="129" t="e">
        <f t="array" ref="G20">SUM(IF(MID('Inwentaryzacja 26.02.2013 '!$C$5:$C$201,1,LEN('Podsumowanie inwentaryzacji'!$C20))='Podsumowanie inwentaryzacji'!$C20,'Inwentaryzacja 26.02.2013 '!#REF!,0),0)</f>
        <v>#REF!</v>
      </c>
      <c r="H20" s="129" t="e">
        <f t="array" ref="H20">SUM(IF(MID('Inwentaryzacja 26.02.2013 '!$C$5:$C$201,1,LEN('Podsumowanie inwentaryzacji'!$C20))='Podsumowanie inwentaryzacji'!$C20,'Inwentaryzacja 26.02.2013 '!#REF!,0),0)</f>
        <v>#REF!</v>
      </c>
      <c r="I20" s="129" t="e">
        <f t="array" ref="I20">SUM(IF(MID('Inwentaryzacja 26.02.2013 '!$C$5:$C$201,1,LEN('Podsumowanie inwentaryzacji'!$C20))='Podsumowanie inwentaryzacji'!$C20,'Inwentaryzacja 26.02.2013 '!#REF!,0),0)</f>
        <v>#REF!</v>
      </c>
      <c r="J20" s="129" t="e">
        <f t="array" ref="J20">SUM(IF(MID('Inwentaryzacja 26.02.2013 '!$C$5:$C$201,1,LEN('Podsumowanie inwentaryzacji'!$C20))='Podsumowanie inwentaryzacji'!$C20,'Inwentaryzacja 26.02.2013 '!#REF!,0),0)</f>
        <v>#REF!</v>
      </c>
      <c r="K20" s="23" t="e">
        <f t="shared" si="1"/>
        <v>#REF!</v>
      </c>
      <c r="L20" s="129" t="e">
        <f t="array" ref="L20">SUM(IF(MID('Inwentaryzacja 26.02.2013 '!$C$5:$C$201,1,LEN('Podsumowanie inwentaryzacji'!$C20))='Podsumowanie inwentaryzacji'!$C20,IF('Inwentaryzacja 26.02.2013 '!#REF!=1,'Inwentaryzacja 26.02.2013 '!$G$5:$G$201,0),0),0)</f>
        <v>#REF!</v>
      </c>
      <c r="M20" s="129" t="e">
        <f t="array" ref="M20">SUM(IF(MID('Inwentaryzacja 26.02.2013 '!$C$5:$C$201,1,LEN('Podsumowanie inwentaryzacji'!$C20))='Podsumowanie inwentaryzacji'!$C20,IF('Inwentaryzacja 26.02.2013 '!#REF!=1,'Inwentaryzacja 26.02.2013 '!$G$5:$G$201,0),0),0)</f>
        <v>#REF!</v>
      </c>
      <c r="N20" s="129" t="e">
        <f t="array" ref="N20">SUM(IF(MID('Inwentaryzacja 26.02.2013 '!$C$5:$C$201,1,LEN('Podsumowanie inwentaryzacji'!$C20))='Podsumowanie inwentaryzacji'!$C20,IF('Inwentaryzacja 26.02.2013 '!#REF!=1,'Inwentaryzacja 26.02.2013 '!$G$5:$G$201,0),0),0)</f>
        <v>#REF!</v>
      </c>
      <c r="O20" s="129" t="e">
        <f t="array" ref="O20">SUM(IF(MID('Inwentaryzacja 26.02.2013 '!$C$5:$C$201,1,LEN('Podsumowanie inwentaryzacji'!$C20))='Podsumowanie inwentaryzacji'!$C20,IF('Inwentaryzacja 26.02.2013 '!#REF!=1,'Inwentaryzacja 26.02.2013 '!$G$5:$G$201,0),0),0)</f>
        <v>#REF!</v>
      </c>
      <c r="P20" s="129" t="e">
        <f t="array" ref="P20">SUM(IF(MID('Inwentaryzacja 26.02.2013 '!$C$5:$C$201,1,LEN('Podsumowanie inwentaryzacji'!$C20))='Podsumowanie inwentaryzacji'!$C20,IF('Inwentaryzacja 26.02.2013 '!#REF!=1,'Inwentaryzacja 26.02.2013 '!$G$5:$G$201,0),0),0)</f>
        <v>#REF!</v>
      </c>
      <c r="Q20" s="129" t="e">
        <f t="array" ref="Q20">SUM(IF(MID('Inwentaryzacja 26.02.2013 '!$C$5:$C$201,1,LEN('Podsumowanie inwentaryzacji'!$C20))='Podsumowanie inwentaryzacji'!$C20,IF('Inwentaryzacja 26.02.2013 '!#REF!=1,'Inwentaryzacja 26.02.2013 '!$G$5:$G$201,0),0),0)</f>
        <v>#REF!</v>
      </c>
      <c r="R20" s="129" t="e">
        <f t="array" ref="R20">SUM(IF(MID('Inwentaryzacja 26.02.2013 '!$C$5:$C$201,1,LEN('Podsumowanie inwentaryzacji'!$C20))='Podsumowanie inwentaryzacji'!$C20,IF('Inwentaryzacja 26.02.2013 '!#REF!=1,'Inwentaryzacja 26.02.2013 '!$G$5:$G$201,0),0),0)</f>
        <v>#REF!</v>
      </c>
      <c r="S20" s="23" t="e">
        <f t="shared" si="0"/>
        <v>#REF!</v>
      </c>
      <c r="T20" s="130" t="e">
        <f t="array" ref="T20">SUM(IF(MID('Inwentaryzacja 26.02.2013 '!$C$5:$C$201,1,LEN('Podsumowanie inwentaryzacji'!$C20))='Podsumowanie inwentaryzacji'!$C20,IF('Inwentaryzacja 26.02.2013 '!#REF!=1,'Inwentaryzacja 26.02.2013 '!$H$5:$H$201,0),0),0)</f>
        <v>#REF!</v>
      </c>
      <c r="U20" s="130" t="e">
        <f t="array" ref="U20">SUM(IF(MID('Inwentaryzacja 26.02.2013 '!$C$5:$C$201,1,LEN('Podsumowanie inwentaryzacji'!$C20))='Podsumowanie inwentaryzacji'!$C20,IF('Inwentaryzacja 26.02.2013 '!#REF!=1,'Inwentaryzacja 26.02.2013 '!$H$5:$H$201,0),0),0)</f>
        <v>#REF!</v>
      </c>
      <c r="V20" s="130" t="e">
        <f t="array" ref="V20">SUM(IF(MID('Inwentaryzacja 26.02.2013 '!$C$5:$C$201,1,LEN('Podsumowanie inwentaryzacji'!$C20))='Podsumowanie inwentaryzacji'!$C20,IF('Inwentaryzacja 26.02.2013 '!#REF!=1,'Inwentaryzacja 26.02.2013 '!$H$5:$H$201,0),0),0)</f>
        <v>#REF!</v>
      </c>
      <c r="W20" s="130" t="e">
        <f t="array" ref="W20">SUM(IF(MID('Inwentaryzacja 26.02.2013 '!$C$5:$C$201,1,LEN('Podsumowanie inwentaryzacji'!$C20))='Podsumowanie inwentaryzacji'!$C20,IF('Inwentaryzacja 26.02.2013 '!#REF!=1,'Inwentaryzacja 26.02.2013 '!$H$5:$H$201,0),0),0)</f>
        <v>#REF!</v>
      </c>
      <c r="X20" s="130" t="e">
        <f t="array" ref="X20">SUM(IF(MID('Inwentaryzacja 26.02.2013 '!$C$5:$C$201,1,LEN('Podsumowanie inwentaryzacji'!$C20))='Podsumowanie inwentaryzacji'!$C20,IF('Inwentaryzacja 26.02.2013 '!#REF!=1,'Inwentaryzacja 26.02.2013 '!$H$5:$H$201,0),0),0)</f>
        <v>#REF!</v>
      </c>
      <c r="Y20" s="130" t="e">
        <f t="array" ref="Y20">SUM(IF(MID('Inwentaryzacja 26.02.2013 '!$C$5:$C$201,1,LEN('Podsumowanie inwentaryzacji'!$C20))='Podsumowanie inwentaryzacji'!$C20,IF('Inwentaryzacja 26.02.2013 '!#REF!=1,'Inwentaryzacja 26.02.2013 '!$H$5:$H$201,0),0),0)</f>
        <v>#REF!</v>
      </c>
      <c r="Z20" s="130" t="e">
        <f t="array" ref="Z20">SUM(IF(MID('Inwentaryzacja 26.02.2013 '!$C$5:$C$201,1,LEN('Podsumowanie inwentaryzacji'!$C20))='Podsumowanie inwentaryzacji'!$C20,IF('Inwentaryzacja 26.02.2013 '!#REF!=1,'Inwentaryzacja 26.02.2013 '!$H$5:$H$201,0),0),0)</f>
        <v>#REF!</v>
      </c>
      <c r="AA20" s="97" t="e">
        <f t="shared" si="2"/>
        <v>#REF!</v>
      </c>
    </row>
    <row r="21" spans="2:27">
      <c r="B21" s="24">
        <f t="shared" si="3"/>
        <v>14</v>
      </c>
      <c r="C21" s="24" t="s">
        <v>3213</v>
      </c>
      <c r="D21" s="129" t="e">
        <f t="array" ref="D21">SUM(IF(MID('Inwentaryzacja 26.02.2013 '!$C$5:$C$201,1,LEN('Podsumowanie inwentaryzacji'!$C21))='Podsumowanie inwentaryzacji'!$C21,'Inwentaryzacja 26.02.2013 '!#REF!,0),0)</f>
        <v>#REF!</v>
      </c>
      <c r="E21" s="129" t="e">
        <f t="array" ref="E21">SUM(IF(MID('Inwentaryzacja 26.02.2013 '!$C$5:$C$201,1,LEN('Podsumowanie inwentaryzacji'!$C21))='Podsumowanie inwentaryzacji'!$C21,'Inwentaryzacja 26.02.2013 '!#REF!,0),0)</f>
        <v>#REF!</v>
      </c>
      <c r="F21" s="129" t="e">
        <f t="array" ref="F21">SUM(IF(MID('Inwentaryzacja 26.02.2013 '!$C$5:$C$201,1,LEN('Podsumowanie inwentaryzacji'!$C21))='Podsumowanie inwentaryzacji'!$C21,'Inwentaryzacja 26.02.2013 '!#REF!,0),0)</f>
        <v>#REF!</v>
      </c>
      <c r="G21" s="129" t="e">
        <f t="array" ref="G21">SUM(IF(MID('Inwentaryzacja 26.02.2013 '!$C$5:$C$201,1,LEN('Podsumowanie inwentaryzacji'!$C21))='Podsumowanie inwentaryzacji'!$C21,'Inwentaryzacja 26.02.2013 '!#REF!,0),0)</f>
        <v>#REF!</v>
      </c>
      <c r="H21" s="129" t="e">
        <f t="array" ref="H21">SUM(IF(MID('Inwentaryzacja 26.02.2013 '!$C$5:$C$201,1,LEN('Podsumowanie inwentaryzacji'!$C21))='Podsumowanie inwentaryzacji'!$C21,'Inwentaryzacja 26.02.2013 '!#REF!,0),0)</f>
        <v>#REF!</v>
      </c>
      <c r="I21" s="129" t="e">
        <f t="array" ref="I21">SUM(IF(MID('Inwentaryzacja 26.02.2013 '!$C$5:$C$201,1,LEN('Podsumowanie inwentaryzacji'!$C21))='Podsumowanie inwentaryzacji'!$C21,'Inwentaryzacja 26.02.2013 '!#REF!,0),0)</f>
        <v>#REF!</v>
      </c>
      <c r="J21" s="129" t="e">
        <f t="array" ref="J21">SUM(IF(MID('Inwentaryzacja 26.02.2013 '!$C$5:$C$201,1,LEN('Podsumowanie inwentaryzacji'!$C21))='Podsumowanie inwentaryzacji'!$C21,'Inwentaryzacja 26.02.2013 '!#REF!,0),0)</f>
        <v>#REF!</v>
      </c>
      <c r="K21" s="23" t="e">
        <f t="shared" si="1"/>
        <v>#REF!</v>
      </c>
      <c r="L21" s="129" t="e">
        <f t="array" ref="L21">SUM(IF(MID('Inwentaryzacja 26.02.2013 '!$C$5:$C$201,1,LEN('Podsumowanie inwentaryzacji'!$C21))='Podsumowanie inwentaryzacji'!$C21,IF('Inwentaryzacja 26.02.2013 '!#REF!=1,'Inwentaryzacja 26.02.2013 '!$G$5:$G$201,0),0),0)</f>
        <v>#REF!</v>
      </c>
      <c r="M21" s="129" t="e">
        <f t="array" ref="M21">SUM(IF(MID('Inwentaryzacja 26.02.2013 '!$C$5:$C$201,1,LEN('Podsumowanie inwentaryzacji'!$C21))='Podsumowanie inwentaryzacji'!$C21,IF('Inwentaryzacja 26.02.2013 '!#REF!=1,'Inwentaryzacja 26.02.2013 '!$G$5:$G$201,0),0),0)</f>
        <v>#REF!</v>
      </c>
      <c r="N21" s="129" t="e">
        <f t="array" ref="N21">SUM(IF(MID('Inwentaryzacja 26.02.2013 '!$C$5:$C$201,1,LEN('Podsumowanie inwentaryzacji'!$C21))='Podsumowanie inwentaryzacji'!$C21,IF('Inwentaryzacja 26.02.2013 '!#REF!=1,'Inwentaryzacja 26.02.2013 '!$G$5:$G$201,0),0),0)</f>
        <v>#REF!</v>
      </c>
      <c r="O21" s="129" t="e">
        <f t="array" ref="O21">SUM(IF(MID('Inwentaryzacja 26.02.2013 '!$C$5:$C$201,1,LEN('Podsumowanie inwentaryzacji'!$C21))='Podsumowanie inwentaryzacji'!$C21,IF('Inwentaryzacja 26.02.2013 '!#REF!=1,'Inwentaryzacja 26.02.2013 '!$G$5:$G$201,0),0),0)</f>
        <v>#REF!</v>
      </c>
      <c r="P21" s="129" t="e">
        <f t="array" ref="P21">SUM(IF(MID('Inwentaryzacja 26.02.2013 '!$C$5:$C$201,1,LEN('Podsumowanie inwentaryzacji'!$C21))='Podsumowanie inwentaryzacji'!$C21,IF('Inwentaryzacja 26.02.2013 '!#REF!=1,'Inwentaryzacja 26.02.2013 '!$G$5:$G$201,0),0),0)</f>
        <v>#REF!</v>
      </c>
      <c r="Q21" s="129" t="e">
        <f t="array" ref="Q21">SUM(IF(MID('Inwentaryzacja 26.02.2013 '!$C$5:$C$201,1,LEN('Podsumowanie inwentaryzacji'!$C21))='Podsumowanie inwentaryzacji'!$C21,IF('Inwentaryzacja 26.02.2013 '!#REF!=1,'Inwentaryzacja 26.02.2013 '!$G$5:$G$201,0),0),0)</f>
        <v>#REF!</v>
      </c>
      <c r="R21" s="129" t="e">
        <f t="array" ref="R21">SUM(IF(MID('Inwentaryzacja 26.02.2013 '!$C$5:$C$201,1,LEN('Podsumowanie inwentaryzacji'!$C21))='Podsumowanie inwentaryzacji'!$C21,IF('Inwentaryzacja 26.02.2013 '!#REF!=1,'Inwentaryzacja 26.02.2013 '!$G$5:$G$201,0),0),0)</f>
        <v>#REF!</v>
      </c>
      <c r="S21" s="23" t="e">
        <f t="shared" si="0"/>
        <v>#REF!</v>
      </c>
      <c r="T21" s="130" t="e">
        <f t="array" ref="T21">SUM(IF(MID('Inwentaryzacja 26.02.2013 '!$C$5:$C$201,1,LEN('Podsumowanie inwentaryzacji'!$C21))='Podsumowanie inwentaryzacji'!$C21,IF('Inwentaryzacja 26.02.2013 '!#REF!=1,'Inwentaryzacja 26.02.2013 '!$H$5:$H$201,0),0),0)</f>
        <v>#REF!</v>
      </c>
      <c r="U21" s="130" t="e">
        <f t="array" ref="U21">SUM(IF(MID('Inwentaryzacja 26.02.2013 '!$C$5:$C$201,1,LEN('Podsumowanie inwentaryzacji'!$C21))='Podsumowanie inwentaryzacji'!$C21,IF('Inwentaryzacja 26.02.2013 '!#REF!=1,'Inwentaryzacja 26.02.2013 '!$H$5:$H$201,0),0),0)</f>
        <v>#REF!</v>
      </c>
      <c r="V21" s="130" t="e">
        <f t="array" ref="V21">SUM(IF(MID('Inwentaryzacja 26.02.2013 '!$C$5:$C$201,1,LEN('Podsumowanie inwentaryzacji'!$C21))='Podsumowanie inwentaryzacji'!$C21,IF('Inwentaryzacja 26.02.2013 '!#REF!=1,'Inwentaryzacja 26.02.2013 '!$H$5:$H$201,0),0),0)</f>
        <v>#REF!</v>
      </c>
      <c r="W21" s="130" t="e">
        <f t="array" ref="W21">SUM(IF(MID('Inwentaryzacja 26.02.2013 '!$C$5:$C$201,1,LEN('Podsumowanie inwentaryzacji'!$C21))='Podsumowanie inwentaryzacji'!$C21,IF('Inwentaryzacja 26.02.2013 '!#REF!=1,'Inwentaryzacja 26.02.2013 '!$H$5:$H$201,0),0),0)</f>
        <v>#REF!</v>
      </c>
      <c r="X21" s="130" t="e">
        <f t="array" ref="X21">SUM(IF(MID('Inwentaryzacja 26.02.2013 '!$C$5:$C$201,1,LEN('Podsumowanie inwentaryzacji'!$C21))='Podsumowanie inwentaryzacji'!$C21,IF('Inwentaryzacja 26.02.2013 '!#REF!=1,'Inwentaryzacja 26.02.2013 '!$H$5:$H$201,0),0),0)</f>
        <v>#REF!</v>
      </c>
      <c r="Y21" s="130" t="e">
        <f t="array" ref="Y21">SUM(IF(MID('Inwentaryzacja 26.02.2013 '!$C$5:$C$201,1,LEN('Podsumowanie inwentaryzacji'!$C21))='Podsumowanie inwentaryzacji'!$C21,IF('Inwentaryzacja 26.02.2013 '!#REF!=1,'Inwentaryzacja 26.02.2013 '!$H$5:$H$201,0),0),0)</f>
        <v>#REF!</v>
      </c>
      <c r="Z21" s="130" t="e">
        <f t="array" ref="Z21">SUM(IF(MID('Inwentaryzacja 26.02.2013 '!$C$5:$C$201,1,LEN('Podsumowanie inwentaryzacji'!$C21))='Podsumowanie inwentaryzacji'!$C21,IF('Inwentaryzacja 26.02.2013 '!#REF!=1,'Inwentaryzacja 26.02.2013 '!$H$5:$H$201,0),0),0)</f>
        <v>#REF!</v>
      </c>
      <c r="AA21" s="97" t="e">
        <f t="shared" si="2"/>
        <v>#REF!</v>
      </c>
    </row>
    <row r="22" spans="2:27">
      <c r="B22" s="24">
        <f t="shared" si="3"/>
        <v>15</v>
      </c>
      <c r="C22" s="33" t="s">
        <v>73</v>
      </c>
      <c r="D22" s="129" t="e">
        <f t="array" ref="D22">SUM(IF(MID('Inwentaryzacja 26.02.2013 '!$C$5:$C$201,1,LEN('Podsumowanie inwentaryzacji'!$C22))='Podsumowanie inwentaryzacji'!$C22,'Inwentaryzacja 26.02.2013 '!#REF!,0),0)</f>
        <v>#REF!</v>
      </c>
      <c r="E22" s="129" t="e">
        <f t="array" ref="E22">SUM(IF(MID('Inwentaryzacja 26.02.2013 '!$C$5:$C$201,1,LEN('Podsumowanie inwentaryzacji'!$C22))='Podsumowanie inwentaryzacji'!$C22,'Inwentaryzacja 26.02.2013 '!#REF!,0),0)</f>
        <v>#REF!</v>
      </c>
      <c r="F22" s="129" t="e">
        <f t="array" ref="F22">SUM(IF(MID('Inwentaryzacja 26.02.2013 '!$C$5:$C$201,1,LEN('Podsumowanie inwentaryzacji'!$C22))='Podsumowanie inwentaryzacji'!$C22,'Inwentaryzacja 26.02.2013 '!#REF!,0),0)</f>
        <v>#REF!</v>
      </c>
      <c r="G22" s="129" t="e">
        <f t="array" ref="G22">SUM(IF(MID('Inwentaryzacja 26.02.2013 '!$C$5:$C$201,1,LEN('Podsumowanie inwentaryzacji'!$C22))='Podsumowanie inwentaryzacji'!$C22,'Inwentaryzacja 26.02.2013 '!#REF!,0),0)</f>
        <v>#REF!</v>
      </c>
      <c r="H22" s="129" t="e">
        <f t="array" ref="H22">SUM(IF(MID('Inwentaryzacja 26.02.2013 '!$C$5:$C$201,1,LEN('Podsumowanie inwentaryzacji'!$C22))='Podsumowanie inwentaryzacji'!$C22,'Inwentaryzacja 26.02.2013 '!#REF!,0),0)</f>
        <v>#REF!</v>
      </c>
      <c r="I22" s="129" t="e">
        <f t="array" ref="I22">SUM(IF(MID('Inwentaryzacja 26.02.2013 '!$C$5:$C$201,1,LEN('Podsumowanie inwentaryzacji'!$C22))='Podsumowanie inwentaryzacji'!$C22,'Inwentaryzacja 26.02.2013 '!#REF!,0),0)</f>
        <v>#REF!</v>
      </c>
      <c r="J22" s="129" t="e">
        <f t="array" ref="J22">SUM(IF(MID('Inwentaryzacja 26.02.2013 '!$C$5:$C$201,1,LEN('Podsumowanie inwentaryzacji'!$C22))='Podsumowanie inwentaryzacji'!$C22,'Inwentaryzacja 26.02.2013 '!#REF!,0),0)</f>
        <v>#REF!</v>
      </c>
      <c r="K22" s="23" t="e">
        <f t="shared" si="1"/>
        <v>#REF!</v>
      </c>
      <c r="L22" s="129" t="e">
        <f t="array" ref="L22">SUM(IF(MID('Inwentaryzacja 26.02.2013 '!$C$5:$C$201,1,LEN('Podsumowanie inwentaryzacji'!$C22))='Podsumowanie inwentaryzacji'!$C22,IF('Inwentaryzacja 26.02.2013 '!#REF!=1,'Inwentaryzacja 26.02.2013 '!$G$5:$G$201,0),0),0)</f>
        <v>#REF!</v>
      </c>
      <c r="M22" s="129" t="e">
        <f t="array" ref="M22">SUM(IF(MID('Inwentaryzacja 26.02.2013 '!$C$5:$C$201,1,LEN('Podsumowanie inwentaryzacji'!$C22))='Podsumowanie inwentaryzacji'!$C22,IF('Inwentaryzacja 26.02.2013 '!#REF!=1,'Inwentaryzacja 26.02.2013 '!$G$5:$G$201,0),0),0)</f>
        <v>#REF!</v>
      </c>
      <c r="N22" s="129" t="e">
        <f t="array" ref="N22">SUM(IF(MID('Inwentaryzacja 26.02.2013 '!$C$5:$C$201,1,LEN('Podsumowanie inwentaryzacji'!$C22))='Podsumowanie inwentaryzacji'!$C22,IF('Inwentaryzacja 26.02.2013 '!#REF!=1,'Inwentaryzacja 26.02.2013 '!$G$5:$G$201,0),0),0)</f>
        <v>#REF!</v>
      </c>
      <c r="O22" s="129" t="e">
        <f t="array" ref="O22">SUM(IF(MID('Inwentaryzacja 26.02.2013 '!$C$5:$C$201,1,LEN('Podsumowanie inwentaryzacji'!$C22))='Podsumowanie inwentaryzacji'!$C22,IF('Inwentaryzacja 26.02.2013 '!#REF!=1,'Inwentaryzacja 26.02.2013 '!$G$5:$G$201,0),0),0)</f>
        <v>#REF!</v>
      </c>
      <c r="P22" s="129" t="e">
        <f t="array" ref="P22">SUM(IF(MID('Inwentaryzacja 26.02.2013 '!$C$5:$C$201,1,LEN('Podsumowanie inwentaryzacji'!$C22))='Podsumowanie inwentaryzacji'!$C22,IF('Inwentaryzacja 26.02.2013 '!#REF!=1,'Inwentaryzacja 26.02.2013 '!$G$5:$G$201,0),0),0)</f>
        <v>#REF!</v>
      </c>
      <c r="Q22" s="129" t="e">
        <f t="array" ref="Q22">SUM(IF(MID('Inwentaryzacja 26.02.2013 '!$C$5:$C$201,1,LEN('Podsumowanie inwentaryzacji'!$C22))='Podsumowanie inwentaryzacji'!$C22,IF('Inwentaryzacja 26.02.2013 '!#REF!=1,'Inwentaryzacja 26.02.2013 '!$G$5:$G$201,0),0),0)</f>
        <v>#REF!</v>
      </c>
      <c r="R22" s="129" t="e">
        <f t="array" ref="R22">SUM(IF(MID('Inwentaryzacja 26.02.2013 '!$C$5:$C$201,1,LEN('Podsumowanie inwentaryzacji'!$C22))='Podsumowanie inwentaryzacji'!$C22,IF('Inwentaryzacja 26.02.2013 '!#REF!=1,'Inwentaryzacja 26.02.2013 '!$G$5:$G$201,0),0),0)</f>
        <v>#REF!</v>
      </c>
      <c r="S22" s="23" t="e">
        <f t="shared" si="0"/>
        <v>#REF!</v>
      </c>
      <c r="T22" s="130" t="e">
        <f t="array" ref="T22">SUM(IF(MID('Inwentaryzacja 26.02.2013 '!$C$5:$C$201,1,LEN('Podsumowanie inwentaryzacji'!$C22))='Podsumowanie inwentaryzacji'!$C22,IF('Inwentaryzacja 26.02.2013 '!#REF!=1,'Inwentaryzacja 26.02.2013 '!$H$5:$H$201,0),0),0)</f>
        <v>#REF!</v>
      </c>
      <c r="U22" s="130" t="e">
        <f t="array" ref="U22">SUM(IF(MID('Inwentaryzacja 26.02.2013 '!$C$5:$C$201,1,LEN('Podsumowanie inwentaryzacji'!$C22))='Podsumowanie inwentaryzacji'!$C22,IF('Inwentaryzacja 26.02.2013 '!#REF!=1,'Inwentaryzacja 26.02.2013 '!$H$5:$H$201,0),0),0)</f>
        <v>#REF!</v>
      </c>
      <c r="V22" s="130" t="e">
        <f t="array" ref="V22">SUM(IF(MID('Inwentaryzacja 26.02.2013 '!$C$5:$C$201,1,LEN('Podsumowanie inwentaryzacji'!$C22))='Podsumowanie inwentaryzacji'!$C22,IF('Inwentaryzacja 26.02.2013 '!#REF!=1,'Inwentaryzacja 26.02.2013 '!$H$5:$H$201,0),0),0)</f>
        <v>#REF!</v>
      </c>
      <c r="W22" s="130" t="e">
        <f t="array" ref="W22">SUM(IF(MID('Inwentaryzacja 26.02.2013 '!$C$5:$C$201,1,LEN('Podsumowanie inwentaryzacji'!$C22))='Podsumowanie inwentaryzacji'!$C22,IF('Inwentaryzacja 26.02.2013 '!#REF!=1,'Inwentaryzacja 26.02.2013 '!$H$5:$H$201,0),0),0)</f>
        <v>#REF!</v>
      </c>
      <c r="X22" s="130" t="e">
        <f t="array" ref="X22">SUM(IF(MID('Inwentaryzacja 26.02.2013 '!$C$5:$C$201,1,LEN('Podsumowanie inwentaryzacji'!$C22))='Podsumowanie inwentaryzacji'!$C22,IF('Inwentaryzacja 26.02.2013 '!#REF!=1,'Inwentaryzacja 26.02.2013 '!$H$5:$H$201,0),0),0)</f>
        <v>#REF!</v>
      </c>
      <c r="Y22" s="130" t="e">
        <f t="array" ref="Y22">SUM(IF(MID('Inwentaryzacja 26.02.2013 '!$C$5:$C$201,1,LEN('Podsumowanie inwentaryzacji'!$C22))='Podsumowanie inwentaryzacji'!$C22,IF('Inwentaryzacja 26.02.2013 '!#REF!=1,'Inwentaryzacja 26.02.2013 '!$H$5:$H$201,0),0),0)</f>
        <v>#REF!</v>
      </c>
      <c r="Z22" s="130" t="e">
        <f t="array" ref="Z22">SUM(IF(MID('Inwentaryzacja 26.02.2013 '!$C$5:$C$201,1,LEN('Podsumowanie inwentaryzacji'!$C22))='Podsumowanie inwentaryzacji'!$C22,IF('Inwentaryzacja 26.02.2013 '!#REF!=1,'Inwentaryzacja 26.02.2013 '!$H$5:$H$201,0),0),0)</f>
        <v>#REF!</v>
      </c>
      <c r="AA22" s="97" t="e">
        <f t="shared" si="2"/>
        <v>#REF!</v>
      </c>
    </row>
    <row r="23" spans="2:27">
      <c r="B23" s="24">
        <f t="shared" si="3"/>
        <v>16</v>
      </c>
      <c r="C23" s="24" t="s">
        <v>2881</v>
      </c>
      <c r="D23" s="129" t="e">
        <f t="array" ref="D23">SUM(IF(MID('Inwentaryzacja 26.02.2013 '!$C$5:$C$201,1,LEN('Podsumowanie inwentaryzacji'!$C23))='Podsumowanie inwentaryzacji'!$C23,'Inwentaryzacja 26.02.2013 '!#REF!,0),0)</f>
        <v>#REF!</v>
      </c>
      <c r="E23" s="129" t="e">
        <f t="array" ref="E23">SUM(IF(MID('Inwentaryzacja 26.02.2013 '!$C$5:$C$201,1,LEN('Podsumowanie inwentaryzacji'!$C23))='Podsumowanie inwentaryzacji'!$C23,'Inwentaryzacja 26.02.2013 '!#REF!,0),0)</f>
        <v>#REF!</v>
      </c>
      <c r="F23" s="129" t="e">
        <f t="array" ref="F23">SUM(IF(MID('Inwentaryzacja 26.02.2013 '!$C$5:$C$201,1,LEN('Podsumowanie inwentaryzacji'!$C23))='Podsumowanie inwentaryzacji'!$C23,'Inwentaryzacja 26.02.2013 '!#REF!,0),0)</f>
        <v>#REF!</v>
      </c>
      <c r="G23" s="129" t="e">
        <f t="array" ref="G23">SUM(IF(MID('Inwentaryzacja 26.02.2013 '!$C$5:$C$201,1,LEN('Podsumowanie inwentaryzacji'!$C23))='Podsumowanie inwentaryzacji'!$C23,'Inwentaryzacja 26.02.2013 '!#REF!,0),0)</f>
        <v>#REF!</v>
      </c>
      <c r="H23" s="129" t="e">
        <f t="array" ref="H23">SUM(IF(MID('Inwentaryzacja 26.02.2013 '!$C$5:$C$201,1,LEN('Podsumowanie inwentaryzacji'!$C23))='Podsumowanie inwentaryzacji'!$C23,'Inwentaryzacja 26.02.2013 '!#REF!,0),0)</f>
        <v>#REF!</v>
      </c>
      <c r="I23" s="129" t="e">
        <f t="array" ref="I23">SUM(IF(MID('Inwentaryzacja 26.02.2013 '!$C$5:$C$201,1,LEN('Podsumowanie inwentaryzacji'!$C23))='Podsumowanie inwentaryzacji'!$C23,'Inwentaryzacja 26.02.2013 '!#REF!,0),0)</f>
        <v>#REF!</v>
      </c>
      <c r="J23" s="129" t="e">
        <f t="array" ref="J23">SUM(IF(MID('Inwentaryzacja 26.02.2013 '!$C$5:$C$201,1,LEN('Podsumowanie inwentaryzacji'!$C23))='Podsumowanie inwentaryzacji'!$C23,'Inwentaryzacja 26.02.2013 '!#REF!,0),0)</f>
        <v>#REF!</v>
      </c>
      <c r="K23" s="23" t="e">
        <f t="shared" si="1"/>
        <v>#REF!</v>
      </c>
      <c r="L23" s="129" t="e">
        <f t="array" ref="L23">SUM(IF(MID('Inwentaryzacja 26.02.2013 '!$C$5:$C$201,1,LEN('Podsumowanie inwentaryzacji'!$C23))='Podsumowanie inwentaryzacji'!$C23,IF('Inwentaryzacja 26.02.2013 '!#REF!=1,'Inwentaryzacja 26.02.2013 '!$G$5:$G$201,0),0),0)</f>
        <v>#REF!</v>
      </c>
      <c r="M23" s="129" t="e">
        <f t="array" ref="M23">SUM(IF(MID('Inwentaryzacja 26.02.2013 '!$C$5:$C$201,1,LEN('Podsumowanie inwentaryzacji'!$C23))='Podsumowanie inwentaryzacji'!$C23,IF('Inwentaryzacja 26.02.2013 '!#REF!=1,'Inwentaryzacja 26.02.2013 '!$G$5:$G$201,0),0),0)</f>
        <v>#REF!</v>
      </c>
      <c r="N23" s="129" t="e">
        <f t="array" ref="N23">SUM(IF(MID('Inwentaryzacja 26.02.2013 '!$C$5:$C$201,1,LEN('Podsumowanie inwentaryzacji'!$C23))='Podsumowanie inwentaryzacji'!$C23,IF('Inwentaryzacja 26.02.2013 '!#REF!=1,'Inwentaryzacja 26.02.2013 '!$G$5:$G$201,0),0),0)</f>
        <v>#REF!</v>
      </c>
      <c r="O23" s="129" t="e">
        <f t="array" ref="O23">SUM(IF(MID('Inwentaryzacja 26.02.2013 '!$C$5:$C$201,1,LEN('Podsumowanie inwentaryzacji'!$C23))='Podsumowanie inwentaryzacji'!$C23,IF('Inwentaryzacja 26.02.2013 '!#REF!=1,'Inwentaryzacja 26.02.2013 '!$G$5:$G$201,0),0),0)</f>
        <v>#REF!</v>
      </c>
      <c r="P23" s="129" t="e">
        <f t="array" ref="P23">SUM(IF(MID('Inwentaryzacja 26.02.2013 '!$C$5:$C$201,1,LEN('Podsumowanie inwentaryzacji'!$C23))='Podsumowanie inwentaryzacji'!$C23,IF('Inwentaryzacja 26.02.2013 '!#REF!=1,'Inwentaryzacja 26.02.2013 '!$G$5:$G$201,0),0),0)</f>
        <v>#REF!</v>
      </c>
      <c r="Q23" s="129" t="e">
        <f t="array" ref="Q23">SUM(IF(MID('Inwentaryzacja 26.02.2013 '!$C$5:$C$201,1,LEN('Podsumowanie inwentaryzacji'!$C23))='Podsumowanie inwentaryzacji'!$C23,IF('Inwentaryzacja 26.02.2013 '!#REF!=1,'Inwentaryzacja 26.02.2013 '!$G$5:$G$201,0),0),0)</f>
        <v>#REF!</v>
      </c>
      <c r="R23" s="129" t="e">
        <f t="array" ref="R23">SUM(IF(MID('Inwentaryzacja 26.02.2013 '!$C$5:$C$201,1,LEN('Podsumowanie inwentaryzacji'!$C23))='Podsumowanie inwentaryzacji'!$C23,IF('Inwentaryzacja 26.02.2013 '!#REF!=1,'Inwentaryzacja 26.02.2013 '!$G$5:$G$201,0),0),0)</f>
        <v>#REF!</v>
      </c>
      <c r="S23" s="23" t="e">
        <f t="shared" si="0"/>
        <v>#REF!</v>
      </c>
      <c r="T23" s="130" t="e">
        <f t="array" ref="T23">SUM(IF(MID('Inwentaryzacja 26.02.2013 '!$C$5:$C$201,1,LEN('Podsumowanie inwentaryzacji'!$C23))='Podsumowanie inwentaryzacji'!$C23,IF('Inwentaryzacja 26.02.2013 '!#REF!=1,'Inwentaryzacja 26.02.2013 '!$H$5:$H$201,0),0),0)</f>
        <v>#REF!</v>
      </c>
      <c r="U23" s="130" t="e">
        <f t="array" ref="U23">SUM(IF(MID('Inwentaryzacja 26.02.2013 '!$C$5:$C$201,1,LEN('Podsumowanie inwentaryzacji'!$C23))='Podsumowanie inwentaryzacji'!$C23,IF('Inwentaryzacja 26.02.2013 '!#REF!=1,'Inwentaryzacja 26.02.2013 '!$H$5:$H$201,0),0),0)</f>
        <v>#REF!</v>
      </c>
      <c r="V23" s="130" t="e">
        <f t="array" ref="V23">SUM(IF(MID('Inwentaryzacja 26.02.2013 '!$C$5:$C$201,1,LEN('Podsumowanie inwentaryzacji'!$C23))='Podsumowanie inwentaryzacji'!$C23,IF('Inwentaryzacja 26.02.2013 '!#REF!=1,'Inwentaryzacja 26.02.2013 '!$H$5:$H$201,0),0),0)</f>
        <v>#REF!</v>
      </c>
      <c r="W23" s="130" t="e">
        <f t="array" ref="W23">SUM(IF(MID('Inwentaryzacja 26.02.2013 '!$C$5:$C$201,1,LEN('Podsumowanie inwentaryzacji'!$C23))='Podsumowanie inwentaryzacji'!$C23,IF('Inwentaryzacja 26.02.2013 '!#REF!=1,'Inwentaryzacja 26.02.2013 '!$H$5:$H$201,0),0),0)</f>
        <v>#REF!</v>
      </c>
      <c r="X23" s="130" t="e">
        <f t="array" ref="X23">SUM(IF(MID('Inwentaryzacja 26.02.2013 '!$C$5:$C$201,1,LEN('Podsumowanie inwentaryzacji'!$C23))='Podsumowanie inwentaryzacji'!$C23,IF('Inwentaryzacja 26.02.2013 '!#REF!=1,'Inwentaryzacja 26.02.2013 '!$H$5:$H$201,0),0),0)</f>
        <v>#REF!</v>
      </c>
      <c r="Y23" s="130" t="e">
        <f t="array" ref="Y23">SUM(IF(MID('Inwentaryzacja 26.02.2013 '!$C$5:$C$201,1,LEN('Podsumowanie inwentaryzacji'!$C23))='Podsumowanie inwentaryzacji'!$C23,IF('Inwentaryzacja 26.02.2013 '!#REF!=1,'Inwentaryzacja 26.02.2013 '!$H$5:$H$201,0),0),0)</f>
        <v>#REF!</v>
      </c>
      <c r="Z23" s="130" t="e">
        <f t="array" ref="Z23">SUM(IF(MID('Inwentaryzacja 26.02.2013 '!$C$5:$C$201,1,LEN('Podsumowanie inwentaryzacji'!$C23))='Podsumowanie inwentaryzacji'!$C23,IF('Inwentaryzacja 26.02.2013 '!#REF!=1,'Inwentaryzacja 26.02.2013 '!$H$5:$H$201,0),0),0)</f>
        <v>#REF!</v>
      </c>
      <c r="AA23" s="97" t="e">
        <f t="shared" si="2"/>
        <v>#REF!</v>
      </c>
    </row>
    <row r="24" spans="2:27">
      <c r="B24" s="24">
        <f t="shared" si="3"/>
        <v>17</v>
      </c>
      <c r="C24" s="24" t="s">
        <v>3222</v>
      </c>
      <c r="D24" s="129" t="e">
        <f t="array" ref="D24">SUM(IF(MID('Inwentaryzacja 26.02.2013 '!$C$5:$C$201,1,LEN('Podsumowanie inwentaryzacji'!$C24))='Podsumowanie inwentaryzacji'!$C24,'Inwentaryzacja 26.02.2013 '!#REF!,0),0)</f>
        <v>#REF!</v>
      </c>
      <c r="E24" s="129" t="e">
        <f t="array" ref="E24">SUM(IF(MID('Inwentaryzacja 26.02.2013 '!$C$5:$C$201,1,LEN('Podsumowanie inwentaryzacji'!$C24))='Podsumowanie inwentaryzacji'!$C24,'Inwentaryzacja 26.02.2013 '!#REF!,0),0)</f>
        <v>#REF!</v>
      </c>
      <c r="F24" s="129" t="e">
        <f t="array" ref="F24">SUM(IF(MID('Inwentaryzacja 26.02.2013 '!$C$5:$C$201,1,LEN('Podsumowanie inwentaryzacji'!$C24))='Podsumowanie inwentaryzacji'!$C24,'Inwentaryzacja 26.02.2013 '!#REF!,0),0)</f>
        <v>#REF!</v>
      </c>
      <c r="G24" s="129" t="e">
        <f t="array" ref="G24">SUM(IF(MID('Inwentaryzacja 26.02.2013 '!$C$5:$C$201,1,LEN('Podsumowanie inwentaryzacji'!$C24))='Podsumowanie inwentaryzacji'!$C24,'Inwentaryzacja 26.02.2013 '!#REF!,0),0)</f>
        <v>#REF!</v>
      </c>
      <c r="H24" s="129" t="e">
        <f t="array" ref="H24">SUM(IF(MID('Inwentaryzacja 26.02.2013 '!$C$5:$C$201,1,LEN('Podsumowanie inwentaryzacji'!$C24))='Podsumowanie inwentaryzacji'!$C24,'Inwentaryzacja 26.02.2013 '!#REF!,0),0)</f>
        <v>#REF!</v>
      </c>
      <c r="I24" s="129" t="e">
        <f t="array" ref="I24">SUM(IF(MID('Inwentaryzacja 26.02.2013 '!$C$5:$C$201,1,LEN('Podsumowanie inwentaryzacji'!$C24))='Podsumowanie inwentaryzacji'!$C24,'Inwentaryzacja 26.02.2013 '!#REF!,0),0)</f>
        <v>#REF!</v>
      </c>
      <c r="J24" s="129" t="e">
        <f t="array" ref="J24">SUM(IF(MID('Inwentaryzacja 26.02.2013 '!$C$5:$C$201,1,LEN('Podsumowanie inwentaryzacji'!$C24))='Podsumowanie inwentaryzacji'!$C24,'Inwentaryzacja 26.02.2013 '!#REF!,0),0)</f>
        <v>#REF!</v>
      </c>
      <c r="K24" s="23" t="e">
        <f t="shared" si="1"/>
        <v>#REF!</v>
      </c>
      <c r="L24" s="129" t="e">
        <f t="array" ref="L24">SUM(IF(MID('Inwentaryzacja 26.02.2013 '!$C$5:$C$201,1,LEN('Podsumowanie inwentaryzacji'!$C24))='Podsumowanie inwentaryzacji'!$C24,IF('Inwentaryzacja 26.02.2013 '!#REF!=1,'Inwentaryzacja 26.02.2013 '!$G$5:$G$201,0),0),0)</f>
        <v>#REF!</v>
      </c>
      <c r="M24" s="129" t="e">
        <f t="array" ref="M24">SUM(IF(MID('Inwentaryzacja 26.02.2013 '!$C$5:$C$201,1,LEN('Podsumowanie inwentaryzacji'!$C24))='Podsumowanie inwentaryzacji'!$C24,IF('Inwentaryzacja 26.02.2013 '!#REF!=1,'Inwentaryzacja 26.02.2013 '!$G$5:$G$201,0),0),0)</f>
        <v>#REF!</v>
      </c>
      <c r="N24" s="129" t="e">
        <f t="array" ref="N24">SUM(IF(MID('Inwentaryzacja 26.02.2013 '!$C$5:$C$201,1,LEN('Podsumowanie inwentaryzacji'!$C24))='Podsumowanie inwentaryzacji'!$C24,IF('Inwentaryzacja 26.02.2013 '!#REF!=1,'Inwentaryzacja 26.02.2013 '!$G$5:$G$201,0),0),0)</f>
        <v>#REF!</v>
      </c>
      <c r="O24" s="129" t="e">
        <f t="array" ref="O24">SUM(IF(MID('Inwentaryzacja 26.02.2013 '!$C$5:$C$201,1,LEN('Podsumowanie inwentaryzacji'!$C24))='Podsumowanie inwentaryzacji'!$C24,IF('Inwentaryzacja 26.02.2013 '!#REF!=1,'Inwentaryzacja 26.02.2013 '!$G$5:$G$201,0),0),0)</f>
        <v>#REF!</v>
      </c>
      <c r="P24" s="129" t="e">
        <f t="array" ref="P24">SUM(IF(MID('Inwentaryzacja 26.02.2013 '!$C$5:$C$201,1,LEN('Podsumowanie inwentaryzacji'!$C24))='Podsumowanie inwentaryzacji'!$C24,IF('Inwentaryzacja 26.02.2013 '!#REF!=1,'Inwentaryzacja 26.02.2013 '!$G$5:$G$201,0),0),0)</f>
        <v>#REF!</v>
      </c>
      <c r="Q24" s="129" t="e">
        <f t="array" ref="Q24">SUM(IF(MID('Inwentaryzacja 26.02.2013 '!$C$5:$C$201,1,LEN('Podsumowanie inwentaryzacji'!$C24))='Podsumowanie inwentaryzacji'!$C24,IF('Inwentaryzacja 26.02.2013 '!#REF!=1,'Inwentaryzacja 26.02.2013 '!$G$5:$G$201,0),0),0)</f>
        <v>#REF!</v>
      </c>
      <c r="R24" s="129" t="e">
        <f t="array" ref="R24">SUM(IF(MID('Inwentaryzacja 26.02.2013 '!$C$5:$C$201,1,LEN('Podsumowanie inwentaryzacji'!$C24))='Podsumowanie inwentaryzacji'!$C24,IF('Inwentaryzacja 26.02.2013 '!#REF!=1,'Inwentaryzacja 26.02.2013 '!$G$5:$G$201,0),0),0)</f>
        <v>#REF!</v>
      </c>
      <c r="S24" s="23" t="e">
        <f t="shared" si="0"/>
        <v>#REF!</v>
      </c>
      <c r="T24" s="130" t="e">
        <f t="array" ref="T24">SUM(IF(MID('Inwentaryzacja 26.02.2013 '!$C$5:$C$201,1,LEN('Podsumowanie inwentaryzacji'!$C24))='Podsumowanie inwentaryzacji'!$C24,IF('Inwentaryzacja 26.02.2013 '!#REF!=1,'Inwentaryzacja 26.02.2013 '!$H$5:$H$201,0),0),0)</f>
        <v>#REF!</v>
      </c>
      <c r="U24" s="130" t="e">
        <f t="array" ref="U24">SUM(IF(MID('Inwentaryzacja 26.02.2013 '!$C$5:$C$201,1,LEN('Podsumowanie inwentaryzacji'!$C24))='Podsumowanie inwentaryzacji'!$C24,IF('Inwentaryzacja 26.02.2013 '!#REF!=1,'Inwentaryzacja 26.02.2013 '!$H$5:$H$201,0),0),0)</f>
        <v>#REF!</v>
      </c>
      <c r="V24" s="130" t="e">
        <f t="array" ref="V24">SUM(IF(MID('Inwentaryzacja 26.02.2013 '!$C$5:$C$201,1,LEN('Podsumowanie inwentaryzacji'!$C24))='Podsumowanie inwentaryzacji'!$C24,IF('Inwentaryzacja 26.02.2013 '!#REF!=1,'Inwentaryzacja 26.02.2013 '!$H$5:$H$201,0),0),0)</f>
        <v>#REF!</v>
      </c>
      <c r="W24" s="130" t="e">
        <f t="array" ref="W24">SUM(IF(MID('Inwentaryzacja 26.02.2013 '!$C$5:$C$201,1,LEN('Podsumowanie inwentaryzacji'!$C24))='Podsumowanie inwentaryzacji'!$C24,IF('Inwentaryzacja 26.02.2013 '!#REF!=1,'Inwentaryzacja 26.02.2013 '!$H$5:$H$201,0),0),0)</f>
        <v>#REF!</v>
      </c>
      <c r="X24" s="130" t="e">
        <f t="array" ref="X24">SUM(IF(MID('Inwentaryzacja 26.02.2013 '!$C$5:$C$201,1,LEN('Podsumowanie inwentaryzacji'!$C24))='Podsumowanie inwentaryzacji'!$C24,IF('Inwentaryzacja 26.02.2013 '!#REF!=1,'Inwentaryzacja 26.02.2013 '!$H$5:$H$201,0),0),0)</f>
        <v>#REF!</v>
      </c>
      <c r="Y24" s="130" t="e">
        <f t="array" ref="Y24">SUM(IF(MID('Inwentaryzacja 26.02.2013 '!$C$5:$C$201,1,LEN('Podsumowanie inwentaryzacji'!$C24))='Podsumowanie inwentaryzacji'!$C24,IF('Inwentaryzacja 26.02.2013 '!#REF!=1,'Inwentaryzacja 26.02.2013 '!$H$5:$H$201,0),0),0)</f>
        <v>#REF!</v>
      </c>
      <c r="Z24" s="130" t="e">
        <f t="array" ref="Z24">SUM(IF(MID('Inwentaryzacja 26.02.2013 '!$C$5:$C$201,1,LEN('Podsumowanie inwentaryzacji'!$C24))='Podsumowanie inwentaryzacji'!$C24,IF('Inwentaryzacja 26.02.2013 '!#REF!=1,'Inwentaryzacja 26.02.2013 '!$H$5:$H$201,0),0),0)</f>
        <v>#REF!</v>
      </c>
      <c r="AA24" s="97" t="e">
        <f t="shared" si="2"/>
        <v>#REF!</v>
      </c>
    </row>
    <row r="25" spans="2:27">
      <c r="B25" s="24">
        <f t="shared" si="3"/>
        <v>18</v>
      </c>
      <c r="C25" s="24" t="s">
        <v>4029</v>
      </c>
      <c r="D25" s="129" t="e">
        <f t="array" ref="D25">SUM(IF(MID('Inwentaryzacja 26.02.2013 '!$C$5:$C$201,1,LEN('Podsumowanie inwentaryzacji'!$C25))='Podsumowanie inwentaryzacji'!$C25,'Inwentaryzacja 26.02.2013 '!#REF!,0),0)</f>
        <v>#REF!</v>
      </c>
      <c r="E25" s="129" t="e">
        <f t="array" ref="E25">SUM(IF(MID('Inwentaryzacja 26.02.2013 '!$C$5:$C$201,1,LEN('Podsumowanie inwentaryzacji'!$C25))='Podsumowanie inwentaryzacji'!$C25,'Inwentaryzacja 26.02.2013 '!#REF!,0),0)</f>
        <v>#REF!</v>
      </c>
      <c r="F25" s="129" t="e">
        <f t="array" ref="F25">SUM(IF(MID('Inwentaryzacja 26.02.2013 '!$C$5:$C$201,1,LEN('Podsumowanie inwentaryzacji'!$C25))='Podsumowanie inwentaryzacji'!$C25,'Inwentaryzacja 26.02.2013 '!#REF!,0),0)</f>
        <v>#REF!</v>
      </c>
      <c r="G25" s="129" t="e">
        <f t="array" ref="G25">SUM(IF(MID('Inwentaryzacja 26.02.2013 '!$C$5:$C$201,1,LEN('Podsumowanie inwentaryzacji'!$C25))='Podsumowanie inwentaryzacji'!$C25,'Inwentaryzacja 26.02.2013 '!#REF!,0),0)</f>
        <v>#REF!</v>
      </c>
      <c r="H25" s="129" t="e">
        <f t="array" ref="H25">SUM(IF(MID('Inwentaryzacja 26.02.2013 '!$C$5:$C$201,1,LEN('Podsumowanie inwentaryzacji'!$C25))='Podsumowanie inwentaryzacji'!$C25,'Inwentaryzacja 26.02.2013 '!#REF!,0),0)</f>
        <v>#REF!</v>
      </c>
      <c r="I25" s="129" t="e">
        <f t="array" ref="I25">SUM(IF(MID('Inwentaryzacja 26.02.2013 '!$C$5:$C$201,1,LEN('Podsumowanie inwentaryzacji'!$C25))='Podsumowanie inwentaryzacji'!$C25,'Inwentaryzacja 26.02.2013 '!#REF!,0),0)</f>
        <v>#REF!</v>
      </c>
      <c r="J25" s="129" t="e">
        <f t="array" ref="J25">SUM(IF(MID('Inwentaryzacja 26.02.2013 '!$C$5:$C$201,1,LEN('Podsumowanie inwentaryzacji'!$C25))='Podsumowanie inwentaryzacji'!$C25,'Inwentaryzacja 26.02.2013 '!#REF!,0),0)</f>
        <v>#REF!</v>
      </c>
      <c r="K25" s="23" t="e">
        <f t="shared" si="1"/>
        <v>#REF!</v>
      </c>
      <c r="L25" s="129" t="e">
        <f t="array" ref="L25">SUM(IF(MID('Inwentaryzacja 26.02.2013 '!$C$5:$C$201,1,LEN('Podsumowanie inwentaryzacji'!$C25))='Podsumowanie inwentaryzacji'!$C25,IF('Inwentaryzacja 26.02.2013 '!#REF!=1,'Inwentaryzacja 26.02.2013 '!$G$5:$G$201,0),0),0)</f>
        <v>#REF!</v>
      </c>
      <c r="M25" s="129" t="e">
        <f t="array" ref="M25">SUM(IF(MID('Inwentaryzacja 26.02.2013 '!$C$5:$C$201,1,LEN('Podsumowanie inwentaryzacji'!$C25))='Podsumowanie inwentaryzacji'!$C25,IF('Inwentaryzacja 26.02.2013 '!#REF!=1,'Inwentaryzacja 26.02.2013 '!$G$5:$G$201,0),0),0)</f>
        <v>#REF!</v>
      </c>
      <c r="N25" s="129" t="e">
        <f t="array" ref="N25">SUM(IF(MID('Inwentaryzacja 26.02.2013 '!$C$5:$C$201,1,LEN('Podsumowanie inwentaryzacji'!$C25))='Podsumowanie inwentaryzacji'!$C25,IF('Inwentaryzacja 26.02.2013 '!#REF!=1,'Inwentaryzacja 26.02.2013 '!$G$5:$G$201,0),0),0)</f>
        <v>#REF!</v>
      </c>
      <c r="O25" s="129" t="e">
        <f t="array" ref="O25">SUM(IF(MID('Inwentaryzacja 26.02.2013 '!$C$5:$C$201,1,LEN('Podsumowanie inwentaryzacji'!$C25))='Podsumowanie inwentaryzacji'!$C25,IF('Inwentaryzacja 26.02.2013 '!#REF!=1,'Inwentaryzacja 26.02.2013 '!$G$5:$G$201,0),0),0)</f>
        <v>#REF!</v>
      </c>
      <c r="P25" s="129" t="e">
        <f t="array" ref="P25">SUM(IF(MID('Inwentaryzacja 26.02.2013 '!$C$5:$C$201,1,LEN('Podsumowanie inwentaryzacji'!$C25))='Podsumowanie inwentaryzacji'!$C25,IF('Inwentaryzacja 26.02.2013 '!#REF!=1,'Inwentaryzacja 26.02.2013 '!$G$5:$G$201,0),0),0)</f>
        <v>#REF!</v>
      </c>
      <c r="Q25" s="129" t="e">
        <f t="array" ref="Q25">SUM(IF(MID('Inwentaryzacja 26.02.2013 '!$C$5:$C$201,1,LEN('Podsumowanie inwentaryzacji'!$C25))='Podsumowanie inwentaryzacji'!$C25,IF('Inwentaryzacja 26.02.2013 '!#REF!=1,'Inwentaryzacja 26.02.2013 '!$G$5:$G$201,0),0),0)</f>
        <v>#REF!</v>
      </c>
      <c r="R25" s="129" t="e">
        <f t="array" ref="R25">SUM(IF(MID('Inwentaryzacja 26.02.2013 '!$C$5:$C$201,1,LEN('Podsumowanie inwentaryzacji'!$C25))='Podsumowanie inwentaryzacji'!$C25,IF('Inwentaryzacja 26.02.2013 '!#REF!=1,'Inwentaryzacja 26.02.2013 '!$G$5:$G$201,0),0),0)</f>
        <v>#REF!</v>
      </c>
      <c r="S25" s="23" t="e">
        <f t="shared" si="0"/>
        <v>#REF!</v>
      </c>
      <c r="T25" s="130" t="e">
        <f t="array" ref="T25">SUM(IF(MID('Inwentaryzacja 26.02.2013 '!$C$5:$C$201,1,LEN('Podsumowanie inwentaryzacji'!$C25))='Podsumowanie inwentaryzacji'!$C25,IF('Inwentaryzacja 26.02.2013 '!#REF!=1,'Inwentaryzacja 26.02.2013 '!$H$5:$H$201,0),0),0)</f>
        <v>#REF!</v>
      </c>
      <c r="U25" s="130" t="e">
        <f t="array" ref="U25">SUM(IF(MID('Inwentaryzacja 26.02.2013 '!$C$5:$C$201,1,LEN('Podsumowanie inwentaryzacji'!$C25))='Podsumowanie inwentaryzacji'!$C25,IF('Inwentaryzacja 26.02.2013 '!#REF!=1,'Inwentaryzacja 26.02.2013 '!$H$5:$H$201,0),0),0)</f>
        <v>#REF!</v>
      </c>
      <c r="V25" s="130" t="e">
        <f t="array" ref="V25">SUM(IF(MID('Inwentaryzacja 26.02.2013 '!$C$5:$C$201,1,LEN('Podsumowanie inwentaryzacji'!$C25))='Podsumowanie inwentaryzacji'!$C25,IF('Inwentaryzacja 26.02.2013 '!#REF!=1,'Inwentaryzacja 26.02.2013 '!$H$5:$H$201,0),0),0)</f>
        <v>#REF!</v>
      </c>
      <c r="W25" s="130" t="e">
        <f t="array" ref="W25">SUM(IF(MID('Inwentaryzacja 26.02.2013 '!$C$5:$C$201,1,LEN('Podsumowanie inwentaryzacji'!$C25))='Podsumowanie inwentaryzacji'!$C25,IF('Inwentaryzacja 26.02.2013 '!#REF!=1,'Inwentaryzacja 26.02.2013 '!$H$5:$H$201,0),0),0)</f>
        <v>#REF!</v>
      </c>
      <c r="X25" s="130" t="e">
        <f t="array" ref="X25">SUM(IF(MID('Inwentaryzacja 26.02.2013 '!$C$5:$C$201,1,LEN('Podsumowanie inwentaryzacji'!$C25))='Podsumowanie inwentaryzacji'!$C25,IF('Inwentaryzacja 26.02.2013 '!#REF!=1,'Inwentaryzacja 26.02.2013 '!$H$5:$H$201,0),0),0)</f>
        <v>#REF!</v>
      </c>
      <c r="Y25" s="130" t="e">
        <f t="array" ref="Y25">SUM(IF(MID('Inwentaryzacja 26.02.2013 '!$C$5:$C$201,1,LEN('Podsumowanie inwentaryzacji'!$C25))='Podsumowanie inwentaryzacji'!$C25,IF('Inwentaryzacja 26.02.2013 '!#REF!=1,'Inwentaryzacja 26.02.2013 '!$H$5:$H$201,0),0),0)</f>
        <v>#REF!</v>
      </c>
      <c r="Z25" s="130" t="e">
        <f t="array" ref="Z25">SUM(IF(MID('Inwentaryzacja 26.02.2013 '!$C$5:$C$201,1,LEN('Podsumowanie inwentaryzacji'!$C25))='Podsumowanie inwentaryzacji'!$C25,IF('Inwentaryzacja 26.02.2013 '!#REF!=1,'Inwentaryzacja 26.02.2013 '!$H$5:$H$201,0),0),0)</f>
        <v>#REF!</v>
      </c>
      <c r="AA25" s="97" t="e">
        <f t="shared" si="2"/>
        <v>#REF!</v>
      </c>
    </row>
    <row r="26" spans="2:27">
      <c r="B26" s="24">
        <f t="shared" si="3"/>
        <v>19</v>
      </c>
      <c r="C26" s="24" t="s">
        <v>1099</v>
      </c>
      <c r="D26" s="129" t="e">
        <f t="array" ref="D26">SUM(IF(MID('Inwentaryzacja 26.02.2013 '!$C$5:$C$201,1,LEN('Podsumowanie inwentaryzacji'!$C26))='Podsumowanie inwentaryzacji'!$C26,'Inwentaryzacja 26.02.2013 '!#REF!,0),0)</f>
        <v>#REF!</v>
      </c>
      <c r="E26" s="129" t="e">
        <f t="array" ref="E26">SUM(IF(MID('Inwentaryzacja 26.02.2013 '!$C$5:$C$201,1,LEN('Podsumowanie inwentaryzacji'!$C26))='Podsumowanie inwentaryzacji'!$C26,'Inwentaryzacja 26.02.2013 '!#REF!,0),0)</f>
        <v>#REF!</v>
      </c>
      <c r="F26" s="129" t="e">
        <f t="array" ref="F26">SUM(IF(MID('Inwentaryzacja 26.02.2013 '!$C$5:$C$201,1,LEN('Podsumowanie inwentaryzacji'!$C26))='Podsumowanie inwentaryzacji'!$C26,'Inwentaryzacja 26.02.2013 '!#REF!,0),0)</f>
        <v>#REF!</v>
      </c>
      <c r="G26" s="129" t="e">
        <f t="array" ref="G26">SUM(IF(MID('Inwentaryzacja 26.02.2013 '!$C$5:$C$201,1,LEN('Podsumowanie inwentaryzacji'!$C26))='Podsumowanie inwentaryzacji'!$C26,'Inwentaryzacja 26.02.2013 '!#REF!,0),0)</f>
        <v>#REF!</v>
      </c>
      <c r="H26" s="129" t="e">
        <f t="array" ref="H26">SUM(IF(MID('Inwentaryzacja 26.02.2013 '!$C$5:$C$201,1,LEN('Podsumowanie inwentaryzacji'!$C26))='Podsumowanie inwentaryzacji'!$C26,'Inwentaryzacja 26.02.2013 '!#REF!,0),0)</f>
        <v>#REF!</v>
      </c>
      <c r="I26" s="129" t="e">
        <f t="array" ref="I26">SUM(IF(MID('Inwentaryzacja 26.02.2013 '!$C$5:$C$201,1,LEN('Podsumowanie inwentaryzacji'!$C26))='Podsumowanie inwentaryzacji'!$C26,'Inwentaryzacja 26.02.2013 '!#REF!,0),0)</f>
        <v>#REF!</v>
      </c>
      <c r="J26" s="129" t="e">
        <f t="array" ref="J26">SUM(IF(MID('Inwentaryzacja 26.02.2013 '!$C$5:$C$201,1,LEN('Podsumowanie inwentaryzacji'!$C26))='Podsumowanie inwentaryzacji'!$C26,'Inwentaryzacja 26.02.2013 '!#REF!,0),0)</f>
        <v>#REF!</v>
      </c>
      <c r="K26" s="23" t="e">
        <f t="shared" si="1"/>
        <v>#REF!</v>
      </c>
      <c r="L26" s="129" t="e">
        <f t="array" ref="L26">SUM(IF(MID('Inwentaryzacja 26.02.2013 '!$C$5:$C$201,1,LEN('Podsumowanie inwentaryzacji'!$C26))='Podsumowanie inwentaryzacji'!$C26,IF('Inwentaryzacja 26.02.2013 '!#REF!=1,'Inwentaryzacja 26.02.2013 '!$G$5:$G$201,0),0),0)</f>
        <v>#REF!</v>
      </c>
      <c r="M26" s="129" t="e">
        <f t="array" ref="M26">SUM(IF(MID('Inwentaryzacja 26.02.2013 '!$C$5:$C$201,1,LEN('Podsumowanie inwentaryzacji'!$C26))='Podsumowanie inwentaryzacji'!$C26,IF('Inwentaryzacja 26.02.2013 '!#REF!=1,'Inwentaryzacja 26.02.2013 '!$G$5:$G$201,0),0),0)</f>
        <v>#REF!</v>
      </c>
      <c r="N26" s="129" t="e">
        <f t="array" ref="N26">SUM(IF(MID('Inwentaryzacja 26.02.2013 '!$C$5:$C$201,1,LEN('Podsumowanie inwentaryzacji'!$C26))='Podsumowanie inwentaryzacji'!$C26,IF('Inwentaryzacja 26.02.2013 '!#REF!=1,'Inwentaryzacja 26.02.2013 '!$G$5:$G$201,0),0),0)</f>
        <v>#REF!</v>
      </c>
      <c r="O26" s="129" t="e">
        <f t="array" ref="O26">SUM(IF(MID('Inwentaryzacja 26.02.2013 '!$C$5:$C$201,1,LEN('Podsumowanie inwentaryzacji'!$C26))='Podsumowanie inwentaryzacji'!$C26,IF('Inwentaryzacja 26.02.2013 '!#REF!=1,'Inwentaryzacja 26.02.2013 '!$G$5:$G$201,0),0),0)</f>
        <v>#REF!</v>
      </c>
      <c r="P26" s="129" t="e">
        <f t="array" ref="P26">SUM(IF(MID('Inwentaryzacja 26.02.2013 '!$C$5:$C$201,1,LEN('Podsumowanie inwentaryzacji'!$C26))='Podsumowanie inwentaryzacji'!$C26,IF('Inwentaryzacja 26.02.2013 '!#REF!=1,'Inwentaryzacja 26.02.2013 '!$G$5:$G$201,0),0),0)</f>
        <v>#REF!</v>
      </c>
      <c r="Q26" s="129" t="e">
        <f t="array" ref="Q26">SUM(IF(MID('Inwentaryzacja 26.02.2013 '!$C$5:$C$201,1,LEN('Podsumowanie inwentaryzacji'!$C26))='Podsumowanie inwentaryzacji'!$C26,IF('Inwentaryzacja 26.02.2013 '!#REF!=1,'Inwentaryzacja 26.02.2013 '!$G$5:$G$201,0),0),0)</f>
        <v>#REF!</v>
      </c>
      <c r="R26" s="129" t="e">
        <f t="array" ref="R26">SUM(IF(MID('Inwentaryzacja 26.02.2013 '!$C$5:$C$201,1,LEN('Podsumowanie inwentaryzacji'!$C26))='Podsumowanie inwentaryzacji'!$C26,IF('Inwentaryzacja 26.02.2013 '!#REF!=1,'Inwentaryzacja 26.02.2013 '!$G$5:$G$201,0),0),0)</f>
        <v>#REF!</v>
      </c>
      <c r="S26" s="23" t="e">
        <f t="shared" si="0"/>
        <v>#REF!</v>
      </c>
      <c r="T26" s="130" t="e">
        <f t="array" ref="T26">SUM(IF(MID('Inwentaryzacja 26.02.2013 '!$C$5:$C$201,1,LEN('Podsumowanie inwentaryzacji'!$C26))='Podsumowanie inwentaryzacji'!$C26,IF('Inwentaryzacja 26.02.2013 '!#REF!=1,'Inwentaryzacja 26.02.2013 '!$H$5:$H$201,0),0),0)</f>
        <v>#REF!</v>
      </c>
      <c r="U26" s="130" t="e">
        <f t="array" ref="U26">SUM(IF(MID('Inwentaryzacja 26.02.2013 '!$C$5:$C$201,1,LEN('Podsumowanie inwentaryzacji'!$C26))='Podsumowanie inwentaryzacji'!$C26,IF('Inwentaryzacja 26.02.2013 '!#REF!=1,'Inwentaryzacja 26.02.2013 '!$H$5:$H$201,0),0),0)</f>
        <v>#REF!</v>
      </c>
      <c r="V26" s="130" t="e">
        <f t="array" ref="V26">SUM(IF(MID('Inwentaryzacja 26.02.2013 '!$C$5:$C$201,1,LEN('Podsumowanie inwentaryzacji'!$C26))='Podsumowanie inwentaryzacji'!$C26,IF('Inwentaryzacja 26.02.2013 '!#REF!=1,'Inwentaryzacja 26.02.2013 '!$H$5:$H$201,0),0),0)</f>
        <v>#REF!</v>
      </c>
      <c r="W26" s="130" t="e">
        <f t="array" ref="W26">SUM(IF(MID('Inwentaryzacja 26.02.2013 '!$C$5:$C$201,1,LEN('Podsumowanie inwentaryzacji'!$C26))='Podsumowanie inwentaryzacji'!$C26,IF('Inwentaryzacja 26.02.2013 '!#REF!=1,'Inwentaryzacja 26.02.2013 '!$H$5:$H$201,0),0),0)</f>
        <v>#REF!</v>
      </c>
      <c r="X26" s="130" t="e">
        <f t="array" ref="X26">SUM(IF(MID('Inwentaryzacja 26.02.2013 '!$C$5:$C$201,1,LEN('Podsumowanie inwentaryzacji'!$C26))='Podsumowanie inwentaryzacji'!$C26,IF('Inwentaryzacja 26.02.2013 '!#REF!=1,'Inwentaryzacja 26.02.2013 '!$H$5:$H$201,0),0),0)</f>
        <v>#REF!</v>
      </c>
      <c r="Y26" s="130" t="e">
        <f t="array" ref="Y26">SUM(IF(MID('Inwentaryzacja 26.02.2013 '!$C$5:$C$201,1,LEN('Podsumowanie inwentaryzacji'!$C26))='Podsumowanie inwentaryzacji'!$C26,IF('Inwentaryzacja 26.02.2013 '!#REF!=1,'Inwentaryzacja 26.02.2013 '!$H$5:$H$201,0),0),0)</f>
        <v>#REF!</v>
      </c>
      <c r="Z26" s="130" t="e">
        <f t="array" ref="Z26">SUM(IF(MID('Inwentaryzacja 26.02.2013 '!$C$5:$C$201,1,LEN('Podsumowanie inwentaryzacji'!$C26))='Podsumowanie inwentaryzacji'!$C26,IF('Inwentaryzacja 26.02.2013 '!#REF!=1,'Inwentaryzacja 26.02.2013 '!$H$5:$H$201,0),0),0)</f>
        <v>#REF!</v>
      </c>
      <c r="AA26" s="97" t="e">
        <f t="shared" si="2"/>
        <v>#REF!</v>
      </c>
    </row>
    <row r="27" spans="2:27">
      <c r="B27" s="24"/>
      <c r="C27" s="33" t="s">
        <v>6333</v>
      </c>
      <c r="D27" s="129">
        <f t="array" ref="D27">SUM(IF(MID('Inwentaryzacja 26.02.2013 '!$C$5:$C$201,1,LEN('Podsumowanie inwentaryzacji'!$C27))='Podsumowanie inwentaryzacji'!$C27,'Inwentaryzacja 26.02.2013 '!#REF!,0),0)</f>
        <v>0</v>
      </c>
      <c r="E27" s="129">
        <f t="array" ref="E27">SUM(IF(MID('Inwentaryzacja 26.02.2013 '!$C$5:$C$201,1,LEN('Podsumowanie inwentaryzacji'!$C27))='Podsumowanie inwentaryzacji'!$C27,'Inwentaryzacja 26.02.2013 '!#REF!,0),0)</f>
        <v>0</v>
      </c>
      <c r="F27" s="129">
        <f t="array" ref="F27">SUM(IF(MID('Inwentaryzacja 26.02.2013 '!$C$5:$C$201,1,LEN('Podsumowanie inwentaryzacji'!$C27))='Podsumowanie inwentaryzacji'!$C27,'Inwentaryzacja 26.02.2013 '!#REF!,0),0)</f>
        <v>0</v>
      </c>
      <c r="G27" s="129">
        <f t="array" ref="G27">SUM(IF(MID('Inwentaryzacja 26.02.2013 '!$C$5:$C$201,1,LEN('Podsumowanie inwentaryzacji'!$C27))='Podsumowanie inwentaryzacji'!$C27,'Inwentaryzacja 26.02.2013 '!#REF!,0),0)</f>
        <v>0</v>
      </c>
      <c r="H27" s="129">
        <f t="array" ref="H27">SUM(IF(MID('Inwentaryzacja 26.02.2013 '!$C$5:$C$201,1,LEN('Podsumowanie inwentaryzacji'!$C27))='Podsumowanie inwentaryzacji'!$C27,'Inwentaryzacja 26.02.2013 '!#REF!,0),0)</f>
        <v>0</v>
      </c>
      <c r="I27" s="129">
        <f t="array" ref="I27">SUM(IF(MID('Inwentaryzacja 26.02.2013 '!$C$5:$C$201,1,LEN('Podsumowanie inwentaryzacji'!$C27))='Podsumowanie inwentaryzacji'!$C27,'Inwentaryzacja 26.02.2013 '!#REF!,0),0)</f>
        <v>0</v>
      </c>
      <c r="J27" s="129">
        <f t="array" ref="J27">SUM(IF(MID('Inwentaryzacja 26.02.2013 '!$C$5:$C$201,1,LEN('Podsumowanie inwentaryzacji'!$C27))='Podsumowanie inwentaryzacji'!$C27,'Inwentaryzacja 26.02.2013 '!#REF!,0),0)</f>
        <v>0</v>
      </c>
      <c r="K27" s="23">
        <f>SUM(D27:J27)</f>
        <v>0</v>
      </c>
      <c r="L27" s="129">
        <f t="array" ref="L27">SUM(IF(MID('Inwentaryzacja 26.02.2013 '!$C$5:$C$201,1,LEN('Podsumowanie inwentaryzacji'!$C27))='Podsumowanie inwentaryzacji'!$C27,IF('Inwentaryzacja 26.02.2013 '!#REF!=1,'Inwentaryzacja 26.02.2013 '!$G$5:$G$201,0),0),0)</f>
        <v>0</v>
      </c>
      <c r="M27" s="129">
        <f t="array" ref="M27">SUM(IF(MID('Inwentaryzacja 26.02.2013 '!$C$5:$C$201,1,LEN('Podsumowanie inwentaryzacji'!$C27))='Podsumowanie inwentaryzacji'!$C27,IF('Inwentaryzacja 26.02.2013 '!#REF!=1,'Inwentaryzacja 26.02.2013 '!$G$5:$G$201,0),0),0)</f>
        <v>0</v>
      </c>
      <c r="N27" s="129">
        <f t="array" ref="N27">SUM(IF(MID('Inwentaryzacja 26.02.2013 '!$C$5:$C$201,1,LEN('Podsumowanie inwentaryzacji'!$C27))='Podsumowanie inwentaryzacji'!$C27,IF('Inwentaryzacja 26.02.2013 '!#REF!=1,'Inwentaryzacja 26.02.2013 '!$G$5:$G$201,0),0),0)</f>
        <v>0</v>
      </c>
      <c r="O27" s="129">
        <f t="array" ref="O27">SUM(IF(MID('Inwentaryzacja 26.02.2013 '!$C$5:$C$201,1,LEN('Podsumowanie inwentaryzacji'!$C27))='Podsumowanie inwentaryzacji'!$C27,IF('Inwentaryzacja 26.02.2013 '!#REF!=1,'Inwentaryzacja 26.02.2013 '!$G$5:$G$201,0),0),0)</f>
        <v>0</v>
      </c>
      <c r="P27" s="129">
        <f t="array" ref="P27">SUM(IF(MID('Inwentaryzacja 26.02.2013 '!$C$5:$C$201,1,LEN('Podsumowanie inwentaryzacji'!$C27))='Podsumowanie inwentaryzacji'!$C27,IF('Inwentaryzacja 26.02.2013 '!#REF!=1,'Inwentaryzacja 26.02.2013 '!$G$5:$G$201,0),0),0)</f>
        <v>0</v>
      </c>
      <c r="Q27" s="129">
        <f t="array" ref="Q27">SUM(IF(MID('Inwentaryzacja 26.02.2013 '!$C$5:$C$201,1,LEN('Podsumowanie inwentaryzacji'!$C27))='Podsumowanie inwentaryzacji'!$C27,IF('Inwentaryzacja 26.02.2013 '!#REF!=1,'Inwentaryzacja 26.02.2013 '!$G$5:$G$201,0),0),0)</f>
        <v>0</v>
      </c>
      <c r="R27" s="129">
        <f t="array" ref="R27">SUM(IF(MID('Inwentaryzacja 26.02.2013 '!$C$5:$C$201,1,LEN('Podsumowanie inwentaryzacji'!$C27))='Podsumowanie inwentaryzacji'!$C27,IF('Inwentaryzacja 26.02.2013 '!#REF!=1,'Inwentaryzacja 26.02.2013 '!$G$5:$G$201,0),0),0)</f>
        <v>0</v>
      </c>
      <c r="S27" s="23">
        <f>SUM(L27:R27)</f>
        <v>0</v>
      </c>
      <c r="T27" s="130">
        <f t="array" ref="T27">SUM(IF(MID('Inwentaryzacja 26.02.2013 '!$C$5:$C$201,1,LEN('Podsumowanie inwentaryzacji'!$C27))='Podsumowanie inwentaryzacji'!$C27,IF('Inwentaryzacja 26.02.2013 '!#REF!=1,'Inwentaryzacja 26.02.2013 '!$H$5:$H$201,0),0),0)</f>
        <v>0</v>
      </c>
      <c r="U27" s="130">
        <f t="array" ref="U27">SUM(IF(MID('Inwentaryzacja 26.02.2013 '!$C$5:$C$201,1,LEN('Podsumowanie inwentaryzacji'!$C27))='Podsumowanie inwentaryzacji'!$C27,IF('Inwentaryzacja 26.02.2013 '!#REF!=1,'Inwentaryzacja 26.02.2013 '!$H$5:$H$201,0),0),0)</f>
        <v>0</v>
      </c>
      <c r="V27" s="130">
        <f t="array" ref="V27">SUM(IF(MID('Inwentaryzacja 26.02.2013 '!$C$5:$C$201,1,LEN('Podsumowanie inwentaryzacji'!$C27))='Podsumowanie inwentaryzacji'!$C27,IF('Inwentaryzacja 26.02.2013 '!#REF!=1,'Inwentaryzacja 26.02.2013 '!$H$5:$H$201,0),0),0)</f>
        <v>0</v>
      </c>
      <c r="W27" s="130">
        <f t="array" ref="W27">SUM(IF(MID('Inwentaryzacja 26.02.2013 '!$C$5:$C$201,1,LEN('Podsumowanie inwentaryzacji'!$C27))='Podsumowanie inwentaryzacji'!$C27,IF('Inwentaryzacja 26.02.2013 '!#REF!=1,'Inwentaryzacja 26.02.2013 '!$H$5:$H$201,0),0),0)</f>
        <v>0</v>
      </c>
      <c r="X27" s="130">
        <f t="array" ref="X27">SUM(IF(MID('Inwentaryzacja 26.02.2013 '!$C$5:$C$201,1,LEN('Podsumowanie inwentaryzacji'!$C27))='Podsumowanie inwentaryzacji'!$C27,IF('Inwentaryzacja 26.02.2013 '!#REF!=1,'Inwentaryzacja 26.02.2013 '!$H$5:$H$201,0),0),0)</f>
        <v>0</v>
      </c>
      <c r="Y27" s="130">
        <f t="array" ref="Y27">SUM(IF(MID('Inwentaryzacja 26.02.2013 '!$C$5:$C$201,1,LEN('Podsumowanie inwentaryzacji'!$C27))='Podsumowanie inwentaryzacji'!$C27,IF('Inwentaryzacja 26.02.2013 '!#REF!=1,'Inwentaryzacja 26.02.2013 '!$H$5:$H$201,0),0),0)</f>
        <v>0</v>
      </c>
      <c r="Z27" s="130">
        <f t="array" ref="Z27">SUM(IF(MID('Inwentaryzacja 26.02.2013 '!$C$5:$C$201,1,LEN('Podsumowanie inwentaryzacji'!$C27))='Podsumowanie inwentaryzacji'!$C27,IF('Inwentaryzacja 26.02.2013 '!#REF!=1,'Inwentaryzacja 26.02.2013 '!$H$5:$H$201,0),0),0)</f>
        <v>0</v>
      </c>
      <c r="AA27" s="97">
        <f>SUM(T27:Z27)</f>
        <v>0</v>
      </c>
    </row>
    <row r="28" spans="2:27">
      <c r="B28" s="24">
        <f>B26+1</f>
        <v>20</v>
      </c>
      <c r="C28" s="24" t="s">
        <v>6371</v>
      </c>
      <c r="D28" s="129" t="e">
        <f t="array" ref="D28">SUM(IF(MID('Inwentaryzacja 26.02.2013 '!$C$5:$C$201,1,LEN('Podsumowanie inwentaryzacji'!$C28))='Podsumowanie inwentaryzacji'!$C28,'Inwentaryzacja 26.02.2013 '!#REF!,0),0)</f>
        <v>#REF!</v>
      </c>
      <c r="E28" s="129" t="e">
        <f t="array" ref="E28">SUM(IF(MID('Inwentaryzacja 26.02.2013 '!$C$5:$C$201,1,LEN('Podsumowanie inwentaryzacji'!$C28))='Podsumowanie inwentaryzacji'!$C28,'Inwentaryzacja 26.02.2013 '!#REF!,0),0)</f>
        <v>#REF!</v>
      </c>
      <c r="F28" s="129" t="e">
        <f t="array" ref="F28">SUM(IF(MID('Inwentaryzacja 26.02.2013 '!$C$5:$C$201,1,LEN('Podsumowanie inwentaryzacji'!$C28))='Podsumowanie inwentaryzacji'!$C28,'Inwentaryzacja 26.02.2013 '!#REF!,0),0)</f>
        <v>#REF!</v>
      </c>
      <c r="G28" s="129" t="e">
        <f t="array" ref="G28">SUM(IF(MID('Inwentaryzacja 26.02.2013 '!$C$5:$C$201,1,LEN('Podsumowanie inwentaryzacji'!$C28))='Podsumowanie inwentaryzacji'!$C28,'Inwentaryzacja 26.02.2013 '!#REF!,0),0)</f>
        <v>#REF!</v>
      </c>
      <c r="H28" s="129" t="e">
        <f t="array" ref="H28">SUM(IF(MID('Inwentaryzacja 26.02.2013 '!$C$5:$C$201,1,LEN('Podsumowanie inwentaryzacji'!$C28))='Podsumowanie inwentaryzacji'!$C28,'Inwentaryzacja 26.02.2013 '!#REF!,0),0)</f>
        <v>#REF!</v>
      </c>
      <c r="I28" s="129" t="e">
        <f t="array" ref="I28">SUM(IF(MID('Inwentaryzacja 26.02.2013 '!$C$5:$C$201,1,LEN('Podsumowanie inwentaryzacji'!$C28))='Podsumowanie inwentaryzacji'!$C28,'Inwentaryzacja 26.02.2013 '!#REF!,0),0)</f>
        <v>#REF!</v>
      </c>
      <c r="J28" s="129" t="e">
        <f t="array" ref="J28">SUM(IF(MID('Inwentaryzacja 26.02.2013 '!$C$5:$C$201,1,LEN('Podsumowanie inwentaryzacji'!$C28))='Podsumowanie inwentaryzacji'!$C28,'Inwentaryzacja 26.02.2013 '!#REF!,0),0)</f>
        <v>#REF!</v>
      </c>
      <c r="K28" s="23" t="e">
        <f t="shared" si="1"/>
        <v>#REF!</v>
      </c>
      <c r="L28" s="129" t="e">
        <f t="array" ref="L28">SUM(IF(MID('Inwentaryzacja 26.02.2013 '!$C$5:$C$201,1,LEN('Podsumowanie inwentaryzacji'!$C28))='Podsumowanie inwentaryzacji'!$C28,IF('Inwentaryzacja 26.02.2013 '!#REF!=1,'Inwentaryzacja 26.02.2013 '!$G$5:$G$201,0),0),0)</f>
        <v>#REF!</v>
      </c>
      <c r="M28" s="129" t="e">
        <f t="array" ref="M28">SUM(IF(MID('Inwentaryzacja 26.02.2013 '!$C$5:$C$201,1,LEN('Podsumowanie inwentaryzacji'!$C28))='Podsumowanie inwentaryzacji'!$C28,IF('Inwentaryzacja 26.02.2013 '!#REF!=1,'Inwentaryzacja 26.02.2013 '!$G$5:$G$201,0),0),0)</f>
        <v>#REF!</v>
      </c>
      <c r="N28" s="129" t="e">
        <f t="array" ref="N28">SUM(IF(MID('Inwentaryzacja 26.02.2013 '!$C$5:$C$201,1,LEN('Podsumowanie inwentaryzacji'!$C28))='Podsumowanie inwentaryzacji'!$C28,IF('Inwentaryzacja 26.02.2013 '!#REF!=1,'Inwentaryzacja 26.02.2013 '!$G$5:$G$201,0),0),0)</f>
        <v>#REF!</v>
      </c>
      <c r="O28" s="129" t="e">
        <f t="array" ref="O28">SUM(IF(MID('Inwentaryzacja 26.02.2013 '!$C$5:$C$201,1,LEN('Podsumowanie inwentaryzacji'!$C28))='Podsumowanie inwentaryzacji'!$C28,IF('Inwentaryzacja 26.02.2013 '!#REF!=1,'Inwentaryzacja 26.02.2013 '!$G$5:$G$201,0),0),0)</f>
        <v>#REF!</v>
      </c>
      <c r="P28" s="129" t="e">
        <f t="array" ref="P28">SUM(IF(MID('Inwentaryzacja 26.02.2013 '!$C$5:$C$201,1,LEN('Podsumowanie inwentaryzacji'!$C28))='Podsumowanie inwentaryzacji'!$C28,IF('Inwentaryzacja 26.02.2013 '!#REF!=1,'Inwentaryzacja 26.02.2013 '!$G$5:$G$201,0),0),0)</f>
        <v>#REF!</v>
      </c>
      <c r="Q28" s="129" t="e">
        <f t="array" ref="Q28">SUM(IF(MID('Inwentaryzacja 26.02.2013 '!$C$5:$C$201,1,LEN('Podsumowanie inwentaryzacji'!$C28))='Podsumowanie inwentaryzacji'!$C28,IF('Inwentaryzacja 26.02.2013 '!#REF!=1,'Inwentaryzacja 26.02.2013 '!$G$5:$G$201,0),0),0)</f>
        <v>#REF!</v>
      </c>
      <c r="R28" s="129" t="e">
        <f t="array" ref="R28">SUM(IF(MID('Inwentaryzacja 26.02.2013 '!$C$5:$C$201,1,LEN('Podsumowanie inwentaryzacji'!$C28))='Podsumowanie inwentaryzacji'!$C28,IF('Inwentaryzacja 26.02.2013 '!#REF!=1,'Inwentaryzacja 26.02.2013 '!$G$5:$G$201,0),0),0)</f>
        <v>#REF!</v>
      </c>
      <c r="S28" s="23" t="e">
        <f t="shared" si="0"/>
        <v>#REF!</v>
      </c>
      <c r="T28" s="130" t="e">
        <f t="array" ref="T28">SUM(IF(MID('Inwentaryzacja 26.02.2013 '!$C$5:$C$201,1,LEN('Podsumowanie inwentaryzacji'!$C28))='Podsumowanie inwentaryzacji'!$C28,IF('Inwentaryzacja 26.02.2013 '!#REF!=1,'Inwentaryzacja 26.02.2013 '!$H$5:$H$201,0),0),0)</f>
        <v>#REF!</v>
      </c>
      <c r="U28" s="130" t="e">
        <f t="array" ref="U28">SUM(IF(MID('Inwentaryzacja 26.02.2013 '!$C$5:$C$201,1,LEN('Podsumowanie inwentaryzacji'!$C28))='Podsumowanie inwentaryzacji'!$C28,IF('Inwentaryzacja 26.02.2013 '!#REF!=1,'Inwentaryzacja 26.02.2013 '!$H$5:$H$201,0),0),0)</f>
        <v>#REF!</v>
      </c>
      <c r="V28" s="130" t="e">
        <f t="array" ref="V28">SUM(IF(MID('Inwentaryzacja 26.02.2013 '!$C$5:$C$201,1,LEN('Podsumowanie inwentaryzacji'!$C28))='Podsumowanie inwentaryzacji'!$C28,IF('Inwentaryzacja 26.02.2013 '!#REF!=1,'Inwentaryzacja 26.02.2013 '!$H$5:$H$201,0),0),0)</f>
        <v>#REF!</v>
      </c>
      <c r="W28" s="130" t="e">
        <f t="array" ref="W28">SUM(IF(MID('Inwentaryzacja 26.02.2013 '!$C$5:$C$201,1,LEN('Podsumowanie inwentaryzacji'!$C28))='Podsumowanie inwentaryzacji'!$C28,IF('Inwentaryzacja 26.02.2013 '!#REF!=1,'Inwentaryzacja 26.02.2013 '!$H$5:$H$201,0),0),0)</f>
        <v>#REF!</v>
      </c>
      <c r="X28" s="130" t="e">
        <f t="array" ref="X28">SUM(IF(MID('Inwentaryzacja 26.02.2013 '!$C$5:$C$201,1,LEN('Podsumowanie inwentaryzacji'!$C28))='Podsumowanie inwentaryzacji'!$C28,IF('Inwentaryzacja 26.02.2013 '!#REF!=1,'Inwentaryzacja 26.02.2013 '!$H$5:$H$201,0),0),0)</f>
        <v>#REF!</v>
      </c>
      <c r="Y28" s="130" t="e">
        <f t="array" ref="Y28">SUM(IF(MID('Inwentaryzacja 26.02.2013 '!$C$5:$C$201,1,LEN('Podsumowanie inwentaryzacji'!$C28))='Podsumowanie inwentaryzacji'!$C28,IF('Inwentaryzacja 26.02.2013 '!#REF!=1,'Inwentaryzacja 26.02.2013 '!$H$5:$H$201,0),0),0)</f>
        <v>#REF!</v>
      </c>
      <c r="Z28" s="130" t="e">
        <f t="array" ref="Z28">SUM(IF(MID('Inwentaryzacja 26.02.2013 '!$C$5:$C$201,1,LEN('Podsumowanie inwentaryzacji'!$C28))='Podsumowanie inwentaryzacji'!$C28,IF('Inwentaryzacja 26.02.2013 '!#REF!=1,'Inwentaryzacja 26.02.2013 '!$H$5:$H$201,0),0),0)</f>
        <v>#REF!</v>
      </c>
      <c r="AA28" s="97" t="e">
        <f t="shared" si="2"/>
        <v>#REF!</v>
      </c>
    </row>
    <row r="29" spans="2:27">
      <c r="B29" s="24">
        <f t="shared" si="3"/>
        <v>21</v>
      </c>
      <c r="C29" s="24" t="s">
        <v>3842</v>
      </c>
      <c r="D29" s="129" t="e">
        <f t="array" ref="D29">SUM(IF(MID('Inwentaryzacja 26.02.2013 '!$C$5:$C$201,1,LEN('Podsumowanie inwentaryzacji'!$C29))='Podsumowanie inwentaryzacji'!$C29,'Inwentaryzacja 26.02.2013 '!#REF!,0),0)</f>
        <v>#REF!</v>
      </c>
      <c r="E29" s="129" t="e">
        <f t="array" ref="E29">SUM(IF(MID('Inwentaryzacja 26.02.2013 '!$C$5:$C$201,1,LEN('Podsumowanie inwentaryzacji'!$C29))='Podsumowanie inwentaryzacji'!$C29,'Inwentaryzacja 26.02.2013 '!#REF!,0),0)</f>
        <v>#REF!</v>
      </c>
      <c r="F29" s="129" t="e">
        <f t="array" ref="F29">SUM(IF(MID('Inwentaryzacja 26.02.2013 '!$C$5:$C$201,1,LEN('Podsumowanie inwentaryzacji'!$C29))='Podsumowanie inwentaryzacji'!$C29,'Inwentaryzacja 26.02.2013 '!#REF!,0),0)</f>
        <v>#REF!</v>
      </c>
      <c r="G29" s="129" t="e">
        <f t="array" ref="G29">SUM(IF(MID('Inwentaryzacja 26.02.2013 '!$C$5:$C$201,1,LEN('Podsumowanie inwentaryzacji'!$C29))='Podsumowanie inwentaryzacji'!$C29,'Inwentaryzacja 26.02.2013 '!#REF!,0),0)</f>
        <v>#REF!</v>
      </c>
      <c r="H29" s="129" t="e">
        <f t="array" ref="H29">SUM(IF(MID('Inwentaryzacja 26.02.2013 '!$C$5:$C$201,1,LEN('Podsumowanie inwentaryzacji'!$C29))='Podsumowanie inwentaryzacji'!$C29,'Inwentaryzacja 26.02.2013 '!#REF!,0),0)</f>
        <v>#REF!</v>
      </c>
      <c r="I29" s="129" t="e">
        <f t="array" ref="I29">SUM(IF(MID('Inwentaryzacja 26.02.2013 '!$C$5:$C$201,1,LEN('Podsumowanie inwentaryzacji'!$C29))='Podsumowanie inwentaryzacji'!$C29,'Inwentaryzacja 26.02.2013 '!#REF!,0),0)</f>
        <v>#REF!</v>
      </c>
      <c r="J29" s="129" t="e">
        <f t="array" ref="J29">SUM(IF(MID('Inwentaryzacja 26.02.2013 '!$C$5:$C$201,1,LEN('Podsumowanie inwentaryzacji'!$C29))='Podsumowanie inwentaryzacji'!$C29,'Inwentaryzacja 26.02.2013 '!#REF!,0),0)</f>
        <v>#REF!</v>
      </c>
      <c r="K29" s="23" t="e">
        <f t="shared" si="1"/>
        <v>#REF!</v>
      </c>
      <c r="L29" s="129" t="e">
        <f t="array" ref="L29">SUM(IF(MID('Inwentaryzacja 26.02.2013 '!$C$5:$C$201,1,LEN('Podsumowanie inwentaryzacji'!$C29))='Podsumowanie inwentaryzacji'!$C29,IF('Inwentaryzacja 26.02.2013 '!#REF!=1,'Inwentaryzacja 26.02.2013 '!$G$5:$G$201,0),0),0)</f>
        <v>#REF!</v>
      </c>
      <c r="M29" s="129" t="e">
        <f t="array" ref="M29">SUM(IF(MID('Inwentaryzacja 26.02.2013 '!$C$5:$C$201,1,LEN('Podsumowanie inwentaryzacji'!$C29))='Podsumowanie inwentaryzacji'!$C29,IF('Inwentaryzacja 26.02.2013 '!#REF!=1,'Inwentaryzacja 26.02.2013 '!$G$5:$G$201,0),0),0)</f>
        <v>#REF!</v>
      </c>
      <c r="N29" s="129" t="e">
        <f t="array" ref="N29">SUM(IF(MID('Inwentaryzacja 26.02.2013 '!$C$5:$C$201,1,LEN('Podsumowanie inwentaryzacji'!$C29))='Podsumowanie inwentaryzacji'!$C29,IF('Inwentaryzacja 26.02.2013 '!#REF!=1,'Inwentaryzacja 26.02.2013 '!$G$5:$G$201,0),0),0)</f>
        <v>#REF!</v>
      </c>
      <c r="O29" s="129" t="e">
        <f t="array" ref="O29">SUM(IF(MID('Inwentaryzacja 26.02.2013 '!$C$5:$C$201,1,LEN('Podsumowanie inwentaryzacji'!$C29))='Podsumowanie inwentaryzacji'!$C29,IF('Inwentaryzacja 26.02.2013 '!#REF!=1,'Inwentaryzacja 26.02.2013 '!$G$5:$G$201,0),0),0)</f>
        <v>#REF!</v>
      </c>
      <c r="P29" s="129" t="e">
        <f t="array" ref="P29">SUM(IF(MID('Inwentaryzacja 26.02.2013 '!$C$5:$C$201,1,LEN('Podsumowanie inwentaryzacji'!$C29))='Podsumowanie inwentaryzacji'!$C29,IF('Inwentaryzacja 26.02.2013 '!#REF!=1,'Inwentaryzacja 26.02.2013 '!$G$5:$G$201,0),0),0)</f>
        <v>#REF!</v>
      </c>
      <c r="Q29" s="129" t="e">
        <f t="array" ref="Q29">SUM(IF(MID('Inwentaryzacja 26.02.2013 '!$C$5:$C$201,1,LEN('Podsumowanie inwentaryzacji'!$C29))='Podsumowanie inwentaryzacji'!$C29,IF('Inwentaryzacja 26.02.2013 '!#REF!=1,'Inwentaryzacja 26.02.2013 '!$G$5:$G$201,0),0),0)</f>
        <v>#REF!</v>
      </c>
      <c r="R29" s="129" t="e">
        <f t="array" ref="R29">SUM(IF(MID('Inwentaryzacja 26.02.2013 '!$C$5:$C$201,1,LEN('Podsumowanie inwentaryzacji'!$C29))='Podsumowanie inwentaryzacji'!$C29,IF('Inwentaryzacja 26.02.2013 '!#REF!=1,'Inwentaryzacja 26.02.2013 '!$G$5:$G$201,0),0),0)</f>
        <v>#REF!</v>
      </c>
      <c r="S29" s="23" t="e">
        <f t="shared" si="0"/>
        <v>#REF!</v>
      </c>
      <c r="T29" s="130" t="e">
        <f t="array" ref="T29">SUM(IF(MID('Inwentaryzacja 26.02.2013 '!$C$5:$C$201,1,LEN('Podsumowanie inwentaryzacji'!$C29))='Podsumowanie inwentaryzacji'!$C29,IF('Inwentaryzacja 26.02.2013 '!#REF!=1,'Inwentaryzacja 26.02.2013 '!$H$5:$H$201,0),0),0)</f>
        <v>#REF!</v>
      </c>
      <c r="U29" s="130" t="e">
        <f t="array" ref="U29">SUM(IF(MID('Inwentaryzacja 26.02.2013 '!$C$5:$C$201,1,LEN('Podsumowanie inwentaryzacji'!$C29))='Podsumowanie inwentaryzacji'!$C29,IF('Inwentaryzacja 26.02.2013 '!#REF!=1,'Inwentaryzacja 26.02.2013 '!$H$5:$H$201,0),0),0)</f>
        <v>#REF!</v>
      </c>
      <c r="V29" s="130" t="e">
        <f t="array" ref="V29">SUM(IF(MID('Inwentaryzacja 26.02.2013 '!$C$5:$C$201,1,LEN('Podsumowanie inwentaryzacji'!$C29))='Podsumowanie inwentaryzacji'!$C29,IF('Inwentaryzacja 26.02.2013 '!#REF!=1,'Inwentaryzacja 26.02.2013 '!$H$5:$H$201,0),0),0)</f>
        <v>#REF!</v>
      </c>
      <c r="W29" s="130" t="e">
        <f t="array" ref="W29">SUM(IF(MID('Inwentaryzacja 26.02.2013 '!$C$5:$C$201,1,LEN('Podsumowanie inwentaryzacji'!$C29))='Podsumowanie inwentaryzacji'!$C29,IF('Inwentaryzacja 26.02.2013 '!#REF!=1,'Inwentaryzacja 26.02.2013 '!$H$5:$H$201,0),0),0)</f>
        <v>#REF!</v>
      </c>
      <c r="X29" s="130" t="e">
        <f t="array" ref="X29">SUM(IF(MID('Inwentaryzacja 26.02.2013 '!$C$5:$C$201,1,LEN('Podsumowanie inwentaryzacji'!$C29))='Podsumowanie inwentaryzacji'!$C29,IF('Inwentaryzacja 26.02.2013 '!#REF!=1,'Inwentaryzacja 26.02.2013 '!$H$5:$H$201,0),0),0)</f>
        <v>#REF!</v>
      </c>
      <c r="Y29" s="130" t="e">
        <f t="array" ref="Y29">SUM(IF(MID('Inwentaryzacja 26.02.2013 '!$C$5:$C$201,1,LEN('Podsumowanie inwentaryzacji'!$C29))='Podsumowanie inwentaryzacji'!$C29,IF('Inwentaryzacja 26.02.2013 '!#REF!=1,'Inwentaryzacja 26.02.2013 '!$H$5:$H$201,0),0),0)</f>
        <v>#REF!</v>
      </c>
      <c r="Z29" s="130" t="e">
        <f t="array" ref="Z29">SUM(IF(MID('Inwentaryzacja 26.02.2013 '!$C$5:$C$201,1,LEN('Podsumowanie inwentaryzacji'!$C29))='Podsumowanie inwentaryzacji'!$C29,IF('Inwentaryzacja 26.02.2013 '!#REF!=1,'Inwentaryzacja 26.02.2013 '!$H$5:$H$201,0),0),0)</f>
        <v>#REF!</v>
      </c>
      <c r="AA29" s="97" t="e">
        <f t="shared" si="2"/>
        <v>#REF!</v>
      </c>
    </row>
    <row r="30" spans="2:27">
      <c r="B30" s="24">
        <f t="shared" si="3"/>
        <v>22</v>
      </c>
      <c r="C30" s="24" t="s">
        <v>4463</v>
      </c>
      <c r="D30" s="129" t="e">
        <f t="array" ref="D30">SUM(IF(MID('Inwentaryzacja 26.02.2013 '!$C$5:$C$201,1,LEN('Podsumowanie inwentaryzacji'!$C30))='Podsumowanie inwentaryzacji'!$C30,'Inwentaryzacja 26.02.2013 '!#REF!,0),0)</f>
        <v>#REF!</v>
      </c>
      <c r="E30" s="129" t="e">
        <f t="array" ref="E30">SUM(IF(MID('Inwentaryzacja 26.02.2013 '!$C$5:$C$201,1,LEN('Podsumowanie inwentaryzacji'!$C30))='Podsumowanie inwentaryzacji'!$C30,'Inwentaryzacja 26.02.2013 '!#REF!,0),0)</f>
        <v>#REF!</v>
      </c>
      <c r="F30" s="129" t="e">
        <f t="array" ref="F30">SUM(IF(MID('Inwentaryzacja 26.02.2013 '!$C$5:$C$201,1,LEN('Podsumowanie inwentaryzacji'!$C30))='Podsumowanie inwentaryzacji'!$C30,'Inwentaryzacja 26.02.2013 '!#REF!,0),0)</f>
        <v>#REF!</v>
      </c>
      <c r="G30" s="129" t="e">
        <f t="array" ref="G30">SUM(IF(MID('Inwentaryzacja 26.02.2013 '!$C$5:$C$201,1,LEN('Podsumowanie inwentaryzacji'!$C30))='Podsumowanie inwentaryzacji'!$C30,'Inwentaryzacja 26.02.2013 '!#REF!,0),0)</f>
        <v>#REF!</v>
      </c>
      <c r="H30" s="129" t="e">
        <f t="array" ref="H30">SUM(IF(MID('Inwentaryzacja 26.02.2013 '!$C$5:$C$201,1,LEN('Podsumowanie inwentaryzacji'!$C30))='Podsumowanie inwentaryzacji'!$C30,'Inwentaryzacja 26.02.2013 '!#REF!,0),0)</f>
        <v>#REF!</v>
      </c>
      <c r="I30" s="129" t="e">
        <f t="array" ref="I30">SUM(IF(MID('Inwentaryzacja 26.02.2013 '!$C$5:$C$201,1,LEN('Podsumowanie inwentaryzacji'!$C30))='Podsumowanie inwentaryzacji'!$C30,'Inwentaryzacja 26.02.2013 '!#REF!,0),0)</f>
        <v>#REF!</v>
      </c>
      <c r="J30" s="129" t="e">
        <f t="array" ref="J30">SUM(IF(MID('Inwentaryzacja 26.02.2013 '!$C$5:$C$201,1,LEN('Podsumowanie inwentaryzacji'!$C30))='Podsumowanie inwentaryzacji'!$C30,'Inwentaryzacja 26.02.2013 '!#REF!,0),0)</f>
        <v>#REF!</v>
      </c>
      <c r="K30" s="23" t="e">
        <f t="shared" si="1"/>
        <v>#REF!</v>
      </c>
      <c r="L30" s="129" t="e">
        <f t="array" ref="L30">SUM(IF(MID('Inwentaryzacja 26.02.2013 '!$C$5:$C$201,1,LEN('Podsumowanie inwentaryzacji'!$C30))='Podsumowanie inwentaryzacji'!$C30,IF('Inwentaryzacja 26.02.2013 '!#REF!=1,'Inwentaryzacja 26.02.2013 '!$G$5:$G$201,0),0),0)</f>
        <v>#REF!</v>
      </c>
      <c r="M30" s="129" t="e">
        <f t="array" ref="M30">SUM(IF(MID('Inwentaryzacja 26.02.2013 '!$C$5:$C$201,1,LEN('Podsumowanie inwentaryzacji'!$C30))='Podsumowanie inwentaryzacji'!$C30,IF('Inwentaryzacja 26.02.2013 '!#REF!=1,'Inwentaryzacja 26.02.2013 '!$G$5:$G$201,0),0),0)</f>
        <v>#REF!</v>
      </c>
      <c r="N30" s="129" t="e">
        <f t="array" ref="N30">SUM(IF(MID('Inwentaryzacja 26.02.2013 '!$C$5:$C$201,1,LEN('Podsumowanie inwentaryzacji'!$C30))='Podsumowanie inwentaryzacji'!$C30,IF('Inwentaryzacja 26.02.2013 '!#REF!=1,'Inwentaryzacja 26.02.2013 '!$G$5:$G$201,0),0),0)</f>
        <v>#REF!</v>
      </c>
      <c r="O30" s="129" t="e">
        <f t="array" ref="O30">SUM(IF(MID('Inwentaryzacja 26.02.2013 '!$C$5:$C$201,1,LEN('Podsumowanie inwentaryzacji'!$C30))='Podsumowanie inwentaryzacji'!$C30,IF('Inwentaryzacja 26.02.2013 '!#REF!=1,'Inwentaryzacja 26.02.2013 '!$G$5:$G$201,0),0),0)</f>
        <v>#REF!</v>
      </c>
      <c r="P30" s="129" t="e">
        <f t="array" ref="P30">SUM(IF(MID('Inwentaryzacja 26.02.2013 '!$C$5:$C$201,1,LEN('Podsumowanie inwentaryzacji'!$C30))='Podsumowanie inwentaryzacji'!$C30,IF('Inwentaryzacja 26.02.2013 '!#REF!=1,'Inwentaryzacja 26.02.2013 '!$G$5:$G$201,0),0),0)</f>
        <v>#REF!</v>
      </c>
      <c r="Q30" s="129" t="e">
        <f t="array" ref="Q30">SUM(IF(MID('Inwentaryzacja 26.02.2013 '!$C$5:$C$201,1,LEN('Podsumowanie inwentaryzacji'!$C30))='Podsumowanie inwentaryzacji'!$C30,IF('Inwentaryzacja 26.02.2013 '!#REF!=1,'Inwentaryzacja 26.02.2013 '!$G$5:$G$201,0),0),0)</f>
        <v>#REF!</v>
      </c>
      <c r="R30" s="129" t="e">
        <f t="array" ref="R30">SUM(IF(MID('Inwentaryzacja 26.02.2013 '!$C$5:$C$201,1,LEN('Podsumowanie inwentaryzacji'!$C30))='Podsumowanie inwentaryzacji'!$C30,IF('Inwentaryzacja 26.02.2013 '!#REF!=1,'Inwentaryzacja 26.02.2013 '!$G$5:$G$201,0),0),0)</f>
        <v>#REF!</v>
      </c>
      <c r="S30" s="23" t="e">
        <f t="shared" si="0"/>
        <v>#REF!</v>
      </c>
      <c r="T30" s="130" t="e">
        <f t="array" ref="T30">SUM(IF(MID('Inwentaryzacja 26.02.2013 '!$C$5:$C$201,1,LEN('Podsumowanie inwentaryzacji'!$C30))='Podsumowanie inwentaryzacji'!$C30,IF('Inwentaryzacja 26.02.2013 '!#REF!=1,'Inwentaryzacja 26.02.2013 '!$H$5:$H$201,0),0),0)</f>
        <v>#REF!</v>
      </c>
      <c r="U30" s="130" t="e">
        <f t="array" ref="U30">SUM(IF(MID('Inwentaryzacja 26.02.2013 '!$C$5:$C$201,1,LEN('Podsumowanie inwentaryzacji'!$C30))='Podsumowanie inwentaryzacji'!$C30,IF('Inwentaryzacja 26.02.2013 '!#REF!=1,'Inwentaryzacja 26.02.2013 '!$H$5:$H$201,0),0),0)</f>
        <v>#REF!</v>
      </c>
      <c r="V30" s="130" t="e">
        <f t="array" ref="V30">SUM(IF(MID('Inwentaryzacja 26.02.2013 '!$C$5:$C$201,1,LEN('Podsumowanie inwentaryzacji'!$C30))='Podsumowanie inwentaryzacji'!$C30,IF('Inwentaryzacja 26.02.2013 '!#REF!=1,'Inwentaryzacja 26.02.2013 '!$H$5:$H$201,0),0),0)</f>
        <v>#REF!</v>
      </c>
      <c r="W30" s="130" t="e">
        <f t="array" ref="W30">SUM(IF(MID('Inwentaryzacja 26.02.2013 '!$C$5:$C$201,1,LEN('Podsumowanie inwentaryzacji'!$C30))='Podsumowanie inwentaryzacji'!$C30,IF('Inwentaryzacja 26.02.2013 '!#REF!=1,'Inwentaryzacja 26.02.2013 '!$H$5:$H$201,0),0),0)</f>
        <v>#REF!</v>
      </c>
      <c r="X30" s="130" t="e">
        <f t="array" ref="X30">SUM(IF(MID('Inwentaryzacja 26.02.2013 '!$C$5:$C$201,1,LEN('Podsumowanie inwentaryzacji'!$C30))='Podsumowanie inwentaryzacji'!$C30,IF('Inwentaryzacja 26.02.2013 '!#REF!=1,'Inwentaryzacja 26.02.2013 '!$H$5:$H$201,0),0),0)</f>
        <v>#REF!</v>
      </c>
      <c r="Y30" s="130" t="e">
        <f t="array" ref="Y30">SUM(IF(MID('Inwentaryzacja 26.02.2013 '!$C$5:$C$201,1,LEN('Podsumowanie inwentaryzacji'!$C30))='Podsumowanie inwentaryzacji'!$C30,IF('Inwentaryzacja 26.02.2013 '!#REF!=1,'Inwentaryzacja 26.02.2013 '!$H$5:$H$201,0),0),0)</f>
        <v>#REF!</v>
      </c>
      <c r="Z30" s="130" t="e">
        <f t="array" ref="Z30">SUM(IF(MID('Inwentaryzacja 26.02.2013 '!$C$5:$C$201,1,LEN('Podsumowanie inwentaryzacji'!$C30))='Podsumowanie inwentaryzacji'!$C30,IF('Inwentaryzacja 26.02.2013 '!#REF!=1,'Inwentaryzacja 26.02.2013 '!$H$5:$H$201,0),0),0)</f>
        <v>#REF!</v>
      </c>
      <c r="AA30" s="97" t="e">
        <f t="shared" si="2"/>
        <v>#REF!</v>
      </c>
    </row>
    <row r="31" spans="2:27">
      <c r="B31" s="24">
        <f t="shared" si="3"/>
        <v>23</v>
      </c>
      <c r="C31" s="24" t="s">
        <v>978</v>
      </c>
      <c r="D31" s="129" t="e">
        <f t="array" ref="D31">SUM(IF(MID('Inwentaryzacja 26.02.2013 '!$C$5:$C$201,1,LEN('Podsumowanie inwentaryzacji'!$C31))='Podsumowanie inwentaryzacji'!$C31,'Inwentaryzacja 26.02.2013 '!#REF!,0),0)</f>
        <v>#REF!</v>
      </c>
      <c r="E31" s="129" t="e">
        <f t="array" ref="E31">SUM(IF(MID('Inwentaryzacja 26.02.2013 '!$C$5:$C$201,1,LEN('Podsumowanie inwentaryzacji'!$C31))='Podsumowanie inwentaryzacji'!$C31,'Inwentaryzacja 26.02.2013 '!#REF!,0),0)</f>
        <v>#REF!</v>
      </c>
      <c r="F31" s="129" t="e">
        <f t="array" ref="F31">SUM(IF(MID('Inwentaryzacja 26.02.2013 '!$C$5:$C$201,1,LEN('Podsumowanie inwentaryzacji'!$C31))='Podsumowanie inwentaryzacji'!$C31,'Inwentaryzacja 26.02.2013 '!#REF!,0),0)</f>
        <v>#REF!</v>
      </c>
      <c r="G31" s="129" t="e">
        <f t="array" ref="G31">SUM(IF(MID('Inwentaryzacja 26.02.2013 '!$C$5:$C$201,1,LEN('Podsumowanie inwentaryzacji'!$C31))='Podsumowanie inwentaryzacji'!$C31,'Inwentaryzacja 26.02.2013 '!#REF!,0),0)</f>
        <v>#REF!</v>
      </c>
      <c r="H31" s="129" t="e">
        <f t="array" ref="H31">SUM(IF(MID('Inwentaryzacja 26.02.2013 '!$C$5:$C$201,1,LEN('Podsumowanie inwentaryzacji'!$C31))='Podsumowanie inwentaryzacji'!$C31,'Inwentaryzacja 26.02.2013 '!#REF!,0),0)</f>
        <v>#REF!</v>
      </c>
      <c r="I31" s="129" t="e">
        <f t="array" ref="I31">SUM(IF(MID('Inwentaryzacja 26.02.2013 '!$C$5:$C$201,1,LEN('Podsumowanie inwentaryzacji'!$C31))='Podsumowanie inwentaryzacji'!$C31,'Inwentaryzacja 26.02.2013 '!#REF!,0),0)</f>
        <v>#REF!</v>
      </c>
      <c r="J31" s="129" t="e">
        <f t="array" ref="J31">SUM(IF(MID('Inwentaryzacja 26.02.2013 '!$C$5:$C$201,1,LEN('Podsumowanie inwentaryzacji'!$C31))='Podsumowanie inwentaryzacji'!$C31,'Inwentaryzacja 26.02.2013 '!#REF!,0),0)</f>
        <v>#REF!</v>
      </c>
      <c r="K31" s="23" t="e">
        <f t="shared" si="1"/>
        <v>#REF!</v>
      </c>
      <c r="L31" s="129" t="e">
        <f t="array" ref="L31">SUM(IF(MID('Inwentaryzacja 26.02.2013 '!$C$5:$C$201,1,LEN('Podsumowanie inwentaryzacji'!$C31))='Podsumowanie inwentaryzacji'!$C31,IF('Inwentaryzacja 26.02.2013 '!#REF!=1,'Inwentaryzacja 26.02.2013 '!$G$5:$G$201,0),0),0)</f>
        <v>#REF!</v>
      </c>
      <c r="M31" s="129" t="e">
        <f t="array" ref="M31">SUM(IF(MID('Inwentaryzacja 26.02.2013 '!$C$5:$C$201,1,LEN('Podsumowanie inwentaryzacji'!$C31))='Podsumowanie inwentaryzacji'!$C31,IF('Inwentaryzacja 26.02.2013 '!#REF!=1,'Inwentaryzacja 26.02.2013 '!$G$5:$G$201,0),0),0)</f>
        <v>#REF!</v>
      </c>
      <c r="N31" s="129" t="e">
        <f t="array" ref="N31">SUM(IF(MID('Inwentaryzacja 26.02.2013 '!$C$5:$C$201,1,LEN('Podsumowanie inwentaryzacji'!$C31))='Podsumowanie inwentaryzacji'!$C31,IF('Inwentaryzacja 26.02.2013 '!#REF!=1,'Inwentaryzacja 26.02.2013 '!$G$5:$G$201,0),0),0)</f>
        <v>#REF!</v>
      </c>
      <c r="O31" s="129" t="e">
        <f t="array" ref="O31">SUM(IF(MID('Inwentaryzacja 26.02.2013 '!$C$5:$C$201,1,LEN('Podsumowanie inwentaryzacji'!$C31))='Podsumowanie inwentaryzacji'!$C31,IF('Inwentaryzacja 26.02.2013 '!#REF!=1,'Inwentaryzacja 26.02.2013 '!$G$5:$G$201,0),0),0)</f>
        <v>#REF!</v>
      </c>
      <c r="P31" s="129" t="e">
        <f t="array" ref="P31">SUM(IF(MID('Inwentaryzacja 26.02.2013 '!$C$5:$C$201,1,LEN('Podsumowanie inwentaryzacji'!$C31))='Podsumowanie inwentaryzacji'!$C31,IF('Inwentaryzacja 26.02.2013 '!#REF!=1,'Inwentaryzacja 26.02.2013 '!$G$5:$G$201,0),0),0)</f>
        <v>#REF!</v>
      </c>
      <c r="Q31" s="129" t="e">
        <f t="array" ref="Q31">SUM(IF(MID('Inwentaryzacja 26.02.2013 '!$C$5:$C$201,1,LEN('Podsumowanie inwentaryzacji'!$C31))='Podsumowanie inwentaryzacji'!$C31,IF('Inwentaryzacja 26.02.2013 '!#REF!=1,'Inwentaryzacja 26.02.2013 '!$G$5:$G$201,0),0),0)</f>
        <v>#REF!</v>
      </c>
      <c r="R31" s="129" t="e">
        <f t="array" ref="R31">SUM(IF(MID('Inwentaryzacja 26.02.2013 '!$C$5:$C$201,1,LEN('Podsumowanie inwentaryzacji'!$C31))='Podsumowanie inwentaryzacji'!$C31,IF('Inwentaryzacja 26.02.2013 '!#REF!=1,'Inwentaryzacja 26.02.2013 '!$G$5:$G$201,0),0),0)</f>
        <v>#REF!</v>
      </c>
      <c r="S31" s="23" t="e">
        <f t="shared" si="0"/>
        <v>#REF!</v>
      </c>
      <c r="T31" s="130" t="e">
        <f t="array" ref="T31">SUM(IF(MID('Inwentaryzacja 26.02.2013 '!$C$5:$C$201,1,LEN('Podsumowanie inwentaryzacji'!$C31))='Podsumowanie inwentaryzacji'!$C31,IF('Inwentaryzacja 26.02.2013 '!#REF!=1,'Inwentaryzacja 26.02.2013 '!$H$5:$H$201,0),0),0)</f>
        <v>#REF!</v>
      </c>
      <c r="U31" s="130" t="e">
        <f t="array" ref="U31">SUM(IF(MID('Inwentaryzacja 26.02.2013 '!$C$5:$C$201,1,LEN('Podsumowanie inwentaryzacji'!$C31))='Podsumowanie inwentaryzacji'!$C31,IF('Inwentaryzacja 26.02.2013 '!#REF!=1,'Inwentaryzacja 26.02.2013 '!$H$5:$H$201,0),0),0)</f>
        <v>#REF!</v>
      </c>
      <c r="V31" s="130" t="e">
        <f t="array" ref="V31">SUM(IF(MID('Inwentaryzacja 26.02.2013 '!$C$5:$C$201,1,LEN('Podsumowanie inwentaryzacji'!$C31))='Podsumowanie inwentaryzacji'!$C31,IF('Inwentaryzacja 26.02.2013 '!#REF!=1,'Inwentaryzacja 26.02.2013 '!$H$5:$H$201,0),0),0)</f>
        <v>#REF!</v>
      </c>
      <c r="W31" s="130" t="e">
        <f t="array" ref="W31">SUM(IF(MID('Inwentaryzacja 26.02.2013 '!$C$5:$C$201,1,LEN('Podsumowanie inwentaryzacji'!$C31))='Podsumowanie inwentaryzacji'!$C31,IF('Inwentaryzacja 26.02.2013 '!#REF!=1,'Inwentaryzacja 26.02.2013 '!$H$5:$H$201,0),0),0)</f>
        <v>#REF!</v>
      </c>
      <c r="X31" s="130" t="e">
        <f t="array" ref="X31">SUM(IF(MID('Inwentaryzacja 26.02.2013 '!$C$5:$C$201,1,LEN('Podsumowanie inwentaryzacji'!$C31))='Podsumowanie inwentaryzacji'!$C31,IF('Inwentaryzacja 26.02.2013 '!#REF!=1,'Inwentaryzacja 26.02.2013 '!$H$5:$H$201,0),0),0)</f>
        <v>#REF!</v>
      </c>
      <c r="Y31" s="130" t="e">
        <f t="array" ref="Y31">SUM(IF(MID('Inwentaryzacja 26.02.2013 '!$C$5:$C$201,1,LEN('Podsumowanie inwentaryzacji'!$C31))='Podsumowanie inwentaryzacji'!$C31,IF('Inwentaryzacja 26.02.2013 '!#REF!=1,'Inwentaryzacja 26.02.2013 '!$H$5:$H$201,0),0),0)</f>
        <v>#REF!</v>
      </c>
      <c r="Z31" s="130" t="e">
        <f t="array" ref="Z31">SUM(IF(MID('Inwentaryzacja 26.02.2013 '!$C$5:$C$201,1,LEN('Podsumowanie inwentaryzacji'!$C31))='Podsumowanie inwentaryzacji'!$C31,IF('Inwentaryzacja 26.02.2013 '!#REF!=1,'Inwentaryzacja 26.02.2013 '!$H$5:$H$201,0),0),0)</f>
        <v>#REF!</v>
      </c>
      <c r="AA31" s="97" t="e">
        <f t="shared" si="2"/>
        <v>#REF!</v>
      </c>
    </row>
    <row r="32" spans="2:27">
      <c r="B32" s="24">
        <f t="shared" si="3"/>
        <v>24</v>
      </c>
      <c r="C32" s="24" t="s">
        <v>2053</v>
      </c>
      <c r="D32" s="129" t="e">
        <f t="array" ref="D32">SUM(IF(MID('Inwentaryzacja 26.02.2013 '!$C$5:$C$201,1,LEN('Podsumowanie inwentaryzacji'!$C32))='Podsumowanie inwentaryzacji'!$C32,'Inwentaryzacja 26.02.2013 '!#REF!,0),0)</f>
        <v>#REF!</v>
      </c>
      <c r="E32" s="129" t="e">
        <f t="array" ref="E32">SUM(IF(MID('Inwentaryzacja 26.02.2013 '!$C$5:$C$201,1,LEN('Podsumowanie inwentaryzacji'!$C32))='Podsumowanie inwentaryzacji'!$C32,'Inwentaryzacja 26.02.2013 '!#REF!,0),0)</f>
        <v>#REF!</v>
      </c>
      <c r="F32" s="129" t="e">
        <f t="array" ref="F32">SUM(IF(MID('Inwentaryzacja 26.02.2013 '!$C$5:$C$201,1,LEN('Podsumowanie inwentaryzacji'!$C32))='Podsumowanie inwentaryzacji'!$C32,'Inwentaryzacja 26.02.2013 '!#REF!,0),0)</f>
        <v>#REF!</v>
      </c>
      <c r="G32" s="129" t="e">
        <f t="array" ref="G32">SUM(IF(MID('Inwentaryzacja 26.02.2013 '!$C$5:$C$201,1,LEN('Podsumowanie inwentaryzacji'!$C32))='Podsumowanie inwentaryzacji'!$C32,'Inwentaryzacja 26.02.2013 '!#REF!,0),0)</f>
        <v>#REF!</v>
      </c>
      <c r="H32" s="129" t="e">
        <f t="array" ref="H32">SUM(IF(MID('Inwentaryzacja 26.02.2013 '!$C$5:$C$201,1,LEN('Podsumowanie inwentaryzacji'!$C32))='Podsumowanie inwentaryzacji'!$C32,'Inwentaryzacja 26.02.2013 '!#REF!,0),0)</f>
        <v>#REF!</v>
      </c>
      <c r="I32" s="129" t="e">
        <f t="array" ref="I32">SUM(IF(MID('Inwentaryzacja 26.02.2013 '!$C$5:$C$201,1,LEN('Podsumowanie inwentaryzacji'!$C32))='Podsumowanie inwentaryzacji'!$C32,'Inwentaryzacja 26.02.2013 '!#REF!,0),0)</f>
        <v>#REF!</v>
      </c>
      <c r="J32" s="129" t="e">
        <f t="array" ref="J32">SUM(IF(MID('Inwentaryzacja 26.02.2013 '!$C$5:$C$201,1,LEN('Podsumowanie inwentaryzacji'!$C32))='Podsumowanie inwentaryzacji'!$C32,'Inwentaryzacja 26.02.2013 '!#REF!,0),0)</f>
        <v>#REF!</v>
      </c>
      <c r="K32" s="23" t="e">
        <f t="shared" si="1"/>
        <v>#REF!</v>
      </c>
      <c r="L32" s="129" t="e">
        <f t="array" ref="L32">SUM(IF(MID('Inwentaryzacja 26.02.2013 '!$C$5:$C$201,1,LEN('Podsumowanie inwentaryzacji'!$C32))='Podsumowanie inwentaryzacji'!$C32,IF('Inwentaryzacja 26.02.2013 '!#REF!=1,'Inwentaryzacja 26.02.2013 '!$G$5:$G$201,0),0),0)</f>
        <v>#REF!</v>
      </c>
      <c r="M32" s="129" t="e">
        <f t="array" ref="M32">SUM(IF(MID('Inwentaryzacja 26.02.2013 '!$C$5:$C$201,1,LEN('Podsumowanie inwentaryzacji'!$C32))='Podsumowanie inwentaryzacji'!$C32,IF('Inwentaryzacja 26.02.2013 '!#REF!=1,'Inwentaryzacja 26.02.2013 '!$G$5:$G$201,0),0),0)</f>
        <v>#REF!</v>
      </c>
      <c r="N32" s="129" t="e">
        <f t="array" ref="N32">SUM(IF(MID('Inwentaryzacja 26.02.2013 '!$C$5:$C$201,1,LEN('Podsumowanie inwentaryzacji'!$C32))='Podsumowanie inwentaryzacji'!$C32,IF('Inwentaryzacja 26.02.2013 '!#REF!=1,'Inwentaryzacja 26.02.2013 '!$G$5:$G$201,0),0),0)</f>
        <v>#REF!</v>
      </c>
      <c r="O32" s="129" t="e">
        <f t="array" ref="O32">SUM(IF(MID('Inwentaryzacja 26.02.2013 '!$C$5:$C$201,1,LEN('Podsumowanie inwentaryzacji'!$C32))='Podsumowanie inwentaryzacji'!$C32,IF('Inwentaryzacja 26.02.2013 '!#REF!=1,'Inwentaryzacja 26.02.2013 '!$G$5:$G$201,0),0),0)</f>
        <v>#REF!</v>
      </c>
      <c r="P32" s="129" t="e">
        <f t="array" ref="P32">SUM(IF(MID('Inwentaryzacja 26.02.2013 '!$C$5:$C$201,1,LEN('Podsumowanie inwentaryzacji'!$C32))='Podsumowanie inwentaryzacji'!$C32,IF('Inwentaryzacja 26.02.2013 '!#REF!=1,'Inwentaryzacja 26.02.2013 '!$G$5:$G$201,0),0),0)</f>
        <v>#REF!</v>
      </c>
      <c r="Q32" s="129" t="e">
        <f t="array" ref="Q32">SUM(IF(MID('Inwentaryzacja 26.02.2013 '!$C$5:$C$201,1,LEN('Podsumowanie inwentaryzacji'!$C32))='Podsumowanie inwentaryzacji'!$C32,IF('Inwentaryzacja 26.02.2013 '!#REF!=1,'Inwentaryzacja 26.02.2013 '!$G$5:$G$201,0),0),0)</f>
        <v>#REF!</v>
      </c>
      <c r="R32" s="129" t="e">
        <f t="array" ref="R32">SUM(IF(MID('Inwentaryzacja 26.02.2013 '!$C$5:$C$201,1,LEN('Podsumowanie inwentaryzacji'!$C32))='Podsumowanie inwentaryzacji'!$C32,IF('Inwentaryzacja 26.02.2013 '!#REF!=1,'Inwentaryzacja 26.02.2013 '!$G$5:$G$201,0),0),0)</f>
        <v>#REF!</v>
      </c>
      <c r="S32" s="23" t="e">
        <f t="shared" si="0"/>
        <v>#REF!</v>
      </c>
      <c r="T32" s="130" t="e">
        <f t="array" ref="T32">SUM(IF(MID('Inwentaryzacja 26.02.2013 '!$C$5:$C$201,1,LEN('Podsumowanie inwentaryzacji'!$C32))='Podsumowanie inwentaryzacji'!$C32,IF('Inwentaryzacja 26.02.2013 '!#REF!=1,'Inwentaryzacja 26.02.2013 '!$H$5:$H$201,0),0),0)</f>
        <v>#REF!</v>
      </c>
      <c r="U32" s="130" t="e">
        <f t="array" ref="U32">SUM(IF(MID('Inwentaryzacja 26.02.2013 '!$C$5:$C$201,1,LEN('Podsumowanie inwentaryzacji'!$C32))='Podsumowanie inwentaryzacji'!$C32,IF('Inwentaryzacja 26.02.2013 '!#REF!=1,'Inwentaryzacja 26.02.2013 '!$H$5:$H$201,0),0),0)</f>
        <v>#REF!</v>
      </c>
      <c r="V32" s="130" t="e">
        <f t="array" ref="V32">SUM(IF(MID('Inwentaryzacja 26.02.2013 '!$C$5:$C$201,1,LEN('Podsumowanie inwentaryzacji'!$C32))='Podsumowanie inwentaryzacji'!$C32,IF('Inwentaryzacja 26.02.2013 '!#REF!=1,'Inwentaryzacja 26.02.2013 '!$H$5:$H$201,0),0),0)</f>
        <v>#REF!</v>
      </c>
      <c r="W32" s="130" t="e">
        <f t="array" ref="W32">SUM(IF(MID('Inwentaryzacja 26.02.2013 '!$C$5:$C$201,1,LEN('Podsumowanie inwentaryzacji'!$C32))='Podsumowanie inwentaryzacji'!$C32,IF('Inwentaryzacja 26.02.2013 '!#REF!=1,'Inwentaryzacja 26.02.2013 '!$H$5:$H$201,0),0),0)</f>
        <v>#REF!</v>
      </c>
      <c r="X32" s="130" t="e">
        <f t="array" ref="X32">SUM(IF(MID('Inwentaryzacja 26.02.2013 '!$C$5:$C$201,1,LEN('Podsumowanie inwentaryzacji'!$C32))='Podsumowanie inwentaryzacji'!$C32,IF('Inwentaryzacja 26.02.2013 '!#REF!=1,'Inwentaryzacja 26.02.2013 '!$H$5:$H$201,0),0),0)</f>
        <v>#REF!</v>
      </c>
      <c r="Y32" s="130" t="e">
        <f t="array" ref="Y32">SUM(IF(MID('Inwentaryzacja 26.02.2013 '!$C$5:$C$201,1,LEN('Podsumowanie inwentaryzacji'!$C32))='Podsumowanie inwentaryzacji'!$C32,IF('Inwentaryzacja 26.02.2013 '!#REF!=1,'Inwentaryzacja 26.02.2013 '!$H$5:$H$201,0),0),0)</f>
        <v>#REF!</v>
      </c>
      <c r="Z32" s="130" t="e">
        <f t="array" ref="Z32">SUM(IF(MID('Inwentaryzacja 26.02.2013 '!$C$5:$C$201,1,LEN('Podsumowanie inwentaryzacji'!$C32))='Podsumowanie inwentaryzacji'!$C32,IF('Inwentaryzacja 26.02.2013 '!#REF!=1,'Inwentaryzacja 26.02.2013 '!$H$5:$H$201,0),0),0)</f>
        <v>#REF!</v>
      </c>
      <c r="AA32" s="97" t="e">
        <f t="shared" si="2"/>
        <v>#REF!</v>
      </c>
    </row>
    <row r="33" spans="2:27">
      <c r="B33" s="24">
        <f t="shared" si="3"/>
        <v>25</v>
      </c>
      <c r="C33" s="24" t="s">
        <v>1022</v>
      </c>
      <c r="D33" s="129" t="e">
        <f t="array" ref="D33">SUM(IF(MID('Inwentaryzacja 26.02.2013 '!$C$5:$C$201,1,LEN('Podsumowanie inwentaryzacji'!$C33))='Podsumowanie inwentaryzacji'!$C33,'Inwentaryzacja 26.02.2013 '!#REF!,0),0)</f>
        <v>#REF!</v>
      </c>
      <c r="E33" s="129" t="e">
        <f t="array" ref="E33">SUM(IF(MID('Inwentaryzacja 26.02.2013 '!$C$5:$C$201,1,LEN('Podsumowanie inwentaryzacji'!$C33))='Podsumowanie inwentaryzacji'!$C33,'Inwentaryzacja 26.02.2013 '!#REF!,0),0)</f>
        <v>#REF!</v>
      </c>
      <c r="F33" s="129" t="e">
        <f t="array" ref="F33">SUM(IF(MID('Inwentaryzacja 26.02.2013 '!$C$5:$C$201,1,LEN('Podsumowanie inwentaryzacji'!$C33))='Podsumowanie inwentaryzacji'!$C33,'Inwentaryzacja 26.02.2013 '!#REF!,0),0)</f>
        <v>#REF!</v>
      </c>
      <c r="G33" s="129" t="e">
        <f t="array" ref="G33">SUM(IF(MID('Inwentaryzacja 26.02.2013 '!$C$5:$C$201,1,LEN('Podsumowanie inwentaryzacji'!$C33))='Podsumowanie inwentaryzacji'!$C33,'Inwentaryzacja 26.02.2013 '!#REF!,0),0)</f>
        <v>#REF!</v>
      </c>
      <c r="H33" s="129" t="e">
        <f t="array" ref="H33">SUM(IF(MID('Inwentaryzacja 26.02.2013 '!$C$5:$C$201,1,LEN('Podsumowanie inwentaryzacji'!$C33))='Podsumowanie inwentaryzacji'!$C33,'Inwentaryzacja 26.02.2013 '!#REF!,0),0)</f>
        <v>#REF!</v>
      </c>
      <c r="I33" s="129" t="e">
        <f t="array" ref="I33">SUM(IF(MID('Inwentaryzacja 26.02.2013 '!$C$5:$C$201,1,LEN('Podsumowanie inwentaryzacji'!$C33))='Podsumowanie inwentaryzacji'!$C33,'Inwentaryzacja 26.02.2013 '!#REF!,0),0)</f>
        <v>#REF!</v>
      </c>
      <c r="J33" s="129" t="e">
        <f t="array" ref="J33">SUM(IF(MID('Inwentaryzacja 26.02.2013 '!$C$5:$C$201,1,LEN('Podsumowanie inwentaryzacji'!$C33))='Podsumowanie inwentaryzacji'!$C33,'Inwentaryzacja 26.02.2013 '!#REF!,0),0)</f>
        <v>#REF!</v>
      </c>
      <c r="K33" s="23" t="e">
        <f t="shared" si="1"/>
        <v>#REF!</v>
      </c>
      <c r="L33" s="129" t="e">
        <f t="array" ref="L33">SUM(IF(MID('Inwentaryzacja 26.02.2013 '!$C$5:$C$201,1,LEN('Podsumowanie inwentaryzacji'!$C33))='Podsumowanie inwentaryzacji'!$C33,IF('Inwentaryzacja 26.02.2013 '!#REF!=1,'Inwentaryzacja 26.02.2013 '!$G$5:$G$201,0),0),0)</f>
        <v>#REF!</v>
      </c>
      <c r="M33" s="129" t="e">
        <f t="array" ref="M33">SUM(IF(MID('Inwentaryzacja 26.02.2013 '!$C$5:$C$201,1,LEN('Podsumowanie inwentaryzacji'!$C33))='Podsumowanie inwentaryzacji'!$C33,IF('Inwentaryzacja 26.02.2013 '!#REF!=1,'Inwentaryzacja 26.02.2013 '!$G$5:$G$201,0),0),0)</f>
        <v>#REF!</v>
      </c>
      <c r="N33" s="129" t="e">
        <f t="array" ref="N33">SUM(IF(MID('Inwentaryzacja 26.02.2013 '!$C$5:$C$201,1,LEN('Podsumowanie inwentaryzacji'!$C33))='Podsumowanie inwentaryzacji'!$C33,IF('Inwentaryzacja 26.02.2013 '!#REF!=1,'Inwentaryzacja 26.02.2013 '!$G$5:$G$201,0),0),0)</f>
        <v>#REF!</v>
      </c>
      <c r="O33" s="129" t="e">
        <f t="array" ref="O33">SUM(IF(MID('Inwentaryzacja 26.02.2013 '!$C$5:$C$201,1,LEN('Podsumowanie inwentaryzacji'!$C33))='Podsumowanie inwentaryzacji'!$C33,IF('Inwentaryzacja 26.02.2013 '!#REF!=1,'Inwentaryzacja 26.02.2013 '!$G$5:$G$201,0),0),0)</f>
        <v>#REF!</v>
      </c>
      <c r="P33" s="129" t="e">
        <f t="array" ref="P33">SUM(IF(MID('Inwentaryzacja 26.02.2013 '!$C$5:$C$201,1,LEN('Podsumowanie inwentaryzacji'!$C33))='Podsumowanie inwentaryzacji'!$C33,IF('Inwentaryzacja 26.02.2013 '!#REF!=1,'Inwentaryzacja 26.02.2013 '!$G$5:$G$201,0),0),0)</f>
        <v>#REF!</v>
      </c>
      <c r="Q33" s="129" t="e">
        <f t="array" ref="Q33">SUM(IF(MID('Inwentaryzacja 26.02.2013 '!$C$5:$C$201,1,LEN('Podsumowanie inwentaryzacji'!$C33))='Podsumowanie inwentaryzacji'!$C33,IF('Inwentaryzacja 26.02.2013 '!#REF!=1,'Inwentaryzacja 26.02.2013 '!$G$5:$G$201,0),0),0)</f>
        <v>#REF!</v>
      </c>
      <c r="R33" s="129" t="e">
        <f t="array" ref="R33">SUM(IF(MID('Inwentaryzacja 26.02.2013 '!$C$5:$C$201,1,LEN('Podsumowanie inwentaryzacji'!$C33))='Podsumowanie inwentaryzacji'!$C33,IF('Inwentaryzacja 26.02.2013 '!#REF!=1,'Inwentaryzacja 26.02.2013 '!$G$5:$G$201,0),0),0)</f>
        <v>#REF!</v>
      </c>
      <c r="S33" s="23" t="e">
        <f t="shared" si="0"/>
        <v>#REF!</v>
      </c>
      <c r="T33" s="130" t="e">
        <f t="array" ref="T33">SUM(IF(MID('Inwentaryzacja 26.02.2013 '!$C$5:$C$201,1,LEN('Podsumowanie inwentaryzacji'!$C33))='Podsumowanie inwentaryzacji'!$C33,IF('Inwentaryzacja 26.02.2013 '!#REF!=1,'Inwentaryzacja 26.02.2013 '!$H$5:$H$201,0),0),0)</f>
        <v>#REF!</v>
      </c>
      <c r="U33" s="130" t="e">
        <f t="array" ref="U33">SUM(IF(MID('Inwentaryzacja 26.02.2013 '!$C$5:$C$201,1,LEN('Podsumowanie inwentaryzacji'!$C33))='Podsumowanie inwentaryzacji'!$C33,IF('Inwentaryzacja 26.02.2013 '!#REF!=1,'Inwentaryzacja 26.02.2013 '!$H$5:$H$201,0),0),0)</f>
        <v>#REF!</v>
      </c>
      <c r="V33" s="130" t="e">
        <f t="array" ref="V33">SUM(IF(MID('Inwentaryzacja 26.02.2013 '!$C$5:$C$201,1,LEN('Podsumowanie inwentaryzacji'!$C33))='Podsumowanie inwentaryzacji'!$C33,IF('Inwentaryzacja 26.02.2013 '!#REF!=1,'Inwentaryzacja 26.02.2013 '!$H$5:$H$201,0),0),0)</f>
        <v>#REF!</v>
      </c>
      <c r="W33" s="130" t="e">
        <f t="array" ref="W33">SUM(IF(MID('Inwentaryzacja 26.02.2013 '!$C$5:$C$201,1,LEN('Podsumowanie inwentaryzacji'!$C33))='Podsumowanie inwentaryzacji'!$C33,IF('Inwentaryzacja 26.02.2013 '!#REF!=1,'Inwentaryzacja 26.02.2013 '!$H$5:$H$201,0),0),0)</f>
        <v>#REF!</v>
      </c>
      <c r="X33" s="130" t="e">
        <f t="array" ref="X33">SUM(IF(MID('Inwentaryzacja 26.02.2013 '!$C$5:$C$201,1,LEN('Podsumowanie inwentaryzacji'!$C33))='Podsumowanie inwentaryzacji'!$C33,IF('Inwentaryzacja 26.02.2013 '!#REF!=1,'Inwentaryzacja 26.02.2013 '!$H$5:$H$201,0),0),0)</f>
        <v>#REF!</v>
      </c>
      <c r="Y33" s="130" t="e">
        <f t="array" ref="Y33">SUM(IF(MID('Inwentaryzacja 26.02.2013 '!$C$5:$C$201,1,LEN('Podsumowanie inwentaryzacji'!$C33))='Podsumowanie inwentaryzacji'!$C33,IF('Inwentaryzacja 26.02.2013 '!#REF!=1,'Inwentaryzacja 26.02.2013 '!$H$5:$H$201,0),0),0)</f>
        <v>#REF!</v>
      </c>
      <c r="Z33" s="130" t="e">
        <f t="array" ref="Z33">SUM(IF(MID('Inwentaryzacja 26.02.2013 '!$C$5:$C$201,1,LEN('Podsumowanie inwentaryzacji'!$C33))='Podsumowanie inwentaryzacji'!$C33,IF('Inwentaryzacja 26.02.2013 '!#REF!=1,'Inwentaryzacja 26.02.2013 '!$H$5:$H$201,0),0),0)</f>
        <v>#REF!</v>
      </c>
      <c r="AA33" s="97" t="e">
        <f t="shared" si="2"/>
        <v>#REF!</v>
      </c>
    </row>
    <row r="34" spans="2:27">
      <c r="B34" s="24">
        <f t="shared" si="3"/>
        <v>26</v>
      </c>
      <c r="C34" s="24" t="s">
        <v>3057</v>
      </c>
      <c r="D34" s="129" t="e">
        <f t="array" ref="D34">SUM(IF(MID('Inwentaryzacja 26.02.2013 '!$C$5:$C$201,1,LEN('Podsumowanie inwentaryzacji'!$C34))='Podsumowanie inwentaryzacji'!$C34,'Inwentaryzacja 26.02.2013 '!#REF!,0),0)</f>
        <v>#REF!</v>
      </c>
      <c r="E34" s="129" t="e">
        <f t="array" ref="E34">SUM(IF(MID('Inwentaryzacja 26.02.2013 '!$C$5:$C$201,1,LEN('Podsumowanie inwentaryzacji'!$C34))='Podsumowanie inwentaryzacji'!$C34,'Inwentaryzacja 26.02.2013 '!#REF!,0),0)</f>
        <v>#REF!</v>
      </c>
      <c r="F34" s="129" t="e">
        <f t="array" ref="F34">SUM(IF(MID('Inwentaryzacja 26.02.2013 '!$C$5:$C$201,1,LEN('Podsumowanie inwentaryzacji'!$C34))='Podsumowanie inwentaryzacji'!$C34,'Inwentaryzacja 26.02.2013 '!#REF!,0),0)</f>
        <v>#REF!</v>
      </c>
      <c r="G34" s="129" t="e">
        <f t="array" ref="G34">SUM(IF(MID('Inwentaryzacja 26.02.2013 '!$C$5:$C$201,1,LEN('Podsumowanie inwentaryzacji'!$C34))='Podsumowanie inwentaryzacji'!$C34,'Inwentaryzacja 26.02.2013 '!#REF!,0),0)</f>
        <v>#REF!</v>
      </c>
      <c r="H34" s="129" t="e">
        <f t="array" ref="H34">SUM(IF(MID('Inwentaryzacja 26.02.2013 '!$C$5:$C$201,1,LEN('Podsumowanie inwentaryzacji'!$C34))='Podsumowanie inwentaryzacji'!$C34,'Inwentaryzacja 26.02.2013 '!#REF!,0),0)</f>
        <v>#REF!</v>
      </c>
      <c r="I34" s="129" t="e">
        <f t="array" ref="I34">SUM(IF(MID('Inwentaryzacja 26.02.2013 '!$C$5:$C$201,1,LEN('Podsumowanie inwentaryzacji'!$C34))='Podsumowanie inwentaryzacji'!$C34,'Inwentaryzacja 26.02.2013 '!#REF!,0),0)</f>
        <v>#REF!</v>
      </c>
      <c r="J34" s="129" t="e">
        <f t="array" ref="J34">SUM(IF(MID('Inwentaryzacja 26.02.2013 '!$C$5:$C$201,1,LEN('Podsumowanie inwentaryzacji'!$C34))='Podsumowanie inwentaryzacji'!$C34,'Inwentaryzacja 26.02.2013 '!#REF!,0),0)</f>
        <v>#REF!</v>
      </c>
      <c r="K34" s="23" t="e">
        <f t="shared" si="1"/>
        <v>#REF!</v>
      </c>
      <c r="L34" s="129" t="e">
        <f t="array" ref="L34">SUM(IF(MID('Inwentaryzacja 26.02.2013 '!$C$5:$C$201,1,LEN('Podsumowanie inwentaryzacji'!$C34))='Podsumowanie inwentaryzacji'!$C34,IF('Inwentaryzacja 26.02.2013 '!#REF!=1,'Inwentaryzacja 26.02.2013 '!$G$5:$G$201,0),0),0)</f>
        <v>#REF!</v>
      </c>
      <c r="M34" s="129" t="e">
        <f t="array" ref="M34">SUM(IF(MID('Inwentaryzacja 26.02.2013 '!$C$5:$C$201,1,LEN('Podsumowanie inwentaryzacji'!$C34))='Podsumowanie inwentaryzacji'!$C34,IF('Inwentaryzacja 26.02.2013 '!#REF!=1,'Inwentaryzacja 26.02.2013 '!$G$5:$G$201,0),0),0)</f>
        <v>#REF!</v>
      </c>
      <c r="N34" s="129" t="e">
        <f t="array" ref="N34">SUM(IF(MID('Inwentaryzacja 26.02.2013 '!$C$5:$C$201,1,LEN('Podsumowanie inwentaryzacji'!$C34))='Podsumowanie inwentaryzacji'!$C34,IF('Inwentaryzacja 26.02.2013 '!#REF!=1,'Inwentaryzacja 26.02.2013 '!$G$5:$G$201,0),0),0)</f>
        <v>#REF!</v>
      </c>
      <c r="O34" s="129" t="e">
        <f t="array" ref="O34">SUM(IF(MID('Inwentaryzacja 26.02.2013 '!$C$5:$C$201,1,LEN('Podsumowanie inwentaryzacji'!$C34))='Podsumowanie inwentaryzacji'!$C34,IF('Inwentaryzacja 26.02.2013 '!#REF!=1,'Inwentaryzacja 26.02.2013 '!$G$5:$G$201,0),0),0)</f>
        <v>#REF!</v>
      </c>
      <c r="P34" s="129" t="e">
        <f t="array" ref="P34">SUM(IF(MID('Inwentaryzacja 26.02.2013 '!$C$5:$C$201,1,LEN('Podsumowanie inwentaryzacji'!$C34))='Podsumowanie inwentaryzacji'!$C34,IF('Inwentaryzacja 26.02.2013 '!#REF!=1,'Inwentaryzacja 26.02.2013 '!$G$5:$G$201,0),0),0)</f>
        <v>#REF!</v>
      </c>
      <c r="Q34" s="129" t="e">
        <f t="array" ref="Q34">SUM(IF(MID('Inwentaryzacja 26.02.2013 '!$C$5:$C$201,1,LEN('Podsumowanie inwentaryzacji'!$C34))='Podsumowanie inwentaryzacji'!$C34,IF('Inwentaryzacja 26.02.2013 '!#REF!=1,'Inwentaryzacja 26.02.2013 '!$G$5:$G$201,0),0),0)</f>
        <v>#REF!</v>
      </c>
      <c r="R34" s="129" t="e">
        <f t="array" ref="R34">SUM(IF(MID('Inwentaryzacja 26.02.2013 '!$C$5:$C$201,1,LEN('Podsumowanie inwentaryzacji'!$C34))='Podsumowanie inwentaryzacji'!$C34,IF('Inwentaryzacja 26.02.2013 '!#REF!=1,'Inwentaryzacja 26.02.2013 '!$G$5:$G$201,0),0),0)</f>
        <v>#REF!</v>
      </c>
      <c r="S34" s="23" t="e">
        <f t="shared" si="0"/>
        <v>#REF!</v>
      </c>
      <c r="T34" s="130" t="e">
        <f t="array" ref="T34">SUM(IF(MID('Inwentaryzacja 26.02.2013 '!$C$5:$C$201,1,LEN('Podsumowanie inwentaryzacji'!$C34))='Podsumowanie inwentaryzacji'!$C34,IF('Inwentaryzacja 26.02.2013 '!#REF!=1,'Inwentaryzacja 26.02.2013 '!$H$5:$H$201,0),0),0)</f>
        <v>#REF!</v>
      </c>
      <c r="U34" s="130" t="e">
        <f t="array" ref="U34">SUM(IF(MID('Inwentaryzacja 26.02.2013 '!$C$5:$C$201,1,LEN('Podsumowanie inwentaryzacji'!$C34))='Podsumowanie inwentaryzacji'!$C34,IF('Inwentaryzacja 26.02.2013 '!#REF!=1,'Inwentaryzacja 26.02.2013 '!$H$5:$H$201,0),0),0)</f>
        <v>#REF!</v>
      </c>
      <c r="V34" s="130" t="e">
        <f t="array" ref="V34">SUM(IF(MID('Inwentaryzacja 26.02.2013 '!$C$5:$C$201,1,LEN('Podsumowanie inwentaryzacji'!$C34))='Podsumowanie inwentaryzacji'!$C34,IF('Inwentaryzacja 26.02.2013 '!#REF!=1,'Inwentaryzacja 26.02.2013 '!$H$5:$H$201,0),0),0)</f>
        <v>#REF!</v>
      </c>
      <c r="W34" s="130" t="e">
        <f t="array" ref="W34">SUM(IF(MID('Inwentaryzacja 26.02.2013 '!$C$5:$C$201,1,LEN('Podsumowanie inwentaryzacji'!$C34))='Podsumowanie inwentaryzacji'!$C34,IF('Inwentaryzacja 26.02.2013 '!#REF!=1,'Inwentaryzacja 26.02.2013 '!$H$5:$H$201,0),0),0)</f>
        <v>#REF!</v>
      </c>
      <c r="X34" s="130" t="e">
        <f t="array" ref="X34">SUM(IF(MID('Inwentaryzacja 26.02.2013 '!$C$5:$C$201,1,LEN('Podsumowanie inwentaryzacji'!$C34))='Podsumowanie inwentaryzacji'!$C34,IF('Inwentaryzacja 26.02.2013 '!#REF!=1,'Inwentaryzacja 26.02.2013 '!$H$5:$H$201,0),0),0)</f>
        <v>#REF!</v>
      </c>
      <c r="Y34" s="130" t="e">
        <f t="array" ref="Y34">SUM(IF(MID('Inwentaryzacja 26.02.2013 '!$C$5:$C$201,1,LEN('Podsumowanie inwentaryzacji'!$C34))='Podsumowanie inwentaryzacji'!$C34,IF('Inwentaryzacja 26.02.2013 '!#REF!=1,'Inwentaryzacja 26.02.2013 '!$H$5:$H$201,0),0),0)</f>
        <v>#REF!</v>
      </c>
      <c r="Z34" s="130" t="e">
        <f t="array" ref="Z34">SUM(IF(MID('Inwentaryzacja 26.02.2013 '!$C$5:$C$201,1,LEN('Podsumowanie inwentaryzacji'!$C34))='Podsumowanie inwentaryzacji'!$C34,IF('Inwentaryzacja 26.02.2013 '!#REF!=1,'Inwentaryzacja 26.02.2013 '!$H$5:$H$201,0),0),0)</f>
        <v>#REF!</v>
      </c>
      <c r="AA34" s="97" t="e">
        <f t="shared" si="2"/>
        <v>#REF!</v>
      </c>
    </row>
    <row r="35" spans="2:27">
      <c r="B35" s="24">
        <f t="shared" si="3"/>
        <v>27</v>
      </c>
      <c r="C35" s="24" t="s">
        <v>3075</v>
      </c>
      <c r="D35" s="129" t="e">
        <f t="array" ref="D35">SUM(IF(MID('Inwentaryzacja 26.02.2013 '!$C$5:$C$201,1,LEN('Podsumowanie inwentaryzacji'!$C35))='Podsumowanie inwentaryzacji'!$C35,'Inwentaryzacja 26.02.2013 '!#REF!,0),0)</f>
        <v>#REF!</v>
      </c>
      <c r="E35" s="129" t="e">
        <f t="array" ref="E35">SUM(IF(MID('Inwentaryzacja 26.02.2013 '!$C$5:$C$201,1,LEN('Podsumowanie inwentaryzacji'!$C35))='Podsumowanie inwentaryzacji'!$C35,'Inwentaryzacja 26.02.2013 '!#REF!,0),0)</f>
        <v>#REF!</v>
      </c>
      <c r="F35" s="129" t="e">
        <f t="array" ref="F35">SUM(IF(MID('Inwentaryzacja 26.02.2013 '!$C$5:$C$201,1,LEN('Podsumowanie inwentaryzacji'!$C35))='Podsumowanie inwentaryzacji'!$C35,'Inwentaryzacja 26.02.2013 '!#REF!,0),0)</f>
        <v>#REF!</v>
      </c>
      <c r="G35" s="129" t="e">
        <f t="array" ref="G35">SUM(IF(MID('Inwentaryzacja 26.02.2013 '!$C$5:$C$201,1,LEN('Podsumowanie inwentaryzacji'!$C35))='Podsumowanie inwentaryzacji'!$C35,'Inwentaryzacja 26.02.2013 '!#REF!,0),0)</f>
        <v>#REF!</v>
      </c>
      <c r="H35" s="129" t="e">
        <f t="array" ref="H35">SUM(IF(MID('Inwentaryzacja 26.02.2013 '!$C$5:$C$201,1,LEN('Podsumowanie inwentaryzacji'!$C35))='Podsumowanie inwentaryzacji'!$C35,'Inwentaryzacja 26.02.2013 '!#REF!,0),0)</f>
        <v>#REF!</v>
      </c>
      <c r="I35" s="129" t="e">
        <f t="array" ref="I35">SUM(IF(MID('Inwentaryzacja 26.02.2013 '!$C$5:$C$201,1,LEN('Podsumowanie inwentaryzacji'!$C35))='Podsumowanie inwentaryzacji'!$C35,'Inwentaryzacja 26.02.2013 '!#REF!,0),0)</f>
        <v>#REF!</v>
      </c>
      <c r="J35" s="129" t="e">
        <f t="array" ref="J35">SUM(IF(MID('Inwentaryzacja 26.02.2013 '!$C$5:$C$201,1,LEN('Podsumowanie inwentaryzacji'!$C35))='Podsumowanie inwentaryzacji'!$C35,'Inwentaryzacja 26.02.2013 '!#REF!,0),0)</f>
        <v>#REF!</v>
      </c>
      <c r="K35" s="23" t="e">
        <f t="shared" si="1"/>
        <v>#REF!</v>
      </c>
      <c r="L35" s="129" t="e">
        <f t="array" ref="L35">SUM(IF(MID('Inwentaryzacja 26.02.2013 '!$C$5:$C$201,1,LEN('Podsumowanie inwentaryzacji'!$C35))='Podsumowanie inwentaryzacji'!$C35,IF('Inwentaryzacja 26.02.2013 '!#REF!=1,'Inwentaryzacja 26.02.2013 '!$G$5:$G$201,0),0),0)</f>
        <v>#REF!</v>
      </c>
      <c r="M35" s="129" t="e">
        <f t="array" ref="M35">SUM(IF(MID('Inwentaryzacja 26.02.2013 '!$C$5:$C$201,1,LEN('Podsumowanie inwentaryzacji'!$C35))='Podsumowanie inwentaryzacji'!$C35,IF('Inwentaryzacja 26.02.2013 '!#REF!=1,'Inwentaryzacja 26.02.2013 '!$G$5:$G$201,0),0),0)</f>
        <v>#REF!</v>
      </c>
      <c r="N35" s="129" t="e">
        <f t="array" ref="N35">SUM(IF(MID('Inwentaryzacja 26.02.2013 '!$C$5:$C$201,1,LEN('Podsumowanie inwentaryzacji'!$C35))='Podsumowanie inwentaryzacji'!$C35,IF('Inwentaryzacja 26.02.2013 '!#REF!=1,'Inwentaryzacja 26.02.2013 '!$G$5:$G$201,0),0),0)</f>
        <v>#REF!</v>
      </c>
      <c r="O35" s="129" t="e">
        <f t="array" ref="O35">SUM(IF(MID('Inwentaryzacja 26.02.2013 '!$C$5:$C$201,1,LEN('Podsumowanie inwentaryzacji'!$C35))='Podsumowanie inwentaryzacji'!$C35,IF('Inwentaryzacja 26.02.2013 '!#REF!=1,'Inwentaryzacja 26.02.2013 '!$G$5:$G$201,0),0),0)</f>
        <v>#REF!</v>
      </c>
      <c r="P35" s="129" t="e">
        <f t="array" ref="P35">SUM(IF(MID('Inwentaryzacja 26.02.2013 '!$C$5:$C$201,1,LEN('Podsumowanie inwentaryzacji'!$C35))='Podsumowanie inwentaryzacji'!$C35,IF('Inwentaryzacja 26.02.2013 '!#REF!=1,'Inwentaryzacja 26.02.2013 '!$G$5:$G$201,0),0),0)</f>
        <v>#REF!</v>
      </c>
      <c r="Q35" s="129" t="e">
        <f t="array" ref="Q35">SUM(IF(MID('Inwentaryzacja 26.02.2013 '!$C$5:$C$201,1,LEN('Podsumowanie inwentaryzacji'!$C35))='Podsumowanie inwentaryzacji'!$C35,IF('Inwentaryzacja 26.02.2013 '!#REF!=1,'Inwentaryzacja 26.02.2013 '!$G$5:$G$201,0),0),0)</f>
        <v>#REF!</v>
      </c>
      <c r="R35" s="129" t="e">
        <f t="array" ref="R35">SUM(IF(MID('Inwentaryzacja 26.02.2013 '!$C$5:$C$201,1,LEN('Podsumowanie inwentaryzacji'!$C35))='Podsumowanie inwentaryzacji'!$C35,IF('Inwentaryzacja 26.02.2013 '!#REF!=1,'Inwentaryzacja 26.02.2013 '!$G$5:$G$201,0),0),0)</f>
        <v>#REF!</v>
      </c>
      <c r="S35" s="23" t="e">
        <f t="shared" si="0"/>
        <v>#REF!</v>
      </c>
      <c r="T35" s="130" t="e">
        <f t="array" ref="T35">SUM(IF(MID('Inwentaryzacja 26.02.2013 '!$C$5:$C$201,1,LEN('Podsumowanie inwentaryzacji'!$C35))='Podsumowanie inwentaryzacji'!$C35,IF('Inwentaryzacja 26.02.2013 '!#REF!=1,'Inwentaryzacja 26.02.2013 '!$H$5:$H$201,0),0),0)</f>
        <v>#REF!</v>
      </c>
      <c r="U35" s="130" t="e">
        <f t="array" ref="U35">SUM(IF(MID('Inwentaryzacja 26.02.2013 '!$C$5:$C$201,1,LEN('Podsumowanie inwentaryzacji'!$C35))='Podsumowanie inwentaryzacji'!$C35,IF('Inwentaryzacja 26.02.2013 '!#REF!=1,'Inwentaryzacja 26.02.2013 '!$H$5:$H$201,0),0),0)</f>
        <v>#REF!</v>
      </c>
      <c r="V35" s="130" t="e">
        <f t="array" ref="V35">SUM(IF(MID('Inwentaryzacja 26.02.2013 '!$C$5:$C$201,1,LEN('Podsumowanie inwentaryzacji'!$C35))='Podsumowanie inwentaryzacji'!$C35,IF('Inwentaryzacja 26.02.2013 '!#REF!=1,'Inwentaryzacja 26.02.2013 '!$H$5:$H$201,0),0),0)</f>
        <v>#REF!</v>
      </c>
      <c r="W35" s="130" t="e">
        <f t="array" ref="W35">SUM(IF(MID('Inwentaryzacja 26.02.2013 '!$C$5:$C$201,1,LEN('Podsumowanie inwentaryzacji'!$C35))='Podsumowanie inwentaryzacji'!$C35,IF('Inwentaryzacja 26.02.2013 '!#REF!=1,'Inwentaryzacja 26.02.2013 '!$H$5:$H$201,0),0),0)</f>
        <v>#REF!</v>
      </c>
      <c r="X35" s="130" t="e">
        <f t="array" ref="X35">SUM(IF(MID('Inwentaryzacja 26.02.2013 '!$C$5:$C$201,1,LEN('Podsumowanie inwentaryzacji'!$C35))='Podsumowanie inwentaryzacji'!$C35,IF('Inwentaryzacja 26.02.2013 '!#REF!=1,'Inwentaryzacja 26.02.2013 '!$H$5:$H$201,0),0),0)</f>
        <v>#REF!</v>
      </c>
      <c r="Y35" s="130" t="e">
        <f t="array" ref="Y35">SUM(IF(MID('Inwentaryzacja 26.02.2013 '!$C$5:$C$201,1,LEN('Podsumowanie inwentaryzacji'!$C35))='Podsumowanie inwentaryzacji'!$C35,IF('Inwentaryzacja 26.02.2013 '!#REF!=1,'Inwentaryzacja 26.02.2013 '!$H$5:$H$201,0),0),0)</f>
        <v>#REF!</v>
      </c>
      <c r="Z35" s="130" t="e">
        <f t="array" ref="Z35">SUM(IF(MID('Inwentaryzacja 26.02.2013 '!$C$5:$C$201,1,LEN('Podsumowanie inwentaryzacji'!$C35))='Podsumowanie inwentaryzacji'!$C35,IF('Inwentaryzacja 26.02.2013 '!#REF!=1,'Inwentaryzacja 26.02.2013 '!$H$5:$H$201,0),0),0)</f>
        <v>#REF!</v>
      </c>
      <c r="AA35" s="97" t="e">
        <f t="shared" si="2"/>
        <v>#REF!</v>
      </c>
    </row>
    <row r="36" spans="2:27">
      <c r="B36" s="24">
        <f t="shared" si="3"/>
        <v>28</v>
      </c>
      <c r="C36" s="24" t="s">
        <v>4503</v>
      </c>
      <c r="D36" s="129" t="e">
        <f t="array" ref="D36">SUM(IF(MID('Inwentaryzacja 26.02.2013 '!$C$5:$C$201,1,LEN('Podsumowanie inwentaryzacji'!$C36))='Podsumowanie inwentaryzacji'!$C36,'Inwentaryzacja 26.02.2013 '!#REF!,0),0)</f>
        <v>#REF!</v>
      </c>
      <c r="E36" s="129" t="e">
        <f t="array" ref="E36">SUM(IF(MID('Inwentaryzacja 26.02.2013 '!$C$5:$C$201,1,LEN('Podsumowanie inwentaryzacji'!$C36))='Podsumowanie inwentaryzacji'!$C36,'Inwentaryzacja 26.02.2013 '!#REF!,0),0)</f>
        <v>#REF!</v>
      </c>
      <c r="F36" s="129" t="e">
        <f t="array" ref="F36">SUM(IF(MID('Inwentaryzacja 26.02.2013 '!$C$5:$C$201,1,LEN('Podsumowanie inwentaryzacji'!$C36))='Podsumowanie inwentaryzacji'!$C36,'Inwentaryzacja 26.02.2013 '!#REF!,0),0)</f>
        <v>#REF!</v>
      </c>
      <c r="G36" s="129" t="e">
        <f t="array" ref="G36">SUM(IF(MID('Inwentaryzacja 26.02.2013 '!$C$5:$C$201,1,LEN('Podsumowanie inwentaryzacji'!$C36))='Podsumowanie inwentaryzacji'!$C36,'Inwentaryzacja 26.02.2013 '!#REF!,0),0)</f>
        <v>#REF!</v>
      </c>
      <c r="H36" s="129" t="e">
        <f t="array" ref="H36">SUM(IF(MID('Inwentaryzacja 26.02.2013 '!$C$5:$C$201,1,LEN('Podsumowanie inwentaryzacji'!$C36))='Podsumowanie inwentaryzacji'!$C36,'Inwentaryzacja 26.02.2013 '!#REF!,0),0)</f>
        <v>#REF!</v>
      </c>
      <c r="I36" s="129" t="e">
        <f t="array" ref="I36">SUM(IF(MID('Inwentaryzacja 26.02.2013 '!$C$5:$C$201,1,LEN('Podsumowanie inwentaryzacji'!$C36))='Podsumowanie inwentaryzacji'!$C36,'Inwentaryzacja 26.02.2013 '!#REF!,0),0)</f>
        <v>#REF!</v>
      </c>
      <c r="J36" s="129" t="e">
        <f t="array" ref="J36">SUM(IF(MID('Inwentaryzacja 26.02.2013 '!$C$5:$C$201,1,LEN('Podsumowanie inwentaryzacji'!$C36))='Podsumowanie inwentaryzacji'!$C36,'Inwentaryzacja 26.02.2013 '!#REF!,0),0)</f>
        <v>#REF!</v>
      </c>
      <c r="K36" s="23" t="e">
        <f t="shared" si="1"/>
        <v>#REF!</v>
      </c>
      <c r="L36" s="129" t="e">
        <f t="array" ref="L36">SUM(IF(MID('Inwentaryzacja 26.02.2013 '!$C$5:$C$201,1,LEN('Podsumowanie inwentaryzacji'!$C36))='Podsumowanie inwentaryzacji'!$C36,IF('Inwentaryzacja 26.02.2013 '!#REF!=1,'Inwentaryzacja 26.02.2013 '!$G$5:$G$201,0),0),0)</f>
        <v>#REF!</v>
      </c>
      <c r="M36" s="129" t="e">
        <f t="array" ref="M36">SUM(IF(MID('Inwentaryzacja 26.02.2013 '!$C$5:$C$201,1,LEN('Podsumowanie inwentaryzacji'!$C36))='Podsumowanie inwentaryzacji'!$C36,IF('Inwentaryzacja 26.02.2013 '!#REF!=1,'Inwentaryzacja 26.02.2013 '!$G$5:$G$201,0),0),0)</f>
        <v>#REF!</v>
      </c>
      <c r="N36" s="129" t="e">
        <f t="array" ref="N36">SUM(IF(MID('Inwentaryzacja 26.02.2013 '!$C$5:$C$201,1,LEN('Podsumowanie inwentaryzacji'!$C36))='Podsumowanie inwentaryzacji'!$C36,IF('Inwentaryzacja 26.02.2013 '!#REF!=1,'Inwentaryzacja 26.02.2013 '!$G$5:$G$201,0),0),0)</f>
        <v>#REF!</v>
      </c>
      <c r="O36" s="129" t="e">
        <f t="array" ref="O36">SUM(IF(MID('Inwentaryzacja 26.02.2013 '!$C$5:$C$201,1,LEN('Podsumowanie inwentaryzacji'!$C36))='Podsumowanie inwentaryzacji'!$C36,IF('Inwentaryzacja 26.02.2013 '!#REF!=1,'Inwentaryzacja 26.02.2013 '!$G$5:$G$201,0),0),0)</f>
        <v>#REF!</v>
      </c>
      <c r="P36" s="129" t="e">
        <f t="array" ref="P36">SUM(IF(MID('Inwentaryzacja 26.02.2013 '!$C$5:$C$201,1,LEN('Podsumowanie inwentaryzacji'!$C36))='Podsumowanie inwentaryzacji'!$C36,IF('Inwentaryzacja 26.02.2013 '!#REF!=1,'Inwentaryzacja 26.02.2013 '!$G$5:$G$201,0),0),0)</f>
        <v>#REF!</v>
      </c>
      <c r="Q36" s="129" t="e">
        <f t="array" ref="Q36">SUM(IF(MID('Inwentaryzacja 26.02.2013 '!$C$5:$C$201,1,LEN('Podsumowanie inwentaryzacji'!$C36))='Podsumowanie inwentaryzacji'!$C36,IF('Inwentaryzacja 26.02.2013 '!#REF!=1,'Inwentaryzacja 26.02.2013 '!$G$5:$G$201,0),0),0)</f>
        <v>#REF!</v>
      </c>
      <c r="R36" s="129" t="e">
        <f t="array" ref="R36">SUM(IF(MID('Inwentaryzacja 26.02.2013 '!$C$5:$C$201,1,LEN('Podsumowanie inwentaryzacji'!$C36))='Podsumowanie inwentaryzacji'!$C36,IF('Inwentaryzacja 26.02.2013 '!#REF!=1,'Inwentaryzacja 26.02.2013 '!$G$5:$G$201,0),0),0)</f>
        <v>#REF!</v>
      </c>
      <c r="S36" s="23" t="e">
        <f t="shared" si="0"/>
        <v>#REF!</v>
      </c>
      <c r="T36" s="130" t="e">
        <f t="array" ref="T36">SUM(IF(MID('Inwentaryzacja 26.02.2013 '!$C$5:$C$201,1,LEN('Podsumowanie inwentaryzacji'!$C36))='Podsumowanie inwentaryzacji'!$C36,IF('Inwentaryzacja 26.02.2013 '!#REF!=1,'Inwentaryzacja 26.02.2013 '!$H$5:$H$201,0),0),0)</f>
        <v>#REF!</v>
      </c>
      <c r="U36" s="130" t="e">
        <f t="array" ref="U36">SUM(IF(MID('Inwentaryzacja 26.02.2013 '!$C$5:$C$201,1,LEN('Podsumowanie inwentaryzacji'!$C36))='Podsumowanie inwentaryzacji'!$C36,IF('Inwentaryzacja 26.02.2013 '!#REF!=1,'Inwentaryzacja 26.02.2013 '!$H$5:$H$201,0),0),0)</f>
        <v>#REF!</v>
      </c>
      <c r="V36" s="130" t="e">
        <f t="array" ref="V36">SUM(IF(MID('Inwentaryzacja 26.02.2013 '!$C$5:$C$201,1,LEN('Podsumowanie inwentaryzacji'!$C36))='Podsumowanie inwentaryzacji'!$C36,IF('Inwentaryzacja 26.02.2013 '!#REF!=1,'Inwentaryzacja 26.02.2013 '!$H$5:$H$201,0),0),0)</f>
        <v>#REF!</v>
      </c>
      <c r="W36" s="130" t="e">
        <f t="array" ref="W36">SUM(IF(MID('Inwentaryzacja 26.02.2013 '!$C$5:$C$201,1,LEN('Podsumowanie inwentaryzacji'!$C36))='Podsumowanie inwentaryzacji'!$C36,IF('Inwentaryzacja 26.02.2013 '!#REF!=1,'Inwentaryzacja 26.02.2013 '!$H$5:$H$201,0),0),0)</f>
        <v>#REF!</v>
      </c>
      <c r="X36" s="130" t="e">
        <f t="array" ref="X36">SUM(IF(MID('Inwentaryzacja 26.02.2013 '!$C$5:$C$201,1,LEN('Podsumowanie inwentaryzacji'!$C36))='Podsumowanie inwentaryzacji'!$C36,IF('Inwentaryzacja 26.02.2013 '!#REF!=1,'Inwentaryzacja 26.02.2013 '!$H$5:$H$201,0),0),0)</f>
        <v>#REF!</v>
      </c>
      <c r="Y36" s="130" t="e">
        <f t="array" ref="Y36">SUM(IF(MID('Inwentaryzacja 26.02.2013 '!$C$5:$C$201,1,LEN('Podsumowanie inwentaryzacji'!$C36))='Podsumowanie inwentaryzacji'!$C36,IF('Inwentaryzacja 26.02.2013 '!#REF!=1,'Inwentaryzacja 26.02.2013 '!$H$5:$H$201,0),0),0)</f>
        <v>#REF!</v>
      </c>
      <c r="Z36" s="130" t="e">
        <f t="array" ref="Z36">SUM(IF(MID('Inwentaryzacja 26.02.2013 '!$C$5:$C$201,1,LEN('Podsumowanie inwentaryzacji'!$C36))='Podsumowanie inwentaryzacji'!$C36,IF('Inwentaryzacja 26.02.2013 '!#REF!=1,'Inwentaryzacja 26.02.2013 '!$H$5:$H$201,0),0),0)</f>
        <v>#REF!</v>
      </c>
      <c r="AA36" s="97" t="e">
        <f t="shared" si="2"/>
        <v>#REF!</v>
      </c>
    </row>
    <row r="37" spans="2:27">
      <c r="B37" s="24">
        <f t="shared" si="3"/>
        <v>29</v>
      </c>
      <c r="C37" s="24" t="s">
        <v>7158</v>
      </c>
      <c r="D37" s="129" t="e">
        <f t="array" ref="D37">SUM(IF(MID('Inwentaryzacja 26.02.2013 '!$C$5:$C$201,1,LEN('Podsumowanie inwentaryzacji'!$C37))='Podsumowanie inwentaryzacji'!$C37,'Inwentaryzacja 26.02.2013 '!#REF!,0),0)</f>
        <v>#REF!</v>
      </c>
      <c r="E37" s="129" t="e">
        <f t="array" ref="E37">SUM(IF(MID('Inwentaryzacja 26.02.2013 '!$C$5:$C$201,1,LEN('Podsumowanie inwentaryzacji'!$C37))='Podsumowanie inwentaryzacji'!$C37,'Inwentaryzacja 26.02.2013 '!#REF!,0),0)</f>
        <v>#REF!</v>
      </c>
      <c r="F37" s="129" t="e">
        <f t="array" ref="F37">SUM(IF(MID('Inwentaryzacja 26.02.2013 '!$C$5:$C$201,1,LEN('Podsumowanie inwentaryzacji'!$C37))='Podsumowanie inwentaryzacji'!$C37,'Inwentaryzacja 26.02.2013 '!#REF!,0),0)</f>
        <v>#REF!</v>
      </c>
      <c r="G37" s="129" t="e">
        <f t="array" ref="G37">SUM(IF(MID('Inwentaryzacja 26.02.2013 '!$C$5:$C$201,1,LEN('Podsumowanie inwentaryzacji'!$C37))='Podsumowanie inwentaryzacji'!$C37,'Inwentaryzacja 26.02.2013 '!#REF!,0),0)</f>
        <v>#REF!</v>
      </c>
      <c r="H37" s="129" t="e">
        <f t="array" ref="H37">SUM(IF(MID('Inwentaryzacja 26.02.2013 '!$C$5:$C$201,1,LEN('Podsumowanie inwentaryzacji'!$C37))='Podsumowanie inwentaryzacji'!$C37,'Inwentaryzacja 26.02.2013 '!#REF!,0),0)</f>
        <v>#REF!</v>
      </c>
      <c r="I37" s="129" t="e">
        <f t="array" ref="I37">SUM(IF(MID('Inwentaryzacja 26.02.2013 '!$C$5:$C$201,1,LEN('Podsumowanie inwentaryzacji'!$C37))='Podsumowanie inwentaryzacji'!$C37,'Inwentaryzacja 26.02.2013 '!#REF!,0),0)</f>
        <v>#REF!</v>
      </c>
      <c r="J37" s="129" t="e">
        <f t="array" ref="J37">SUM(IF(MID('Inwentaryzacja 26.02.2013 '!$C$5:$C$201,1,LEN('Podsumowanie inwentaryzacji'!$C37))='Podsumowanie inwentaryzacji'!$C37,'Inwentaryzacja 26.02.2013 '!#REF!,0),0)</f>
        <v>#REF!</v>
      </c>
      <c r="K37" s="23" t="e">
        <f t="shared" si="1"/>
        <v>#REF!</v>
      </c>
      <c r="L37" s="129" t="e">
        <f t="array" ref="L37">SUM(IF(MID('Inwentaryzacja 26.02.2013 '!$C$5:$C$201,1,LEN('Podsumowanie inwentaryzacji'!$C37))='Podsumowanie inwentaryzacji'!$C37,IF('Inwentaryzacja 26.02.2013 '!#REF!=1,'Inwentaryzacja 26.02.2013 '!$G$5:$G$201,0),0),0)</f>
        <v>#REF!</v>
      </c>
      <c r="M37" s="129" t="e">
        <f t="array" ref="M37">SUM(IF(MID('Inwentaryzacja 26.02.2013 '!$C$5:$C$201,1,LEN('Podsumowanie inwentaryzacji'!$C37))='Podsumowanie inwentaryzacji'!$C37,IF('Inwentaryzacja 26.02.2013 '!#REF!=1,'Inwentaryzacja 26.02.2013 '!$G$5:$G$201,0),0),0)</f>
        <v>#REF!</v>
      </c>
      <c r="N37" s="129" t="e">
        <f t="array" ref="N37">SUM(IF(MID('Inwentaryzacja 26.02.2013 '!$C$5:$C$201,1,LEN('Podsumowanie inwentaryzacji'!$C37))='Podsumowanie inwentaryzacji'!$C37,IF('Inwentaryzacja 26.02.2013 '!#REF!=1,'Inwentaryzacja 26.02.2013 '!$G$5:$G$201,0),0),0)</f>
        <v>#REF!</v>
      </c>
      <c r="O37" s="129" t="e">
        <f t="array" ref="O37">SUM(IF(MID('Inwentaryzacja 26.02.2013 '!$C$5:$C$201,1,LEN('Podsumowanie inwentaryzacji'!$C37))='Podsumowanie inwentaryzacji'!$C37,IF('Inwentaryzacja 26.02.2013 '!#REF!=1,'Inwentaryzacja 26.02.2013 '!$G$5:$G$201,0),0),0)</f>
        <v>#REF!</v>
      </c>
      <c r="P37" s="129" t="e">
        <f t="array" ref="P37">SUM(IF(MID('Inwentaryzacja 26.02.2013 '!$C$5:$C$201,1,LEN('Podsumowanie inwentaryzacji'!$C37))='Podsumowanie inwentaryzacji'!$C37,IF('Inwentaryzacja 26.02.2013 '!#REF!=1,'Inwentaryzacja 26.02.2013 '!$G$5:$G$201,0),0),0)</f>
        <v>#REF!</v>
      </c>
      <c r="Q37" s="129" t="e">
        <f t="array" ref="Q37">SUM(IF(MID('Inwentaryzacja 26.02.2013 '!$C$5:$C$201,1,LEN('Podsumowanie inwentaryzacji'!$C37))='Podsumowanie inwentaryzacji'!$C37,IF('Inwentaryzacja 26.02.2013 '!#REF!=1,'Inwentaryzacja 26.02.2013 '!$G$5:$G$201,0),0),0)</f>
        <v>#REF!</v>
      </c>
      <c r="R37" s="129" t="e">
        <f t="array" ref="R37">SUM(IF(MID('Inwentaryzacja 26.02.2013 '!$C$5:$C$201,1,LEN('Podsumowanie inwentaryzacji'!$C37))='Podsumowanie inwentaryzacji'!$C37,IF('Inwentaryzacja 26.02.2013 '!#REF!=1,'Inwentaryzacja 26.02.2013 '!$G$5:$G$201,0),0),0)</f>
        <v>#REF!</v>
      </c>
      <c r="S37" s="23" t="e">
        <f t="shared" si="0"/>
        <v>#REF!</v>
      </c>
      <c r="T37" s="130" t="e">
        <f t="array" ref="T37">SUM(IF(MID('Inwentaryzacja 26.02.2013 '!$C$5:$C$201,1,LEN('Podsumowanie inwentaryzacji'!$C37))='Podsumowanie inwentaryzacji'!$C37,IF('Inwentaryzacja 26.02.2013 '!#REF!=1,'Inwentaryzacja 26.02.2013 '!$H$5:$H$201,0),0),0)</f>
        <v>#REF!</v>
      </c>
      <c r="U37" s="130" t="e">
        <f t="array" ref="U37">SUM(IF(MID('Inwentaryzacja 26.02.2013 '!$C$5:$C$201,1,LEN('Podsumowanie inwentaryzacji'!$C37))='Podsumowanie inwentaryzacji'!$C37,IF('Inwentaryzacja 26.02.2013 '!#REF!=1,'Inwentaryzacja 26.02.2013 '!$H$5:$H$201,0),0),0)</f>
        <v>#REF!</v>
      </c>
      <c r="V37" s="130" t="e">
        <f t="array" ref="V37">SUM(IF(MID('Inwentaryzacja 26.02.2013 '!$C$5:$C$201,1,LEN('Podsumowanie inwentaryzacji'!$C37))='Podsumowanie inwentaryzacji'!$C37,IF('Inwentaryzacja 26.02.2013 '!#REF!=1,'Inwentaryzacja 26.02.2013 '!$H$5:$H$201,0),0),0)</f>
        <v>#REF!</v>
      </c>
      <c r="W37" s="130" t="e">
        <f t="array" ref="W37">SUM(IF(MID('Inwentaryzacja 26.02.2013 '!$C$5:$C$201,1,LEN('Podsumowanie inwentaryzacji'!$C37))='Podsumowanie inwentaryzacji'!$C37,IF('Inwentaryzacja 26.02.2013 '!#REF!=1,'Inwentaryzacja 26.02.2013 '!$H$5:$H$201,0),0),0)</f>
        <v>#REF!</v>
      </c>
      <c r="X37" s="130" t="e">
        <f t="array" ref="X37">SUM(IF(MID('Inwentaryzacja 26.02.2013 '!$C$5:$C$201,1,LEN('Podsumowanie inwentaryzacji'!$C37))='Podsumowanie inwentaryzacji'!$C37,IF('Inwentaryzacja 26.02.2013 '!#REF!=1,'Inwentaryzacja 26.02.2013 '!$H$5:$H$201,0),0),0)</f>
        <v>#REF!</v>
      </c>
      <c r="Y37" s="130" t="e">
        <f t="array" ref="Y37">SUM(IF(MID('Inwentaryzacja 26.02.2013 '!$C$5:$C$201,1,LEN('Podsumowanie inwentaryzacji'!$C37))='Podsumowanie inwentaryzacji'!$C37,IF('Inwentaryzacja 26.02.2013 '!#REF!=1,'Inwentaryzacja 26.02.2013 '!$H$5:$H$201,0),0),0)</f>
        <v>#REF!</v>
      </c>
      <c r="Z37" s="130" t="e">
        <f t="array" ref="Z37">SUM(IF(MID('Inwentaryzacja 26.02.2013 '!$C$5:$C$201,1,LEN('Podsumowanie inwentaryzacji'!$C37))='Podsumowanie inwentaryzacji'!$C37,IF('Inwentaryzacja 26.02.2013 '!#REF!=1,'Inwentaryzacja 26.02.2013 '!$H$5:$H$201,0),0),0)</f>
        <v>#REF!</v>
      </c>
      <c r="AA37" s="97" t="e">
        <f t="shared" si="2"/>
        <v>#REF!</v>
      </c>
    </row>
    <row r="38" spans="2:27">
      <c r="B38" s="24">
        <f t="shared" si="3"/>
        <v>30</v>
      </c>
      <c r="C38" s="24" t="s">
        <v>6194</v>
      </c>
      <c r="D38" s="129" t="e">
        <f t="array" ref="D38">SUM(IF(MID('Inwentaryzacja 26.02.2013 '!$C$5:$C$201,1,LEN('Podsumowanie inwentaryzacji'!$C38))='Podsumowanie inwentaryzacji'!$C38,'Inwentaryzacja 26.02.2013 '!#REF!,0),0)</f>
        <v>#REF!</v>
      </c>
      <c r="E38" s="129" t="e">
        <f t="array" ref="E38">SUM(IF(MID('Inwentaryzacja 26.02.2013 '!$C$5:$C$201,1,LEN('Podsumowanie inwentaryzacji'!$C38))='Podsumowanie inwentaryzacji'!$C38,'Inwentaryzacja 26.02.2013 '!#REF!,0),0)</f>
        <v>#REF!</v>
      </c>
      <c r="F38" s="129" t="e">
        <f t="array" ref="F38">SUM(IF(MID('Inwentaryzacja 26.02.2013 '!$C$5:$C$201,1,LEN('Podsumowanie inwentaryzacji'!$C38))='Podsumowanie inwentaryzacji'!$C38,'Inwentaryzacja 26.02.2013 '!#REF!,0),0)</f>
        <v>#REF!</v>
      </c>
      <c r="G38" s="129" t="e">
        <f t="array" ref="G38">SUM(IF(MID('Inwentaryzacja 26.02.2013 '!$C$5:$C$201,1,LEN('Podsumowanie inwentaryzacji'!$C38))='Podsumowanie inwentaryzacji'!$C38,'Inwentaryzacja 26.02.2013 '!#REF!,0),0)</f>
        <v>#REF!</v>
      </c>
      <c r="H38" s="129" t="e">
        <f t="array" ref="H38">SUM(IF(MID('Inwentaryzacja 26.02.2013 '!$C$5:$C$201,1,LEN('Podsumowanie inwentaryzacji'!$C38))='Podsumowanie inwentaryzacji'!$C38,'Inwentaryzacja 26.02.2013 '!#REF!,0),0)</f>
        <v>#REF!</v>
      </c>
      <c r="I38" s="129" t="e">
        <f t="array" ref="I38">SUM(IF(MID('Inwentaryzacja 26.02.2013 '!$C$5:$C$201,1,LEN('Podsumowanie inwentaryzacji'!$C38))='Podsumowanie inwentaryzacji'!$C38,'Inwentaryzacja 26.02.2013 '!#REF!,0),0)</f>
        <v>#REF!</v>
      </c>
      <c r="J38" s="129" t="e">
        <f t="array" ref="J38">SUM(IF(MID('Inwentaryzacja 26.02.2013 '!$C$5:$C$201,1,LEN('Podsumowanie inwentaryzacji'!$C38))='Podsumowanie inwentaryzacji'!$C38,'Inwentaryzacja 26.02.2013 '!#REF!,0),0)</f>
        <v>#REF!</v>
      </c>
      <c r="K38" s="23" t="e">
        <f t="shared" si="1"/>
        <v>#REF!</v>
      </c>
      <c r="L38" s="129" t="e">
        <f t="array" ref="L38">SUM(IF(MID('Inwentaryzacja 26.02.2013 '!$C$5:$C$201,1,LEN('Podsumowanie inwentaryzacji'!$C38))='Podsumowanie inwentaryzacji'!$C38,IF('Inwentaryzacja 26.02.2013 '!#REF!=1,'Inwentaryzacja 26.02.2013 '!$G$5:$G$201,0),0),0)</f>
        <v>#REF!</v>
      </c>
      <c r="M38" s="129" t="e">
        <f t="array" ref="M38">SUM(IF(MID('Inwentaryzacja 26.02.2013 '!$C$5:$C$201,1,LEN('Podsumowanie inwentaryzacji'!$C38))='Podsumowanie inwentaryzacji'!$C38,IF('Inwentaryzacja 26.02.2013 '!#REF!=1,'Inwentaryzacja 26.02.2013 '!$G$5:$G$201,0),0),0)</f>
        <v>#REF!</v>
      </c>
      <c r="N38" s="129" t="e">
        <f t="array" ref="N38">SUM(IF(MID('Inwentaryzacja 26.02.2013 '!$C$5:$C$201,1,LEN('Podsumowanie inwentaryzacji'!$C38))='Podsumowanie inwentaryzacji'!$C38,IF('Inwentaryzacja 26.02.2013 '!#REF!=1,'Inwentaryzacja 26.02.2013 '!$G$5:$G$201,0),0),0)</f>
        <v>#REF!</v>
      </c>
      <c r="O38" s="129" t="e">
        <f t="array" ref="O38">SUM(IF(MID('Inwentaryzacja 26.02.2013 '!$C$5:$C$201,1,LEN('Podsumowanie inwentaryzacji'!$C38))='Podsumowanie inwentaryzacji'!$C38,IF('Inwentaryzacja 26.02.2013 '!#REF!=1,'Inwentaryzacja 26.02.2013 '!$G$5:$G$201,0),0),0)</f>
        <v>#REF!</v>
      </c>
      <c r="P38" s="129" t="e">
        <f t="array" ref="P38">SUM(IF(MID('Inwentaryzacja 26.02.2013 '!$C$5:$C$201,1,LEN('Podsumowanie inwentaryzacji'!$C38))='Podsumowanie inwentaryzacji'!$C38,IF('Inwentaryzacja 26.02.2013 '!#REF!=1,'Inwentaryzacja 26.02.2013 '!$G$5:$G$201,0),0),0)</f>
        <v>#REF!</v>
      </c>
      <c r="Q38" s="129" t="e">
        <f t="array" ref="Q38">SUM(IF(MID('Inwentaryzacja 26.02.2013 '!$C$5:$C$201,1,LEN('Podsumowanie inwentaryzacji'!$C38))='Podsumowanie inwentaryzacji'!$C38,IF('Inwentaryzacja 26.02.2013 '!#REF!=1,'Inwentaryzacja 26.02.2013 '!$G$5:$G$201,0),0),0)</f>
        <v>#REF!</v>
      </c>
      <c r="R38" s="129" t="e">
        <f t="array" ref="R38">SUM(IF(MID('Inwentaryzacja 26.02.2013 '!$C$5:$C$201,1,LEN('Podsumowanie inwentaryzacji'!$C38))='Podsumowanie inwentaryzacji'!$C38,IF('Inwentaryzacja 26.02.2013 '!#REF!=1,'Inwentaryzacja 26.02.2013 '!$G$5:$G$201,0),0),0)</f>
        <v>#REF!</v>
      </c>
      <c r="S38" s="23" t="e">
        <f t="shared" si="0"/>
        <v>#REF!</v>
      </c>
      <c r="T38" s="130" t="e">
        <f t="array" ref="T38">SUM(IF(MID('Inwentaryzacja 26.02.2013 '!$C$5:$C$201,1,LEN('Podsumowanie inwentaryzacji'!$C38))='Podsumowanie inwentaryzacji'!$C38,IF('Inwentaryzacja 26.02.2013 '!#REF!=1,'Inwentaryzacja 26.02.2013 '!$H$5:$H$201,0),0),0)</f>
        <v>#REF!</v>
      </c>
      <c r="U38" s="130" t="e">
        <f t="array" ref="U38">SUM(IF(MID('Inwentaryzacja 26.02.2013 '!$C$5:$C$201,1,LEN('Podsumowanie inwentaryzacji'!$C38))='Podsumowanie inwentaryzacji'!$C38,IF('Inwentaryzacja 26.02.2013 '!#REF!=1,'Inwentaryzacja 26.02.2013 '!$H$5:$H$201,0),0),0)</f>
        <v>#REF!</v>
      </c>
      <c r="V38" s="130" t="e">
        <f t="array" ref="V38">SUM(IF(MID('Inwentaryzacja 26.02.2013 '!$C$5:$C$201,1,LEN('Podsumowanie inwentaryzacji'!$C38))='Podsumowanie inwentaryzacji'!$C38,IF('Inwentaryzacja 26.02.2013 '!#REF!=1,'Inwentaryzacja 26.02.2013 '!$H$5:$H$201,0),0),0)</f>
        <v>#REF!</v>
      </c>
      <c r="W38" s="130" t="e">
        <f t="array" ref="W38">SUM(IF(MID('Inwentaryzacja 26.02.2013 '!$C$5:$C$201,1,LEN('Podsumowanie inwentaryzacji'!$C38))='Podsumowanie inwentaryzacji'!$C38,IF('Inwentaryzacja 26.02.2013 '!#REF!=1,'Inwentaryzacja 26.02.2013 '!$H$5:$H$201,0),0),0)</f>
        <v>#REF!</v>
      </c>
      <c r="X38" s="130" t="e">
        <f t="array" ref="X38">SUM(IF(MID('Inwentaryzacja 26.02.2013 '!$C$5:$C$201,1,LEN('Podsumowanie inwentaryzacji'!$C38))='Podsumowanie inwentaryzacji'!$C38,IF('Inwentaryzacja 26.02.2013 '!#REF!=1,'Inwentaryzacja 26.02.2013 '!$H$5:$H$201,0),0),0)</f>
        <v>#REF!</v>
      </c>
      <c r="Y38" s="130" t="e">
        <f t="array" ref="Y38">SUM(IF(MID('Inwentaryzacja 26.02.2013 '!$C$5:$C$201,1,LEN('Podsumowanie inwentaryzacji'!$C38))='Podsumowanie inwentaryzacji'!$C38,IF('Inwentaryzacja 26.02.2013 '!#REF!=1,'Inwentaryzacja 26.02.2013 '!$H$5:$H$201,0),0),0)</f>
        <v>#REF!</v>
      </c>
      <c r="Z38" s="130" t="e">
        <f t="array" ref="Z38">SUM(IF(MID('Inwentaryzacja 26.02.2013 '!$C$5:$C$201,1,LEN('Podsumowanie inwentaryzacji'!$C38))='Podsumowanie inwentaryzacji'!$C38,IF('Inwentaryzacja 26.02.2013 '!#REF!=1,'Inwentaryzacja 26.02.2013 '!$H$5:$H$201,0),0),0)</f>
        <v>#REF!</v>
      </c>
      <c r="AA38" s="97" t="e">
        <f t="shared" si="2"/>
        <v>#REF!</v>
      </c>
    </row>
    <row r="39" spans="2:27">
      <c r="B39" s="24">
        <f t="shared" si="3"/>
        <v>31</v>
      </c>
      <c r="C39" s="33" t="s">
        <v>4203</v>
      </c>
      <c r="D39" s="129" t="e">
        <f t="array" ref="D39">SUM(IF(MID('Inwentaryzacja 26.02.2013 '!$C$5:$C$201,1,LEN('Podsumowanie inwentaryzacji'!$C39))='Podsumowanie inwentaryzacji'!$C39,'Inwentaryzacja 26.02.2013 '!#REF!,0),0)</f>
        <v>#REF!</v>
      </c>
      <c r="E39" s="129" t="e">
        <f t="array" ref="E39">SUM(IF(MID('Inwentaryzacja 26.02.2013 '!$C$5:$C$201,1,LEN('Podsumowanie inwentaryzacji'!$C39))='Podsumowanie inwentaryzacji'!$C39,'Inwentaryzacja 26.02.2013 '!#REF!,0),0)</f>
        <v>#REF!</v>
      </c>
      <c r="F39" s="129" t="e">
        <f t="array" ref="F39">SUM(IF(MID('Inwentaryzacja 26.02.2013 '!$C$5:$C$201,1,LEN('Podsumowanie inwentaryzacji'!$C39))='Podsumowanie inwentaryzacji'!$C39,'Inwentaryzacja 26.02.2013 '!#REF!,0),0)</f>
        <v>#REF!</v>
      </c>
      <c r="G39" s="129" t="e">
        <f t="array" ref="G39">SUM(IF(MID('Inwentaryzacja 26.02.2013 '!$C$5:$C$201,1,LEN('Podsumowanie inwentaryzacji'!$C39))='Podsumowanie inwentaryzacji'!$C39,'Inwentaryzacja 26.02.2013 '!#REF!,0),0)</f>
        <v>#REF!</v>
      </c>
      <c r="H39" s="129" t="e">
        <f t="array" ref="H39">SUM(IF(MID('Inwentaryzacja 26.02.2013 '!$C$5:$C$201,1,LEN('Podsumowanie inwentaryzacji'!$C39))='Podsumowanie inwentaryzacji'!$C39,'Inwentaryzacja 26.02.2013 '!#REF!,0),0)</f>
        <v>#REF!</v>
      </c>
      <c r="I39" s="129" t="e">
        <f t="array" ref="I39">SUM(IF(MID('Inwentaryzacja 26.02.2013 '!$C$5:$C$201,1,LEN('Podsumowanie inwentaryzacji'!$C39))='Podsumowanie inwentaryzacji'!$C39,'Inwentaryzacja 26.02.2013 '!#REF!,0),0)</f>
        <v>#REF!</v>
      </c>
      <c r="J39" s="129" t="e">
        <f t="array" ref="J39">SUM(IF(MID('Inwentaryzacja 26.02.2013 '!$C$5:$C$201,1,LEN('Podsumowanie inwentaryzacji'!$C39))='Podsumowanie inwentaryzacji'!$C39,'Inwentaryzacja 26.02.2013 '!#REF!,0),0)</f>
        <v>#REF!</v>
      </c>
      <c r="K39" s="23" t="e">
        <f t="shared" si="1"/>
        <v>#REF!</v>
      </c>
      <c r="L39" s="129" t="e">
        <f t="array" ref="L39">SUM(IF(MID('Inwentaryzacja 26.02.2013 '!$C$5:$C$201,1,LEN('Podsumowanie inwentaryzacji'!$C39))='Podsumowanie inwentaryzacji'!$C39,IF('Inwentaryzacja 26.02.2013 '!#REF!=1,'Inwentaryzacja 26.02.2013 '!$G$5:$G$201,0),0),0)</f>
        <v>#REF!</v>
      </c>
      <c r="M39" s="129" t="e">
        <f t="array" ref="M39">SUM(IF(MID('Inwentaryzacja 26.02.2013 '!$C$5:$C$201,1,LEN('Podsumowanie inwentaryzacji'!$C39))='Podsumowanie inwentaryzacji'!$C39,IF('Inwentaryzacja 26.02.2013 '!#REF!=1,'Inwentaryzacja 26.02.2013 '!$G$5:$G$201,0),0),0)</f>
        <v>#REF!</v>
      </c>
      <c r="N39" s="129" t="e">
        <f t="array" ref="N39">SUM(IF(MID('Inwentaryzacja 26.02.2013 '!$C$5:$C$201,1,LEN('Podsumowanie inwentaryzacji'!$C39))='Podsumowanie inwentaryzacji'!$C39,IF('Inwentaryzacja 26.02.2013 '!#REF!=1,'Inwentaryzacja 26.02.2013 '!$G$5:$G$201,0),0),0)</f>
        <v>#REF!</v>
      </c>
      <c r="O39" s="129" t="e">
        <f t="array" ref="O39">SUM(IF(MID('Inwentaryzacja 26.02.2013 '!$C$5:$C$201,1,LEN('Podsumowanie inwentaryzacji'!$C39))='Podsumowanie inwentaryzacji'!$C39,IF('Inwentaryzacja 26.02.2013 '!#REF!=1,'Inwentaryzacja 26.02.2013 '!$G$5:$G$201,0),0),0)</f>
        <v>#REF!</v>
      </c>
      <c r="P39" s="129" t="e">
        <f t="array" ref="P39">SUM(IF(MID('Inwentaryzacja 26.02.2013 '!$C$5:$C$201,1,LEN('Podsumowanie inwentaryzacji'!$C39))='Podsumowanie inwentaryzacji'!$C39,IF('Inwentaryzacja 26.02.2013 '!#REF!=1,'Inwentaryzacja 26.02.2013 '!$G$5:$G$201,0),0),0)</f>
        <v>#REF!</v>
      </c>
      <c r="Q39" s="129" t="e">
        <f t="array" ref="Q39">SUM(IF(MID('Inwentaryzacja 26.02.2013 '!$C$5:$C$201,1,LEN('Podsumowanie inwentaryzacji'!$C39))='Podsumowanie inwentaryzacji'!$C39,IF('Inwentaryzacja 26.02.2013 '!#REF!=1,'Inwentaryzacja 26.02.2013 '!$G$5:$G$201,0),0),0)</f>
        <v>#REF!</v>
      </c>
      <c r="R39" s="129" t="e">
        <f t="array" ref="R39">SUM(IF(MID('Inwentaryzacja 26.02.2013 '!$C$5:$C$201,1,LEN('Podsumowanie inwentaryzacji'!$C39))='Podsumowanie inwentaryzacji'!$C39,IF('Inwentaryzacja 26.02.2013 '!#REF!=1,'Inwentaryzacja 26.02.2013 '!$G$5:$G$201,0),0),0)</f>
        <v>#REF!</v>
      </c>
      <c r="S39" s="23" t="e">
        <f t="shared" si="0"/>
        <v>#REF!</v>
      </c>
      <c r="T39" s="130" t="e">
        <f t="array" ref="T39">SUM(IF(MID('Inwentaryzacja 26.02.2013 '!$C$5:$C$201,1,LEN('Podsumowanie inwentaryzacji'!$C39))='Podsumowanie inwentaryzacji'!$C39,IF('Inwentaryzacja 26.02.2013 '!#REF!=1,'Inwentaryzacja 26.02.2013 '!$H$5:$H$201,0),0),0)</f>
        <v>#REF!</v>
      </c>
      <c r="U39" s="130" t="e">
        <f t="array" ref="U39">SUM(IF(MID('Inwentaryzacja 26.02.2013 '!$C$5:$C$201,1,LEN('Podsumowanie inwentaryzacji'!$C39))='Podsumowanie inwentaryzacji'!$C39,IF('Inwentaryzacja 26.02.2013 '!#REF!=1,'Inwentaryzacja 26.02.2013 '!$H$5:$H$201,0),0),0)</f>
        <v>#REF!</v>
      </c>
      <c r="V39" s="130" t="e">
        <f t="array" ref="V39">SUM(IF(MID('Inwentaryzacja 26.02.2013 '!$C$5:$C$201,1,LEN('Podsumowanie inwentaryzacji'!$C39))='Podsumowanie inwentaryzacji'!$C39,IF('Inwentaryzacja 26.02.2013 '!#REF!=1,'Inwentaryzacja 26.02.2013 '!$H$5:$H$201,0),0),0)</f>
        <v>#REF!</v>
      </c>
      <c r="W39" s="130" t="e">
        <f t="array" ref="W39">SUM(IF(MID('Inwentaryzacja 26.02.2013 '!$C$5:$C$201,1,LEN('Podsumowanie inwentaryzacji'!$C39))='Podsumowanie inwentaryzacji'!$C39,IF('Inwentaryzacja 26.02.2013 '!#REF!=1,'Inwentaryzacja 26.02.2013 '!$H$5:$H$201,0),0),0)</f>
        <v>#REF!</v>
      </c>
      <c r="X39" s="130" t="e">
        <f t="array" ref="X39">SUM(IF(MID('Inwentaryzacja 26.02.2013 '!$C$5:$C$201,1,LEN('Podsumowanie inwentaryzacji'!$C39))='Podsumowanie inwentaryzacji'!$C39,IF('Inwentaryzacja 26.02.2013 '!#REF!=1,'Inwentaryzacja 26.02.2013 '!$H$5:$H$201,0),0),0)</f>
        <v>#REF!</v>
      </c>
      <c r="Y39" s="130" t="e">
        <f t="array" ref="Y39">SUM(IF(MID('Inwentaryzacja 26.02.2013 '!$C$5:$C$201,1,LEN('Podsumowanie inwentaryzacji'!$C39))='Podsumowanie inwentaryzacji'!$C39,IF('Inwentaryzacja 26.02.2013 '!#REF!=1,'Inwentaryzacja 26.02.2013 '!$H$5:$H$201,0),0),0)</f>
        <v>#REF!</v>
      </c>
      <c r="Z39" s="130" t="e">
        <f t="array" ref="Z39">SUM(IF(MID('Inwentaryzacja 26.02.2013 '!$C$5:$C$201,1,LEN('Podsumowanie inwentaryzacji'!$C39))='Podsumowanie inwentaryzacji'!$C39,IF('Inwentaryzacja 26.02.2013 '!#REF!=1,'Inwentaryzacja 26.02.2013 '!$H$5:$H$201,0),0),0)</f>
        <v>#REF!</v>
      </c>
      <c r="AA39" s="97" t="e">
        <f t="shared" si="2"/>
        <v>#REF!</v>
      </c>
    </row>
    <row r="40" spans="2:27">
      <c r="B40" s="24">
        <f t="shared" si="3"/>
        <v>32</v>
      </c>
      <c r="C40" s="33" t="s">
        <v>3237</v>
      </c>
      <c r="D40" s="129" t="e">
        <f t="array" ref="D40">SUM(IF(MID('Inwentaryzacja 26.02.2013 '!$C$5:$C$201,1,LEN('Podsumowanie inwentaryzacji'!$C40))='Podsumowanie inwentaryzacji'!$C40,'Inwentaryzacja 26.02.2013 '!#REF!,0),0)</f>
        <v>#REF!</v>
      </c>
      <c r="E40" s="129" t="e">
        <f t="array" ref="E40">SUM(IF(MID('Inwentaryzacja 26.02.2013 '!$C$5:$C$201,1,LEN('Podsumowanie inwentaryzacji'!$C40))='Podsumowanie inwentaryzacji'!$C40,'Inwentaryzacja 26.02.2013 '!#REF!,0),0)</f>
        <v>#REF!</v>
      </c>
      <c r="F40" s="129" t="e">
        <f t="array" ref="F40">SUM(IF(MID('Inwentaryzacja 26.02.2013 '!$C$5:$C$201,1,LEN('Podsumowanie inwentaryzacji'!$C40))='Podsumowanie inwentaryzacji'!$C40,'Inwentaryzacja 26.02.2013 '!#REF!,0),0)</f>
        <v>#REF!</v>
      </c>
      <c r="G40" s="129" t="e">
        <f t="array" ref="G40">SUM(IF(MID('Inwentaryzacja 26.02.2013 '!$C$5:$C$201,1,LEN('Podsumowanie inwentaryzacji'!$C40))='Podsumowanie inwentaryzacji'!$C40,'Inwentaryzacja 26.02.2013 '!#REF!,0),0)</f>
        <v>#REF!</v>
      </c>
      <c r="H40" s="129" t="e">
        <f t="array" ref="H40">SUM(IF(MID('Inwentaryzacja 26.02.2013 '!$C$5:$C$201,1,LEN('Podsumowanie inwentaryzacji'!$C40))='Podsumowanie inwentaryzacji'!$C40,'Inwentaryzacja 26.02.2013 '!#REF!,0),0)</f>
        <v>#REF!</v>
      </c>
      <c r="I40" s="129" t="e">
        <f t="array" ref="I40">SUM(IF(MID('Inwentaryzacja 26.02.2013 '!$C$5:$C$201,1,LEN('Podsumowanie inwentaryzacji'!$C40))='Podsumowanie inwentaryzacji'!$C40,'Inwentaryzacja 26.02.2013 '!#REF!,0),0)</f>
        <v>#REF!</v>
      </c>
      <c r="J40" s="129" t="e">
        <f t="array" ref="J40">SUM(IF(MID('Inwentaryzacja 26.02.2013 '!$C$5:$C$201,1,LEN('Podsumowanie inwentaryzacji'!$C40))='Podsumowanie inwentaryzacji'!$C40,'Inwentaryzacja 26.02.2013 '!#REF!,0),0)</f>
        <v>#REF!</v>
      </c>
      <c r="K40" s="23" t="e">
        <f t="shared" si="1"/>
        <v>#REF!</v>
      </c>
      <c r="L40" s="129" t="e">
        <f t="array" ref="L40">SUM(IF(MID('Inwentaryzacja 26.02.2013 '!$C$5:$C$201,1,LEN('Podsumowanie inwentaryzacji'!$C40))='Podsumowanie inwentaryzacji'!$C40,IF('Inwentaryzacja 26.02.2013 '!#REF!=1,'Inwentaryzacja 26.02.2013 '!$G$5:$G$201,0),0),0)</f>
        <v>#REF!</v>
      </c>
      <c r="M40" s="129" t="e">
        <f t="array" ref="M40">SUM(IF(MID('Inwentaryzacja 26.02.2013 '!$C$5:$C$201,1,LEN('Podsumowanie inwentaryzacji'!$C40))='Podsumowanie inwentaryzacji'!$C40,IF('Inwentaryzacja 26.02.2013 '!#REF!=1,'Inwentaryzacja 26.02.2013 '!$G$5:$G$201,0),0),0)</f>
        <v>#REF!</v>
      </c>
      <c r="N40" s="129" t="e">
        <f t="array" ref="N40">SUM(IF(MID('Inwentaryzacja 26.02.2013 '!$C$5:$C$201,1,LEN('Podsumowanie inwentaryzacji'!$C40))='Podsumowanie inwentaryzacji'!$C40,IF('Inwentaryzacja 26.02.2013 '!#REF!=1,'Inwentaryzacja 26.02.2013 '!$G$5:$G$201,0),0),0)</f>
        <v>#REF!</v>
      </c>
      <c r="O40" s="129" t="e">
        <f t="array" ref="O40">SUM(IF(MID('Inwentaryzacja 26.02.2013 '!$C$5:$C$201,1,LEN('Podsumowanie inwentaryzacji'!$C40))='Podsumowanie inwentaryzacji'!$C40,IF('Inwentaryzacja 26.02.2013 '!#REF!=1,'Inwentaryzacja 26.02.2013 '!$G$5:$G$201,0),0),0)</f>
        <v>#REF!</v>
      </c>
      <c r="P40" s="129" t="e">
        <f t="array" ref="P40">SUM(IF(MID('Inwentaryzacja 26.02.2013 '!$C$5:$C$201,1,LEN('Podsumowanie inwentaryzacji'!$C40))='Podsumowanie inwentaryzacji'!$C40,IF('Inwentaryzacja 26.02.2013 '!#REF!=1,'Inwentaryzacja 26.02.2013 '!$G$5:$G$201,0),0),0)</f>
        <v>#REF!</v>
      </c>
      <c r="Q40" s="129" t="e">
        <f t="array" ref="Q40">SUM(IF(MID('Inwentaryzacja 26.02.2013 '!$C$5:$C$201,1,LEN('Podsumowanie inwentaryzacji'!$C40))='Podsumowanie inwentaryzacji'!$C40,IF('Inwentaryzacja 26.02.2013 '!#REF!=1,'Inwentaryzacja 26.02.2013 '!$G$5:$G$201,0),0),0)</f>
        <v>#REF!</v>
      </c>
      <c r="R40" s="129" t="e">
        <f t="array" ref="R40">SUM(IF(MID('Inwentaryzacja 26.02.2013 '!$C$5:$C$201,1,LEN('Podsumowanie inwentaryzacji'!$C40))='Podsumowanie inwentaryzacji'!$C40,IF('Inwentaryzacja 26.02.2013 '!#REF!=1,'Inwentaryzacja 26.02.2013 '!$G$5:$G$201,0),0),0)</f>
        <v>#REF!</v>
      </c>
      <c r="S40" s="23" t="e">
        <f t="shared" si="0"/>
        <v>#REF!</v>
      </c>
      <c r="T40" s="130" t="e">
        <f t="array" ref="T40">SUM(IF(MID('Inwentaryzacja 26.02.2013 '!$C$5:$C$201,1,LEN('Podsumowanie inwentaryzacji'!$C40))='Podsumowanie inwentaryzacji'!$C40,IF('Inwentaryzacja 26.02.2013 '!#REF!=1,'Inwentaryzacja 26.02.2013 '!$H$5:$H$201,0),0),0)</f>
        <v>#REF!</v>
      </c>
      <c r="U40" s="130" t="e">
        <f t="array" ref="U40">SUM(IF(MID('Inwentaryzacja 26.02.2013 '!$C$5:$C$201,1,LEN('Podsumowanie inwentaryzacji'!$C40))='Podsumowanie inwentaryzacji'!$C40,IF('Inwentaryzacja 26.02.2013 '!#REF!=1,'Inwentaryzacja 26.02.2013 '!$H$5:$H$201,0),0),0)</f>
        <v>#REF!</v>
      </c>
      <c r="V40" s="130" t="e">
        <f t="array" ref="V40">SUM(IF(MID('Inwentaryzacja 26.02.2013 '!$C$5:$C$201,1,LEN('Podsumowanie inwentaryzacji'!$C40))='Podsumowanie inwentaryzacji'!$C40,IF('Inwentaryzacja 26.02.2013 '!#REF!=1,'Inwentaryzacja 26.02.2013 '!$H$5:$H$201,0),0),0)</f>
        <v>#REF!</v>
      </c>
      <c r="W40" s="130" t="e">
        <f t="array" ref="W40">SUM(IF(MID('Inwentaryzacja 26.02.2013 '!$C$5:$C$201,1,LEN('Podsumowanie inwentaryzacji'!$C40))='Podsumowanie inwentaryzacji'!$C40,IF('Inwentaryzacja 26.02.2013 '!#REF!=1,'Inwentaryzacja 26.02.2013 '!$H$5:$H$201,0),0),0)</f>
        <v>#REF!</v>
      </c>
      <c r="X40" s="130" t="e">
        <f t="array" ref="X40">SUM(IF(MID('Inwentaryzacja 26.02.2013 '!$C$5:$C$201,1,LEN('Podsumowanie inwentaryzacji'!$C40))='Podsumowanie inwentaryzacji'!$C40,IF('Inwentaryzacja 26.02.2013 '!#REF!=1,'Inwentaryzacja 26.02.2013 '!$H$5:$H$201,0),0),0)</f>
        <v>#REF!</v>
      </c>
      <c r="Y40" s="130" t="e">
        <f t="array" ref="Y40">SUM(IF(MID('Inwentaryzacja 26.02.2013 '!$C$5:$C$201,1,LEN('Podsumowanie inwentaryzacji'!$C40))='Podsumowanie inwentaryzacji'!$C40,IF('Inwentaryzacja 26.02.2013 '!#REF!=1,'Inwentaryzacja 26.02.2013 '!$H$5:$H$201,0),0),0)</f>
        <v>#REF!</v>
      </c>
      <c r="Z40" s="130" t="e">
        <f t="array" ref="Z40">SUM(IF(MID('Inwentaryzacja 26.02.2013 '!$C$5:$C$201,1,LEN('Podsumowanie inwentaryzacji'!$C40))='Podsumowanie inwentaryzacji'!$C40,IF('Inwentaryzacja 26.02.2013 '!#REF!=1,'Inwentaryzacja 26.02.2013 '!$H$5:$H$201,0),0),0)</f>
        <v>#REF!</v>
      </c>
      <c r="AA40" s="97" t="e">
        <f t="shared" si="2"/>
        <v>#REF!</v>
      </c>
    </row>
    <row r="41" spans="2:27">
      <c r="B41" s="24">
        <f t="shared" si="3"/>
        <v>33</v>
      </c>
      <c r="C41" s="24" t="s">
        <v>3913</v>
      </c>
      <c r="D41" s="129" t="e">
        <f t="array" ref="D41">SUM(IF(MID('Inwentaryzacja 26.02.2013 '!$C$5:$C$201,1,LEN('Podsumowanie inwentaryzacji'!$C41))='Podsumowanie inwentaryzacji'!$C41,'Inwentaryzacja 26.02.2013 '!#REF!,0),0)</f>
        <v>#REF!</v>
      </c>
      <c r="E41" s="129" t="e">
        <f t="array" ref="E41">SUM(IF(MID('Inwentaryzacja 26.02.2013 '!$C$5:$C$201,1,LEN('Podsumowanie inwentaryzacji'!$C41))='Podsumowanie inwentaryzacji'!$C41,'Inwentaryzacja 26.02.2013 '!#REF!,0),0)</f>
        <v>#REF!</v>
      </c>
      <c r="F41" s="129" t="e">
        <f t="array" ref="F41">SUM(IF(MID('Inwentaryzacja 26.02.2013 '!$C$5:$C$201,1,LEN('Podsumowanie inwentaryzacji'!$C41))='Podsumowanie inwentaryzacji'!$C41,'Inwentaryzacja 26.02.2013 '!#REF!,0),0)</f>
        <v>#REF!</v>
      </c>
      <c r="G41" s="129" t="e">
        <f t="array" ref="G41">SUM(IF(MID('Inwentaryzacja 26.02.2013 '!$C$5:$C$201,1,LEN('Podsumowanie inwentaryzacji'!$C41))='Podsumowanie inwentaryzacji'!$C41,'Inwentaryzacja 26.02.2013 '!#REF!,0),0)</f>
        <v>#REF!</v>
      </c>
      <c r="H41" s="129" t="e">
        <f t="array" ref="H41">SUM(IF(MID('Inwentaryzacja 26.02.2013 '!$C$5:$C$201,1,LEN('Podsumowanie inwentaryzacji'!$C41))='Podsumowanie inwentaryzacji'!$C41,'Inwentaryzacja 26.02.2013 '!#REF!,0),0)</f>
        <v>#REF!</v>
      </c>
      <c r="I41" s="129" t="e">
        <f t="array" ref="I41">SUM(IF(MID('Inwentaryzacja 26.02.2013 '!$C$5:$C$201,1,LEN('Podsumowanie inwentaryzacji'!$C41))='Podsumowanie inwentaryzacji'!$C41,'Inwentaryzacja 26.02.2013 '!#REF!,0),0)</f>
        <v>#REF!</v>
      </c>
      <c r="J41" s="129" t="e">
        <f t="array" ref="J41">SUM(IF(MID('Inwentaryzacja 26.02.2013 '!$C$5:$C$201,1,LEN('Podsumowanie inwentaryzacji'!$C41))='Podsumowanie inwentaryzacji'!$C41,'Inwentaryzacja 26.02.2013 '!#REF!,0),0)</f>
        <v>#REF!</v>
      </c>
      <c r="K41" s="23" t="e">
        <f t="shared" si="1"/>
        <v>#REF!</v>
      </c>
      <c r="L41" s="129" t="e">
        <f t="array" ref="L41">SUM(IF(MID('Inwentaryzacja 26.02.2013 '!$C$5:$C$201,1,LEN('Podsumowanie inwentaryzacji'!$C41))='Podsumowanie inwentaryzacji'!$C41,IF('Inwentaryzacja 26.02.2013 '!#REF!=1,'Inwentaryzacja 26.02.2013 '!$G$5:$G$201,0),0),0)</f>
        <v>#REF!</v>
      </c>
      <c r="M41" s="129" t="e">
        <f t="array" ref="M41">SUM(IF(MID('Inwentaryzacja 26.02.2013 '!$C$5:$C$201,1,LEN('Podsumowanie inwentaryzacji'!$C41))='Podsumowanie inwentaryzacji'!$C41,IF('Inwentaryzacja 26.02.2013 '!#REF!=1,'Inwentaryzacja 26.02.2013 '!$G$5:$G$201,0),0),0)</f>
        <v>#REF!</v>
      </c>
      <c r="N41" s="129" t="e">
        <f t="array" ref="N41">SUM(IF(MID('Inwentaryzacja 26.02.2013 '!$C$5:$C$201,1,LEN('Podsumowanie inwentaryzacji'!$C41))='Podsumowanie inwentaryzacji'!$C41,IF('Inwentaryzacja 26.02.2013 '!#REF!=1,'Inwentaryzacja 26.02.2013 '!$G$5:$G$201,0),0),0)</f>
        <v>#REF!</v>
      </c>
      <c r="O41" s="129" t="e">
        <f t="array" ref="O41">SUM(IF(MID('Inwentaryzacja 26.02.2013 '!$C$5:$C$201,1,LEN('Podsumowanie inwentaryzacji'!$C41))='Podsumowanie inwentaryzacji'!$C41,IF('Inwentaryzacja 26.02.2013 '!#REF!=1,'Inwentaryzacja 26.02.2013 '!$G$5:$G$201,0),0),0)</f>
        <v>#REF!</v>
      </c>
      <c r="P41" s="129" t="e">
        <f t="array" ref="P41">SUM(IF(MID('Inwentaryzacja 26.02.2013 '!$C$5:$C$201,1,LEN('Podsumowanie inwentaryzacji'!$C41))='Podsumowanie inwentaryzacji'!$C41,IF('Inwentaryzacja 26.02.2013 '!#REF!=1,'Inwentaryzacja 26.02.2013 '!$G$5:$G$201,0),0),0)</f>
        <v>#REF!</v>
      </c>
      <c r="Q41" s="129" t="e">
        <f t="array" ref="Q41">SUM(IF(MID('Inwentaryzacja 26.02.2013 '!$C$5:$C$201,1,LEN('Podsumowanie inwentaryzacji'!$C41))='Podsumowanie inwentaryzacji'!$C41,IF('Inwentaryzacja 26.02.2013 '!#REF!=1,'Inwentaryzacja 26.02.2013 '!$G$5:$G$201,0),0),0)</f>
        <v>#REF!</v>
      </c>
      <c r="R41" s="129" t="e">
        <f t="array" ref="R41">SUM(IF(MID('Inwentaryzacja 26.02.2013 '!$C$5:$C$201,1,LEN('Podsumowanie inwentaryzacji'!$C41))='Podsumowanie inwentaryzacji'!$C41,IF('Inwentaryzacja 26.02.2013 '!#REF!=1,'Inwentaryzacja 26.02.2013 '!$G$5:$G$201,0),0),0)</f>
        <v>#REF!</v>
      </c>
      <c r="S41" s="23" t="e">
        <f t="shared" si="0"/>
        <v>#REF!</v>
      </c>
      <c r="T41" s="130" t="e">
        <f t="array" ref="T41">SUM(IF(MID('Inwentaryzacja 26.02.2013 '!$C$5:$C$201,1,LEN('Podsumowanie inwentaryzacji'!$C41))='Podsumowanie inwentaryzacji'!$C41,IF('Inwentaryzacja 26.02.2013 '!#REF!=1,'Inwentaryzacja 26.02.2013 '!$H$5:$H$201,0),0),0)</f>
        <v>#REF!</v>
      </c>
      <c r="U41" s="130" t="e">
        <f t="array" ref="U41">SUM(IF(MID('Inwentaryzacja 26.02.2013 '!$C$5:$C$201,1,LEN('Podsumowanie inwentaryzacji'!$C41))='Podsumowanie inwentaryzacji'!$C41,IF('Inwentaryzacja 26.02.2013 '!#REF!=1,'Inwentaryzacja 26.02.2013 '!$H$5:$H$201,0),0),0)</f>
        <v>#REF!</v>
      </c>
      <c r="V41" s="130" t="e">
        <f t="array" ref="V41">SUM(IF(MID('Inwentaryzacja 26.02.2013 '!$C$5:$C$201,1,LEN('Podsumowanie inwentaryzacji'!$C41))='Podsumowanie inwentaryzacji'!$C41,IF('Inwentaryzacja 26.02.2013 '!#REF!=1,'Inwentaryzacja 26.02.2013 '!$H$5:$H$201,0),0),0)</f>
        <v>#REF!</v>
      </c>
      <c r="W41" s="130" t="e">
        <f t="array" ref="W41">SUM(IF(MID('Inwentaryzacja 26.02.2013 '!$C$5:$C$201,1,LEN('Podsumowanie inwentaryzacji'!$C41))='Podsumowanie inwentaryzacji'!$C41,IF('Inwentaryzacja 26.02.2013 '!#REF!=1,'Inwentaryzacja 26.02.2013 '!$H$5:$H$201,0),0),0)</f>
        <v>#REF!</v>
      </c>
      <c r="X41" s="130" t="e">
        <f t="array" ref="X41">SUM(IF(MID('Inwentaryzacja 26.02.2013 '!$C$5:$C$201,1,LEN('Podsumowanie inwentaryzacji'!$C41))='Podsumowanie inwentaryzacji'!$C41,IF('Inwentaryzacja 26.02.2013 '!#REF!=1,'Inwentaryzacja 26.02.2013 '!$H$5:$H$201,0),0),0)</f>
        <v>#REF!</v>
      </c>
      <c r="Y41" s="130" t="e">
        <f t="array" ref="Y41">SUM(IF(MID('Inwentaryzacja 26.02.2013 '!$C$5:$C$201,1,LEN('Podsumowanie inwentaryzacji'!$C41))='Podsumowanie inwentaryzacji'!$C41,IF('Inwentaryzacja 26.02.2013 '!#REF!=1,'Inwentaryzacja 26.02.2013 '!$H$5:$H$201,0),0),0)</f>
        <v>#REF!</v>
      </c>
      <c r="Z41" s="130" t="e">
        <f t="array" ref="Z41">SUM(IF(MID('Inwentaryzacja 26.02.2013 '!$C$5:$C$201,1,LEN('Podsumowanie inwentaryzacji'!$C41))='Podsumowanie inwentaryzacji'!$C41,IF('Inwentaryzacja 26.02.2013 '!#REF!=1,'Inwentaryzacja 26.02.2013 '!$H$5:$H$201,0),0),0)</f>
        <v>#REF!</v>
      </c>
      <c r="AA41" s="97" t="e">
        <f t="shared" si="2"/>
        <v>#REF!</v>
      </c>
    </row>
    <row r="42" spans="2:27">
      <c r="B42" s="24">
        <f t="shared" si="3"/>
        <v>34</v>
      </c>
      <c r="C42" s="24" t="s">
        <v>3395</v>
      </c>
      <c r="D42" s="129" t="e">
        <f t="array" ref="D42">SUM(IF(MID('Inwentaryzacja 26.02.2013 '!$C$5:$C$201,1,LEN('Podsumowanie inwentaryzacji'!$C42))='Podsumowanie inwentaryzacji'!$C42,'Inwentaryzacja 26.02.2013 '!#REF!,0),0)</f>
        <v>#REF!</v>
      </c>
      <c r="E42" s="129" t="e">
        <f t="array" ref="E42">SUM(IF(MID('Inwentaryzacja 26.02.2013 '!$C$5:$C$201,1,LEN('Podsumowanie inwentaryzacji'!$C42))='Podsumowanie inwentaryzacji'!$C42,'Inwentaryzacja 26.02.2013 '!#REF!,0),0)</f>
        <v>#REF!</v>
      </c>
      <c r="F42" s="129" t="e">
        <f t="array" ref="F42">SUM(IF(MID('Inwentaryzacja 26.02.2013 '!$C$5:$C$201,1,LEN('Podsumowanie inwentaryzacji'!$C42))='Podsumowanie inwentaryzacji'!$C42,'Inwentaryzacja 26.02.2013 '!#REF!,0),0)</f>
        <v>#REF!</v>
      </c>
      <c r="G42" s="129" t="e">
        <f t="array" ref="G42">SUM(IF(MID('Inwentaryzacja 26.02.2013 '!$C$5:$C$201,1,LEN('Podsumowanie inwentaryzacji'!$C42))='Podsumowanie inwentaryzacji'!$C42,'Inwentaryzacja 26.02.2013 '!#REF!,0),0)</f>
        <v>#REF!</v>
      </c>
      <c r="H42" s="129" t="e">
        <f t="array" ref="H42">SUM(IF(MID('Inwentaryzacja 26.02.2013 '!$C$5:$C$201,1,LEN('Podsumowanie inwentaryzacji'!$C42))='Podsumowanie inwentaryzacji'!$C42,'Inwentaryzacja 26.02.2013 '!#REF!,0),0)</f>
        <v>#REF!</v>
      </c>
      <c r="I42" s="129" t="e">
        <f t="array" ref="I42">SUM(IF(MID('Inwentaryzacja 26.02.2013 '!$C$5:$C$201,1,LEN('Podsumowanie inwentaryzacji'!$C42))='Podsumowanie inwentaryzacji'!$C42,'Inwentaryzacja 26.02.2013 '!#REF!,0),0)</f>
        <v>#REF!</v>
      </c>
      <c r="J42" s="129" t="e">
        <f t="array" ref="J42">SUM(IF(MID('Inwentaryzacja 26.02.2013 '!$C$5:$C$201,1,LEN('Podsumowanie inwentaryzacji'!$C42))='Podsumowanie inwentaryzacji'!$C42,'Inwentaryzacja 26.02.2013 '!#REF!,0),0)</f>
        <v>#REF!</v>
      </c>
      <c r="K42" s="23" t="e">
        <f t="shared" si="1"/>
        <v>#REF!</v>
      </c>
      <c r="L42" s="129" t="e">
        <f t="array" ref="L42">SUM(IF(MID('Inwentaryzacja 26.02.2013 '!$C$5:$C$201,1,LEN('Podsumowanie inwentaryzacji'!$C42))='Podsumowanie inwentaryzacji'!$C42,IF('Inwentaryzacja 26.02.2013 '!#REF!=1,'Inwentaryzacja 26.02.2013 '!$G$5:$G$201,0),0),0)</f>
        <v>#REF!</v>
      </c>
      <c r="M42" s="129" t="e">
        <f t="array" ref="M42">SUM(IF(MID('Inwentaryzacja 26.02.2013 '!$C$5:$C$201,1,LEN('Podsumowanie inwentaryzacji'!$C42))='Podsumowanie inwentaryzacji'!$C42,IF('Inwentaryzacja 26.02.2013 '!#REF!=1,'Inwentaryzacja 26.02.2013 '!$G$5:$G$201,0),0),0)</f>
        <v>#REF!</v>
      </c>
      <c r="N42" s="129" t="e">
        <f t="array" ref="N42">SUM(IF(MID('Inwentaryzacja 26.02.2013 '!$C$5:$C$201,1,LEN('Podsumowanie inwentaryzacji'!$C42))='Podsumowanie inwentaryzacji'!$C42,IF('Inwentaryzacja 26.02.2013 '!#REF!=1,'Inwentaryzacja 26.02.2013 '!$G$5:$G$201,0),0),0)</f>
        <v>#REF!</v>
      </c>
      <c r="O42" s="129" t="e">
        <f t="array" ref="O42">SUM(IF(MID('Inwentaryzacja 26.02.2013 '!$C$5:$C$201,1,LEN('Podsumowanie inwentaryzacji'!$C42))='Podsumowanie inwentaryzacji'!$C42,IF('Inwentaryzacja 26.02.2013 '!#REF!=1,'Inwentaryzacja 26.02.2013 '!$G$5:$G$201,0),0),0)</f>
        <v>#REF!</v>
      </c>
      <c r="P42" s="129" t="e">
        <f t="array" ref="P42">SUM(IF(MID('Inwentaryzacja 26.02.2013 '!$C$5:$C$201,1,LEN('Podsumowanie inwentaryzacji'!$C42))='Podsumowanie inwentaryzacji'!$C42,IF('Inwentaryzacja 26.02.2013 '!#REF!=1,'Inwentaryzacja 26.02.2013 '!$G$5:$G$201,0),0),0)</f>
        <v>#REF!</v>
      </c>
      <c r="Q42" s="129" t="e">
        <f t="array" ref="Q42">SUM(IF(MID('Inwentaryzacja 26.02.2013 '!$C$5:$C$201,1,LEN('Podsumowanie inwentaryzacji'!$C42))='Podsumowanie inwentaryzacji'!$C42,IF('Inwentaryzacja 26.02.2013 '!#REF!=1,'Inwentaryzacja 26.02.2013 '!$G$5:$G$201,0),0),0)</f>
        <v>#REF!</v>
      </c>
      <c r="R42" s="129" t="e">
        <f t="array" ref="R42">SUM(IF(MID('Inwentaryzacja 26.02.2013 '!$C$5:$C$201,1,LEN('Podsumowanie inwentaryzacji'!$C42))='Podsumowanie inwentaryzacji'!$C42,IF('Inwentaryzacja 26.02.2013 '!#REF!=1,'Inwentaryzacja 26.02.2013 '!$G$5:$G$201,0),0),0)</f>
        <v>#REF!</v>
      </c>
      <c r="S42" s="23" t="e">
        <f t="shared" si="0"/>
        <v>#REF!</v>
      </c>
      <c r="T42" s="130" t="e">
        <f t="array" ref="T42">SUM(IF(MID('Inwentaryzacja 26.02.2013 '!$C$5:$C$201,1,LEN('Podsumowanie inwentaryzacji'!$C42))='Podsumowanie inwentaryzacji'!$C42,IF('Inwentaryzacja 26.02.2013 '!#REF!=1,'Inwentaryzacja 26.02.2013 '!$H$5:$H$201,0),0),0)</f>
        <v>#REF!</v>
      </c>
      <c r="U42" s="130" t="e">
        <f t="array" ref="U42">SUM(IF(MID('Inwentaryzacja 26.02.2013 '!$C$5:$C$201,1,LEN('Podsumowanie inwentaryzacji'!$C42))='Podsumowanie inwentaryzacji'!$C42,IF('Inwentaryzacja 26.02.2013 '!#REF!=1,'Inwentaryzacja 26.02.2013 '!$H$5:$H$201,0),0),0)</f>
        <v>#REF!</v>
      </c>
      <c r="V42" s="130" t="e">
        <f t="array" ref="V42">SUM(IF(MID('Inwentaryzacja 26.02.2013 '!$C$5:$C$201,1,LEN('Podsumowanie inwentaryzacji'!$C42))='Podsumowanie inwentaryzacji'!$C42,IF('Inwentaryzacja 26.02.2013 '!#REF!=1,'Inwentaryzacja 26.02.2013 '!$H$5:$H$201,0),0),0)</f>
        <v>#REF!</v>
      </c>
      <c r="W42" s="130" t="e">
        <f t="array" ref="W42">SUM(IF(MID('Inwentaryzacja 26.02.2013 '!$C$5:$C$201,1,LEN('Podsumowanie inwentaryzacji'!$C42))='Podsumowanie inwentaryzacji'!$C42,IF('Inwentaryzacja 26.02.2013 '!#REF!=1,'Inwentaryzacja 26.02.2013 '!$H$5:$H$201,0),0),0)</f>
        <v>#REF!</v>
      </c>
      <c r="X42" s="130" t="e">
        <f t="array" ref="X42">SUM(IF(MID('Inwentaryzacja 26.02.2013 '!$C$5:$C$201,1,LEN('Podsumowanie inwentaryzacji'!$C42))='Podsumowanie inwentaryzacji'!$C42,IF('Inwentaryzacja 26.02.2013 '!#REF!=1,'Inwentaryzacja 26.02.2013 '!$H$5:$H$201,0),0),0)</f>
        <v>#REF!</v>
      </c>
      <c r="Y42" s="130" t="e">
        <f t="array" ref="Y42">SUM(IF(MID('Inwentaryzacja 26.02.2013 '!$C$5:$C$201,1,LEN('Podsumowanie inwentaryzacji'!$C42))='Podsumowanie inwentaryzacji'!$C42,IF('Inwentaryzacja 26.02.2013 '!#REF!=1,'Inwentaryzacja 26.02.2013 '!$H$5:$H$201,0),0),0)</f>
        <v>#REF!</v>
      </c>
      <c r="Z42" s="130" t="e">
        <f t="array" ref="Z42">SUM(IF(MID('Inwentaryzacja 26.02.2013 '!$C$5:$C$201,1,LEN('Podsumowanie inwentaryzacji'!$C42))='Podsumowanie inwentaryzacji'!$C42,IF('Inwentaryzacja 26.02.2013 '!#REF!=1,'Inwentaryzacja 26.02.2013 '!$H$5:$H$201,0),0),0)</f>
        <v>#REF!</v>
      </c>
      <c r="AA42" s="97" t="e">
        <f t="shared" si="2"/>
        <v>#REF!</v>
      </c>
    </row>
    <row r="43" spans="2:27">
      <c r="B43" s="24">
        <f t="shared" si="3"/>
        <v>35</v>
      </c>
      <c r="C43" s="24" t="s">
        <v>7504</v>
      </c>
      <c r="D43" s="129" t="e">
        <f t="array" ref="D43">SUM(IF(MID('Inwentaryzacja 26.02.2013 '!$C$5:$C$201,1,LEN('Podsumowanie inwentaryzacji'!$C43))='Podsumowanie inwentaryzacji'!$C43,'Inwentaryzacja 26.02.2013 '!#REF!,0),0)</f>
        <v>#REF!</v>
      </c>
      <c r="E43" s="129" t="e">
        <f t="array" ref="E43">SUM(IF(MID('Inwentaryzacja 26.02.2013 '!$C$5:$C$201,1,LEN('Podsumowanie inwentaryzacji'!$C43))='Podsumowanie inwentaryzacji'!$C43,'Inwentaryzacja 26.02.2013 '!#REF!,0),0)</f>
        <v>#REF!</v>
      </c>
      <c r="F43" s="129" t="e">
        <f t="array" ref="F43">SUM(IF(MID('Inwentaryzacja 26.02.2013 '!$C$5:$C$201,1,LEN('Podsumowanie inwentaryzacji'!$C43))='Podsumowanie inwentaryzacji'!$C43,'Inwentaryzacja 26.02.2013 '!#REF!,0),0)</f>
        <v>#REF!</v>
      </c>
      <c r="G43" s="129" t="e">
        <f t="array" ref="G43">SUM(IF(MID('Inwentaryzacja 26.02.2013 '!$C$5:$C$201,1,LEN('Podsumowanie inwentaryzacji'!$C43))='Podsumowanie inwentaryzacji'!$C43,'Inwentaryzacja 26.02.2013 '!#REF!,0),0)</f>
        <v>#REF!</v>
      </c>
      <c r="H43" s="129" t="e">
        <f t="array" ref="H43">SUM(IF(MID('Inwentaryzacja 26.02.2013 '!$C$5:$C$201,1,LEN('Podsumowanie inwentaryzacji'!$C43))='Podsumowanie inwentaryzacji'!$C43,'Inwentaryzacja 26.02.2013 '!#REF!,0),0)</f>
        <v>#REF!</v>
      </c>
      <c r="I43" s="129" t="e">
        <f t="array" ref="I43">SUM(IF(MID('Inwentaryzacja 26.02.2013 '!$C$5:$C$201,1,LEN('Podsumowanie inwentaryzacji'!$C43))='Podsumowanie inwentaryzacji'!$C43,'Inwentaryzacja 26.02.2013 '!#REF!,0),0)</f>
        <v>#REF!</v>
      </c>
      <c r="J43" s="129" t="e">
        <f t="array" ref="J43">SUM(IF(MID('Inwentaryzacja 26.02.2013 '!$C$5:$C$201,1,LEN('Podsumowanie inwentaryzacji'!$C43))='Podsumowanie inwentaryzacji'!$C43,'Inwentaryzacja 26.02.2013 '!#REF!,0),0)</f>
        <v>#REF!</v>
      </c>
      <c r="K43" s="23" t="e">
        <f t="shared" si="1"/>
        <v>#REF!</v>
      </c>
      <c r="L43" s="129" t="e">
        <f t="array" ref="L43">SUM(IF(MID('Inwentaryzacja 26.02.2013 '!$C$5:$C$201,1,LEN('Podsumowanie inwentaryzacji'!$C43))='Podsumowanie inwentaryzacji'!$C43,IF('Inwentaryzacja 26.02.2013 '!#REF!=1,'Inwentaryzacja 26.02.2013 '!$G$5:$G$201,0),0),0)</f>
        <v>#REF!</v>
      </c>
      <c r="M43" s="129" t="e">
        <f t="array" ref="M43">SUM(IF(MID('Inwentaryzacja 26.02.2013 '!$C$5:$C$201,1,LEN('Podsumowanie inwentaryzacji'!$C43))='Podsumowanie inwentaryzacji'!$C43,IF('Inwentaryzacja 26.02.2013 '!#REF!=1,'Inwentaryzacja 26.02.2013 '!$G$5:$G$201,0),0),0)</f>
        <v>#REF!</v>
      </c>
      <c r="N43" s="129" t="e">
        <f t="array" ref="N43">SUM(IF(MID('Inwentaryzacja 26.02.2013 '!$C$5:$C$201,1,LEN('Podsumowanie inwentaryzacji'!$C43))='Podsumowanie inwentaryzacji'!$C43,IF('Inwentaryzacja 26.02.2013 '!#REF!=1,'Inwentaryzacja 26.02.2013 '!$G$5:$G$201,0),0),0)</f>
        <v>#REF!</v>
      </c>
      <c r="O43" s="129" t="e">
        <f t="array" ref="O43">SUM(IF(MID('Inwentaryzacja 26.02.2013 '!$C$5:$C$201,1,LEN('Podsumowanie inwentaryzacji'!$C43))='Podsumowanie inwentaryzacji'!$C43,IF('Inwentaryzacja 26.02.2013 '!#REF!=1,'Inwentaryzacja 26.02.2013 '!$G$5:$G$201,0),0),0)</f>
        <v>#REF!</v>
      </c>
      <c r="P43" s="129" t="e">
        <f t="array" ref="P43">SUM(IF(MID('Inwentaryzacja 26.02.2013 '!$C$5:$C$201,1,LEN('Podsumowanie inwentaryzacji'!$C43))='Podsumowanie inwentaryzacji'!$C43,IF('Inwentaryzacja 26.02.2013 '!#REF!=1,'Inwentaryzacja 26.02.2013 '!$G$5:$G$201,0),0),0)</f>
        <v>#REF!</v>
      </c>
      <c r="Q43" s="129" t="e">
        <f t="array" ref="Q43">SUM(IF(MID('Inwentaryzacja 26.02.2013 '!$C$5:$C$201,1,LEN('Podsumowanie inwentaryzacji'!$C43))='Podsumowanie inwentaryzacji'!$C43,IF('Inwentaryzacja 26.02.2013 '!#REF!=1,'Inwentaryzacja 26.02.2013 '!$G$5:$G$201,0),0),0)</f>
        <v>#REF!</v>
      </c>
      <c r="R43" s="129" t="e">
        <f t="array" ref="R43">SUM(IF(MID('Inwentaryzacja 26.02.2013 '!$C$5:$C$201,1,LEN('Podsumowanie inwentaryzacji'!$C43))='Podsumowanie inwentaryzacji'!$C43,IF('Inwentaryzacja 26.02.2013 '!#REF!=1,'Inwentaryzacja 26.02.2013 '!$G$5:$G$201,0),0),0)</f>
        <v>#REF!</v>
      </c>
      <c r="S43" s="23" t="e">
        <f t="shared" si="0"/>
        <v>#REF!</v>
      </c>
      <c r="T43" s="130" t="e">
        <f t="array" ref="T43">SUM(IF(MID('Inwentaryzacja 26.02.2013 '!$C$5:$C$201,1,LEN('Podsumowanie inwentaryzacji'!$C43))='Podsumowanie inwentaryzacji'!$C43,IF('Inwentaryzacja 26.02.2013 '!#REF!=1,'Inwentaryzacja 26.02.2013 '!$H$5:$H$201,0),0),0)</f>
        <v>#REF!</v>
      </c>
      <c r="U43" s="130" t="e">
        <f t="array" ref="U43">SUM(IF(MID('Inwentaryzacja 26.02.2013 '!$C$5:$C$201,1,LEN('Podsumowanie inwentaryzacji'!$C43))='Podsumowanie inwentaryzacji'!$C43,IF('Inwentaryzacja 26.02.2013 '!#REF!=1,'Inwentaryzacja 26.02.2013 '!$H$5:$H$201,0),0),0)</f>
        <v>#REF!</v>
      </c>
      <c r="V43" s="130" t="e">
        <f t="array" ref="V43">SUM(IF(MID('Inwentaryzacja 26.02.2013 '!$C$5:$C$201,1,LEN('Podsumowanie inwentaryzacji'!$C43))='Podsumowanie inwentaryzacji'!$C43,IF('Inwentaryzacja 26.02.2013 '!#REF!=1,'Inwentaryzacja 26.02.2013 '!$H$5:$H$201,0),0),0)</f>
        <v>#REF!</v>
      </c>
      <c r="W43" s="130" t="e">
        <f t="array" ref="W43">SUM(IF(MID('Inwentaryzacja 26.02.2013 '!$C$5:$C$201,1,LEN('Podsumowanie inwentaryzacji'!$C43))='Podsumowanie inwentaryzacji'!$C43,IF('Inwentaryzacja 26.02.2013 '!#REF!=1,'Inwentaryzacja 26.02.2013 '!$H$5:$H$201,0),0),0)</f>
        <v>#REF!</v>
      </c>
      <c r="X43" s="130" t="e">
        <f t="array" ref="X43">SUM(IF(MID('Inwentaryzacja 26.02.2013 '!$C$5:$C$201,1,LEN('Podsumowanie inwentaryzacji'!$C43))='Podsumowanie inwentaryzacji'!$C43,IF('Inwentaryzacja 26.02.2013 '!#REF!=1,'Inwentaryzacja 26.02.2013 '!$H$5:$H$201,0),0),0)</f>
        <v>#REF!</v>
      </c>
      <c r="Y43" s="130" t="e">
        <f t="array" ref="Y43">SUM(IF(MID('Inwentaryzacja 26.02.2013 '!$C$5:$C$201,1,LEN('Podsumowanie inwentaryzacji'!$C43))='Podsumowanie inwentaryzacji'!$C43,IF('Inwentaryzacja 26.02.2013 '!#REF!=1,'Inwentaryzacja 26.02.2013 '!$H$5:$H$201,0),0),0)</f>
        <v>#REF!</v>
      </c>
      <c r="Z43" s="130" t="e">
        <f t="array" ref="Z43">SUM(IF(MID('Inwentaryzacja 26.02.2013 '!$C$5:$C$201,1,LEN('Podsumowanie inwentaryzacji'!$C43))='Podsumowanie inwentaryzacji'!$C43,IF('Inwentaryzacja 26.02.2013 '!#REF!=1,'Inwentaryzacja 26.02.2013 '!$H$5:$H$201,0),0),0)</f>
        <v>#REF!</v>
      </c>
      <c r="AA43" s="97" t="e">
        <f t="shared" si="2"/>
        <v>#REF!</v>
      </c>
    </row>
    <row r="44" spans="2:27">
      <c r="B44" s="24">
        <f t="shared" si="3"/>
        <v>36</v>
      </c>
      <c r="C44" s="24" t="s">
        <v>3866</v>
      </c>
      <c r="D44" s="129" t="e">
        <f t="array" ref="D44">SUM(IF(MID('Inwentaryzacja 26.02.2013 '!$C$5:$C$201,1,LEN('Podsumowanie inwentaryzacji'!$C44))='Podsumowanie inwentaryzacji'!$C44,'Inwentaryzacja 26.02.2013 '!#REF!,0),0)</f>
        <v>#REF!</v>
      </c>
      <c r="E44" s="129" t="e">
        <f t="array" ref="E44">SUM(IF(MID('Inwentaryzacja 26.02.2013 '!$C$5:$C$201,1,LEN('Podsumowanie inwentaryzacji'!$C44))='Podsumowanie inwentaryzacji'!$C44,'Inwentaryzacja 26.02.2013 '!#REF!,0),0)</f>
        <v>#REF!</v>
      </c>
      <c r="F44" s="129" t="e">
        <f t="array" ref="F44">SUM(IF(MID('Inwentaryzacja 26.02.2013 '!$C$5:$C$201,1,LEN('Podsumowanie inwentaryzacji'!$C44))='Podsumowanie inwentaryzacji'!$C44,'Inwentaryzacja 26.02.2013 '!#REF!,0),0)</f>
        <v>#REF!</v>
      </c>
      <c r="G44" s="129" t="e">
        <f t="array" ref="G44">SUM(IF(MID('Inwentaryzacja 26.02.2013 '!$C$5:$C$201,1,LEN('Podsumowanie inwentaryzacji'!$C44))='Podsumowanie inwentaryzacji'!$C44,'Inwentaryzacja 26.02.2013 '!#REF!,0),0)</f>
        <v>#REF!</v>
      </c>
      <c r="H44" s="129" t="e">
        <f t="array" ref="H44">SUM(IF(MID('Inwentaryzacja 26.02.2013 '!$C$5:$C$201,1,LEN('Podsumowanie inwentaryzacji'!$C44))='Podsumowanie inwentaryzacji'!$C44,'Inwentaryzacja 26.02.2013 '!#REF!,0),0)</f>
        <v>#REF!</v>
      </c>
      <c r="I44" s="129" t="e">
        <f t="array" ref="I44">SUM(IF(MID('Inwentaryzacja 26.02.2013 '!$C$5:$C$201,1,LEN('Podsumowanie inwentaryzacji'!$C44))='Podsumowanie inwentaryzacji'!$C44,'Inwentaryzacja 26.02.2013 '!#REF!,0),0)</f>
        <v>#REF!</v>
      </c>
      <c r="J44" s="129" t="e">
        <f t="array" ref="J44">SUM(IF(MID('Inwentaryzacja 26.02.2013 '!$C$5:$C$201,1,LEN('Podsumowanie inwentaryzacji'!$C44))='Podsumowanie inwentaryzacji'!$C44,'Inwentaryzacja 26.02.2013 '!#REF!,0),0)</f>
        <v>#REF!</v>
      </c>
      <c r="K44" s="23" t="e">
        <f t="shared" si="1"/>
        <v>#REF!</v>
      </c>
      <c r="L44" s="129" t="e">
        <f t="array" ref="L44">SUM(IF(MID('Inwentaryzacja 26.02.2013 '!$C$5:$C$201,1,LEN('Podsumowanie inwentaryzacji'!$C44))='Podsumowanie inwentaryzacji'!$C44,IF('Inwentaryzacja 26.02.2013 '!#REF!=1,'Inwentaryzacja 26.02.2013 '!$G$5:$G$201,0),0),0)</f>
        <v>#REF!</v>
      </c>
      <c r="M44" s="129" t="e">
        <f t="array" ref="M44">SUM(IF(MID('Inwentaryzacja 26.02.2013 '!$C$5:$C$201,1,LEN('Podsumowanie inwentaryzacji'!$C44))='Podsumowanie inwentaryzacji'!$C44,IF('Inwentaryzacja 26.02.2013 '!#REF!=1,'Inwentaryzacja 26.02.2013 '!$G$5:$G$201,0),0),0)</f>
        <v>#REF!</v>
      </c>
      <c r="N44" s="129" t="e">
        <f t="array" ref="N44">SUM(IF(MID('Inwentaryzacja 26.02.2013 '!$C$5:$C$201,1,LEN('Podsumowanie inwentaryzacji'!$C44))='Podsumowanie inwentaryzacji'!$C44,IF('Inwentaryzacja 26.02.2013 '!#REF!=1,'Inwentaryzacja 26.02.2013 '!$G$5:$G$201,0),0),0)</f>
        <v>#REF!</v>
      </c>
      <c r="O44" s="129" t="e">
        <f t="array" ref="O44">SUM(IF(MID('Inwentaryzacja 26.02.2013 '!$C$5:$C$201,1,LEN('Podsumowanie inwentaryzacji'!$C44))='Podsumowanie inwentaryzacji'!$C44,IF('Inwentaryzacja 26.02.2013 '!#REF!=1,'Inwentaryzacja 26.02.2013 '!$G$5:$G$201,0),0),0)</f>
        <v>#REF!</v>
      </c>
      <c r="P44" s="129" t="e">
        <f t="array" ref="P44">SUM(IF(MID('Inwentaryzacja 26.02.2013 '!$C$5:$C$201,1,LEN('Podsumowanie inwentaryzacji'!$C44))='Podsumowanie inwentaryzacji'!$C44,IF('Inwentaryzacja 26.02.2013 '!#REF!=1,'Inwentaryzacja 26.02.2013 '!$G$5:$G$201,0),0),0)</f>
        <v>#REF!</v>
      </c>
      <c r="Q44" s="129" t="e">
        <f t="array" ref="Q44">SUM(IF(MID('Inwentaryzacja 26.02.2013 '!$C$5:$C$201,1,LEN('Podsumowanie inwentaryzacji'!$C44))='Podsumowanie inwentaryzacji'!$C44,IF('Inwentaryzacja 26.02.2013 '!#REF!=1,'Inwentaryzacja 26.02.2013 '!$G$5:$G$201,0),0),0)</f>
        <v>#REF!</v>
      </c>
      <c r="R44" s="129" t="e">
        <f t="array" ref="R44">SUM(IF(MID('Inwentaryzacja 26.02.2013 '!$C$5:$C$201,1,LEN('Podsumowanie inwentaryzacji'!$C44))='Podsumowanie inwentaryzacji'!$C44,IF('Inwentaryzacja 26.02.2013 '!#REF!=1,'Inwentaryzacja 26.02.2013 '!$G$5:$G$201,0),0),0)</f>
        <v>#REF!</v>
      </c>
      <c r="S44" s="23" t="e">
        <f t="shared" si="0"/>
        <v>#REF!</v>
      </c>
      <c r="T44" s="130" t="e">
        <f t="array" ref="T44">SUM(IF(MID('Inwentaryzacja 26.02.2013 '!$C$5:$C$201,1,LEN('Podsumowanie inwentaryzacji'!$C44))='Podsumowanie inwentaryzacji'!$C44,IF('Inwentaryzacja 26.02.2013 '!#REF!=1,'Inwentaryzacja 26.02.2013 '!$H$5:$H$201,0),0),0)</f>
        <v>#REF!</v>
      </c>
      <c r="U44" s="130" t="e">
        <f t="array" ref="U44">SUM(IF(MID('Inwentaryzacja 26.02.2013 '!$C$5:$C$201,1,LEN('Podsumowanie inwentaryzacji'!$C44))='Podsumowanie inwentaryzacji'!$C44,IF('Inwentaryzacja 26.02.2013 '!#REF!=1,'Inwentaryzacja 26.02.2013 '!$H$5:$H$201,0),0),0)</f>
        <v>#REF!</v>
      </c>
      <c r="V44" s="130" t="e">
        <f t="array" ref="V44">SUM(IF(MID('Inwentaryzacja 26.02.2013 '!$C$5:$C$201,1,LEN('Podsumowanie inwentaryzacji'!$C44))='Podsumowanie inwentaryzacji'!$C44,IF('Inwentaryzacja 26.02.2013 '!#REF!=1,'Inwentaryzacja 26.02.2013 '!$H$5:$H$201,0),0),0)</f>
        <v>#REF!</v>
      </c>
      <c r="W44" s="130" t="e">
        <f t="array" ref="W44">SUM(IF(MID('Inwentaryzacja 26.02.2013 '!$C$5:$C$201,1,LEN('Podsumowanie inwentaryzacji'!$C44))='Podsumowanie inwentaryzacji'!$C44,IF('Inwentaryzacja 26.02.2013 '!#REF!=1,'Inwentaryzacja 26.02.2013 '!$H$5:$H$201,0),0),0)</f>
        <v>#REF!</v>
      </c>
      <c r="X44" s="130" t="e">
        <f t="array" ref="X44">SUM(IF(MID('Inwentaryzacja 26.02.2013 '!$C$5:$C$201,1,LEN('Podsumowanie inwentaryzacji'!$C44))='Podsumowanie inwentaryzacji'!$C44,IF('Inwentaryzacja 26.02.2013 '!#REF!=1,'Inwentaryzacja 26.02.2013 '!$H$5:$H$201,0),0),0)</f>
        <v>#REF!</v>
      </c>
      <c r="Y44" s="130" t="e">
        <f t="array" ref="Y44">SUM(IF(MID('Inwentaryzacja 26.02.2013 '!$C$5:$C$201,1,LEN('Podsumowanie inwentaryzacji'!$C44))='Podsumowanie inwentaryzacji'!$C44,IF('Inwentaryzacja 26.02.2013 '!#REF!=1,'Inwentaryzacja 26.02.2013 '!$H$5:$H$201,0),0),0)</f>
        <v>#REF!</v>
      </c>
      <c r="Z44" s="130" t="e">
        <f t="array" ref="Z44">SUM(IF(MID('Inwentaryzacja 26.02.2013 '!$C$5:$C$201,1,LEN('Podsumowanie inwentaryzacji'!$C44))='Podsumowanie inwentaryzacji'!$C44,IF('Inwentaryzacja 26.02.2013 '!#REF!=1,'Inwentaryzacja 26.02.2013 '!$H$5:$H$201,0),0),0)</f>
        <v>#REF!</v>
      </c>
      <c r="AA44" s="97" t="e">
        <f t="shared" si="2"/>
        <v>#REF!</v>
      </c>
    </row>
    <row r="45" spans="2:27">
      <c r="B45" s="24">
        <f t="shared" si="3"/>
        <v>37</v>
      </c>
      <c r="C45" s="24" t="s">
        <v>2922</v>
      </c>
      <c r="D45" s="129" t="e">
        <f t="array" ref="D45">SUM(IF(MID('Inwentaryzacja 26.02.2013 '!$C$5:$C$201,1,LEN('Podsumowanie inwentaryzacji'!$C45))='Podsumowanie inwentaryzacji'!$C45,'Inwentaryzacja 26.02.2013 '!#REF!,0),0)</f>
        <v>#REF!</v>
      </c>
      <c r="E45" s="129" t="e">
        <f t="array" ref="E45">SUM(IF(MID('Inwentaryzacja 26.02.2013 '!$C$5:$C$201,1,LEN('Podsumowanie inwentaryzacji'!$C45))='Podsumowanie inwentaryzacji'!$C45,'Inwentaryzacja 26.02.2013 '!#REF!,0),0)</f>
        <v>#REF!</v>
      </c>
      <c r="F45" s="129" t="e">
        <f t="array" ref="F45">SUM(IF(MID('Inwentaryzacja 26.02.2013 '!$C$5:$C$201,1,LEN('Podsumowanie inwentaryzacji'!$C45))='Podsumowanie inwentaryzacji'!$C45,'Inwentaryzacja 26.02.2013 '!#REF!,0),0)</f>
        <v>#REF!</v>
      </c>
      <c r="G45" s="129" t="e">
        <f t="array" ref="G45">SUM(IF(MID('Inwentaryzacja 26.02.2013 '!$C$5:$C$201,1,LEN('Podsumowanie inwentaryzacji'!$C45))='Podsumowanie inwentaryzacji'!$C45,'Inwentaryzacja 26.02.2013 '!#REF!,0),0)</f>
        <v>#REF!</v>
      </c>
      <c r="H45" s="129" t="e">
        <f t="array" ref="H45">SUM(IF(MID('Inwentaryzacja 26.02.2013 '!$C$5:$C$201,1,LEN('Podsumowanie inwentaryzacji'!$C45))='Podsumowanie inwentaryzacji'!$C45,'Inwentaryzacja 26.02.2013 '!#REF!,0),0)</f>
        <v>#REF!</v>
      </c>
      <c r="I45" s="129" t="e">
        <f t="array" ref="I45">SUM(IF(MID('Inwentaryzacja 26.02.2013 '!$C$5:$C$201,1,LEN('Podsumowanie inwentaryzacji'!$C45))='Podsumowanie inwentaryzacji'!$C45,'Inwentaryzacja 26.02.2013 '!#REF!,0),0)</f>
        <v>#REF!</v>
      </c>
      <c r="J45" s="129" t="e">
        <f t="array" ref="J45">SUM(IF(MID('Inwentaryzacja 26.02.2013 '!$C$5:$C$201,1,LEN('Podsumowanie inwentaryzacji'!$C45))='Podsumowanie inwentaryzacji'!$C45,'Inwentaryzacja 26.02.2013 '!#REF!,0),0)</f>
        <v>#REF!</v>
      </c>
      <c r="K45" s="23" t="e">
        <f t="shared" si="1"/>
        <v>#REF!</v>
      </c>
      <c r="L45" s="129" t="e">
        <f t="array" ref="L45">SUM(IF(MID('Inwentaryzacja 26.02.2013 '!$C$5:$C$201,1,LEN('Podsumowanie inwentaryzacji'!$C45))='Podsumowanie inwentaryzacji'!$C45,IF('Inwentaryzacja 26.02.2013 '!#REF!=1,'Inwentaryzacja 26.02.2013 '!$G$5:$G$201,0),0),0)</f>
        <v>#REF!</v>
      </c>
      <c r="M45" s="129" t="e">
        <f t="array" ref="M45">SUM(IF(MID('Inwentaryzacja 26.02.2013 '!$C$5:$C$201,1,LEN('Podsumowanie inwentaryzacji'!$C45))='Podsumowanie inwentaryzacji'!$C45,IF('Inwentaryzacja 26.02.2013 '!#REF!=1,'Inwentaryzacja 26.02.2013 '!$G$5:$G$201,0),0),0)</f>
        <v>#REF!</v>
      </c>
      <c r="N45" s="129" t="e">
        <f t="array" ref="N45">SUM(IF(MID('Inwentaryzacja 26.02.2013 '!$C$5:$C$201,1,LEN('Podsumowanie inwentaryzacji'!$C45))='Podsumowanie inwentaryzacji'!$C45,IF('Inwentaryzacja 26.02.2013 '!#REF!=1,'Inwentaryzacja 26.02.2013 '!$G$5:$G$201,0),0),0)</f>
        <v>#REF!</v>
      </c>
      <c r="O45" s="129" t="e">
        <f t="array" ref="O45">SUM(IF(MID('Inwentaryzacja 26.02.2013 '!$C$5:$C$201,1,LEN('Podsumowanie inwentaryzacji'!$C45))='Podsumowanie inwentaryzacji'!$C45,IF('Inwentaryzacja 26.02.2013 '!#REF!=1,'Inwentaryzacja 26.02.2013 '!$G$5:$G$201,0),0),0)</f>
        <v>#REF!</v>
      </c>
      <c r="P45" s="129" t="e">
        <f t="array" ref="P45">SUM(IF(MID('Inwentaryzacja 26.02.2013 '!$C$5:$C$201,1,LEN('Podsumowanie inwentaryzacji'!$C45))='Podsumowanie inwentaryzacji'!$C45,IF('Inwentaryzacja 26.02.2013 '!#REF!=1,'Inwentaryzacja 26.02.2013 '!$G$5:$G$201,0),0),0)</f>
        <v>#REF!</v>
      </c>
      <c r="Q45" s="129" t="e">
        <f t="array" ref="Q45">SUM(IF(MID('Inwentaryzacja 26.02.2013 '!$C$5:$C$201,1,LEN('Podsumowanie inwentaryzacji'!$C45))='Podsumowanie inwentaryzacji'!$C45,IF('Inwentaryzacja 26.02.2013 '!#REF!=1,'Inwentaryzacja 26.02.2013 '!$G$5:$G$201,0),0),0)</f>
        <v>#REF!</v>
      </c>
      <c r="R45" s="129" t="e">
        <f t="array" ref="R45">SUM(IF(MID('Inwentaryzacja 26.02.2013 '!$C$5:$C$201,1,LEN('Podsumowanie inwentaryzacji'!$C45))='Podsumowanie inwentaryzacji'!$C45,IF('Inwentaryzacja 26.02.2013 '!#REF!=1,'Inwentaryzacja 26.02.2013 '!$G$5:$G$201,0),0),0)</f>
        <v>#REF!</v>
      </c>
      <c r="S45" s="23" t="e">
        <f t="shared" si="0"/>
        <v>#REF!</v>
      </c>
      <c r="T45" s="130" t="e">
        <f t="array" ref="T45">SUM(IF(MID('Inwentaryzacja 26.02.2013 '!$C$5:$C$201,1,LEN('Podsumowanie inwentaryzacji'!$C45))='Podsumowanie inwentaryzacji'!$C45,IF('Inwentaryzacja 26.02.2013 '!#REF!=1,'Inwentaryzacja 26.02.2013 '!$H$5:$H$201,0),0),0)</f>
        <v>#REF!</v>
      </c>
      <c r="U45" s="130" t="e">
        <f t="array" ref="U45">SUM(IF(MID('Inwentaryzacja 26.02.2013 '!$C$5:$C$201,1,LEN('Podsumowanie inwentaryzacji'!$C45))='Podsumowanie inwentaryzacji'!$C45,IF('Inwentaryzacja 26.02.2013 '!#REF!=1,'Inwentaryzacja 26.02.2013 '!$H$5:$H$201,0),0),0)</f>
        <v>#REF!</v>
      </c>
      <c r="V45" s="130" t="e">
        <f t="array" ref="V45">SUM(IF(MID('Inwentaryzacja 26.02.2013 '!$C$5:$C$201,1,LEN('Podsumowanie inwentaryzacji'!$C45))='Podsumowanie inwentaryzacji'!$C45,IF('Inwentaryzacja 26.02.2013 '!#REF!=1,'Inwentaryzacja 26.02.2013 '!$H$5:$H$201,0),0),0)</f>
        <v>#REF!</v>
      </c>
      <c r="W45" s="130" t="e">
        <f t="array" ref="W45">SUM(IF(MID('Inwentaryzacja 26.02.2013 '!$C$5:$C$201,1,LEN('Podsumowanie inwentaryzacji'!$C45))='Podsumowanie inwentaryzacji'!$C45,IF('Inwentaryzacja 26.02.2013 '!#REF!=1,'Inwentaryzacja 26.02.2013 '!$H$5:$H$201,0),0),0)</f>
        <v>#REF!</v>
      </c>
      <c r="X45" s="130" t="e">
        <f t="array" ref="X45">SUM(IF(MID('Inwentaryzacja 26.02.2013 '!$C$5:$C$201,1,LEN('Podsumowanie inwentaryzacji'!$C45))='Podsumowanie inwentaryzacji'!$C45,IF('Inwentaryzacja 26.02.2013 '!#REF!=1,'Inwentaryzacja 26.02.2013 '!$H$5:$H$201,0),0),0)</f>
        <v>#REF!</v>
      </c>
      <c r="Y45" s="130" t="e">
        <f t="array" ref="Y45">SUM(IF(MID('Inwentaryzacja 26.02.2013 '!$C$5:$C$201,1,LEN('Podsumowanie inwentaryzacji'!$C45))='Podsumowanie inwentaryzacji'!$C45,IF('Inwentaryzacja 26.02.2013 '!#REF!=1,'Inwentaryzacja 26.02.2013 '!$H$5:$H$201,0),0),0)</f>
        <v>#REF!</v>
      </c>
      <c r="Z45" s="130" t="e">
        <f t="array" ref="Z45">SUM(IF(MID('Inwentaryzacja 26.02.2013 '!$C$5:$C$201,1,LEN('Podsumowanie inwentaryzacji'!$C45))='Podsumowanie inwentaryzacji'!$C45,IF('Inwentaryzacja 26.02.2013 '!#REF!=1,'Inwentaryzacja 26.02.2013 '!$H$5:$H$201,0),0),0)</f>
        <v>#REF!</v>
      </c>
      <c r="AA45" s="97" t="e">
        <f t="shared" si="2"/>
        <v>#REF!</v>
      </c>
    </row>
    <row r="46" spans="2:27">
      <c r="B46" s="24">
        <f t="shared" si="3"/>
        <v>38</v>
      </c>
      <c r="C46" s="24" t="s">
        <v>3875</v>
      </c>
      <c r="D46" s="129" t="e">
        <f t="array" ref="D46">SUM(IF(MID('Inwentaryzacja 26.02.2013 '!$C$5:$C$201,1,LEN('Podsumowanie inwentaryzacji'!$C46))='Podsumowanie inwentaryzacji'!$C46,'Inwentaryzacja 26.02.2013 '!#REF!,0),0)</f>
        <v>#REF!</v>
      </c>
      <c r="E46" s="129" t="e">
        <f t="array" ref="E46">SUM(IF(MID('Inwentaryzacja 26.02.2013 '!$C$5:$C$201,1,LEN('Podsumowanie inwentaryzacji'!$C46))='Podsumowanie inwentaryzacji'!$C46,'Inwentaryzacja 26.02.2013 '!#REF!,0),0)</f>
        <v>#REF!</v>
      </c>
      <c r="F46" s="129" t="e">
        <f t="array" ref="F46">SUM(IF(MID('Inwentaryzacja 26.02.2013 '!$C$5:$C$201,1,LEN('Podsumowanie inwentaryzacji'!$C46))='Podsumowanie inwentaryzacji'!$C46,'Inwentaryzacja 26.02.2013 '!#REF!,0),0)</f>
        <v>#REF!</v>
      </c>
      <c r="G46" s="129" t="e">
        <f t="array" ref="G46">SUM(IF(MID('Inwentaryzacja 26.02.2013 '!$C$5:$C$201,1,LEN('Podsumowanie inwentaryzacji'!$C46))='Podsumowanie inwentaryzacji'!$C46,'Inwentaryzacja 26.02.2013 '!#REF!,0),0)</f>
        <v>#REF!</v>
      </c>
      <c r="H46" s="129" t="e">
        <f t="array" ref="H46">SUM(IF(MID('Inwentaryzacja 26.02.2013 '!$C$5:$C$201,1,LEN('Podsumowanie inwentaryzacji'!$C46))='Podsumowanie inwentaryzacji'!$C46,'Inwentaryzacja 26.02.2013 '!#REF!,0),0)</f>
        <v>#REF!</v>
      </c>
      <c r="I46" s="129" t="e">
        <f t="array" ref="I46">SUM(IF(MID('Inwentaryzacja 26.02.2013 '!$C$5:$C$201,1,LEN('Podsumowanie inwentaryzacji'!$C46))='Podsumowanie inwentaryzacji'!$C46,'Inwentaryzacja 26.02.2013 '!#REF!,0),0)</f>
        <v>#REF!</v>
      </c>
      <c r="J46" s="129" t="e">
        <f t="array" ref="J46">SUM(IF(MID('Inwentaryzacja 26.02.2013 '!$C$5:$C$201,1,LEN('Podsumowanie inwentaryzacji'!$C46))='Podsumowanie inwentaryzacji'!$C46,'Inwentaryzacja 26.02.2013 '!#REF!,0),0)</f>
        <v>#REF!</v>
      </c>
      <c r="K46" s="23" t="e">
        <f t="shared" si="1"/>
        <v>#REF!</v>
      </c>
      <c r="L46" s="129" t="e">
        <f t="array" ref="L46">SUM(IF(MID('Inwentaryzacja 26.02.2013 '!$C$5:$C$201,1,LEN('Podsumowanie inwentaryzacji'!$C46))='Podsumowanie inwentaryzacji'!$C46,IF('Inwentaryzacja 26.02.2013 '!#REF!=1,'Inwentaryzacja 26.02.2013 '!$G$5:$G$201,0),0),0)</f>
        <v>#REF!</v>
      </c>
      <c r="M46" s="129" t="e">
        <f t="array" ref="M46">SUM(IF(MID('Inwentaryzacja 26.02.2013 '!$C$5:$C$201,1,LEN('Podsumowanie inwentaryzacji'!$C46))='Podsumowanie inwentaryzacji'!$C46,IF('Inwentaryzacja 26.02.2013 '!#REF!=1,'Inwentaryzacja 26.02.2013 '!$G$5:$G$201,0),0),0)</f>
        <v>#REF!</v>
      </c>
      <c r="N46" s="129" t="e">
        <f t="array" ref="N46">SUM(IF(MID('Inwentaryzacja 26.02.2013 '!$C$5:$C$201,1,LEN('Podsumowanie inwentaryzacji'!$C46))='Podsumowanie inwentaryzacji'!$C46,IF('Inwentaryzacja 26.02.2013 '!#REF!=1,'Inwentaryzacja 26.02.2013 '!$G$5:$G$201,0),0),0)</f>
        <v>#REF!</v>
      </c>
      <c r="O46" s="129" t="e">
        <f t="array" ref="O46">SUM(IF(MID('Inwentaryzacja 26.02.2013 '!$C$5:$C$201,1,LEN('Podsumowanie inwentaryzacji'!$C46))='Podsumowanie inwentaryzacji'!$C46,IF('Inwentaryzacja 26.02.2013 '!#REF!=1,'Inwentaryzacja 26.02.2013 '!$G$5:$G$201,0),0),0)</f>
        <v>#REF!</v>
      </c>
      <c r="P46" s="129" t="e">
        <f t="array" ref="P46">SUM(IF(MID('Inwentaryzacja 26.02.2013 '!$C$5:$C$201,1,LEN('Podsumowanie inwentaryzacji'!$C46))='Podsumowanie inwentaryzacji'!$C46,IF('Inwentaryzacja 26.02.2013 '!#REF!=1,'Inwentaryzacja 26.02.2013 '!$G$5:$G$201,0),0),0)</f>
        <v>#REF!</v>
      </c>
      <c r="Q46" s="129" t="e">
        <f t="array" ref="Q46">SUM(IF(MID('Inwentaryzacja 26.02.2013 '!$C$5:$C$201,1,LEN('Podsumowanie inwentaryzacji'!$C46))='Podsumowanie inwentaryzacji'!$C46,IF('Inwentaryzacja 26.02.2013 '!#REF!=1,'Inwentaryzacja 26.02.2013 '!$G$5:$G$201,0),0),0)</f>
        <v>#REF!</v>
      </c>
      <c r="R46" s="129" t="e">
        <f t="array" ref="R46">SUM(IF(MID('Inwentaryzacja 26.02.2013 '!$C$5:$C$201,1,LEN('Podsumowanie inwentaryzacji'!$C46))='Podsumowanie inwentaryzacji'!$C46,IF('Inwentaryzacja 26.02.2013 '!#REF!=1,'Inwentaryzacja 26.02.2013 '!$G$5:$G$201,0),0),0)</f>
        <v>#REF!</v>
      </c>
      <c r="S46" s="23" t="e">
        <f t="shared" si="0"/>
        <v>#REF!</v>
      </c>
      <c r="T46" s="130" t="e">
        <f t="array" ref="T46">SUM(IF(MID('Inwentaryzacja 26.02.2013 '!$C$5:$C$201,1,LEN('Podsumowanie inwentaryzacji'!$C46))='Podsumowanie inwentaryzacji'!$C46,IF('Inwentaryzacja 26.02.2013 '!#REF!=1,'Inwentaryzacja 26.02.2013 '!$H$5:$H$201,0),0),0)</f>
        <v>#REF!</v>
      </c>
      <c r="U46" s="130" t="e">
        <f t="array" ref="U46">SUM(IF(MID('Inwentaryzacja 26.02.2013 '!$C$5:$C$201,1,LEN('Podsumowanie inwentaryzacji'!$C46))='Podsumowanie inwentaryzacji'!$C46,IF('Inwentaryzacja 26.02.2013 '!#REF!=1,'Inwentaryzacja 26.02.2013 '!$H$5:$H$201,0),0),0)</f>
        <v>#REF!</v>
      </c>
      <c r="V46" s="130" t="e">
        <f t="array" ref="V46">SUM(IF(MID('Inwentaryzacja 26.02.2013 '!$C$5:$C$201,1,LEN('Podsumowanie inwentaryzacji'!$C46))='Podsumowanie inwentaryzacji'!$C46,IF('Inwentaryzacja 26.02.2013 '!#REF!=1,'Inwentaryzacja 26.02.2013 '!$H$5:$H$201,0),0),0)</f>
        <v>#REF!</v>
      </c>
      <c r="W46" s="130" t="e">
        <f t="array" ref="W46">SUM(IF(MID('Inwentaryzacja 26.02.2013 '!$C$5:$C$201,1,LEN('Podsumowanie inwentaryzacji'!$C46))='Podsumowanie inwentaryzacji'!$C46,IF('Inwentaryzacja 26.02.2013 '!#REF!=1,'Inwentaryzacja 26.02.2013 '!$H$5:$H$201,0),0),0)</f>
        <v>#REF!</v>
      </c>
      <c r="X46" s="130" t="e">
        <f t="array" ref="X46">SUM(IF(MID('Inwentaryzacja 26.02.2013 '!$C$5:$C$201,1,LEN('Podsumowanie inwentaryzacji'!$C46))='Podsumowanie inwentaryzacji'!$C46,IF('Inwentaryzacja 26.02.2013 '!#REF!=1,'Inwentaryzacja 26.02.2013 '!$H$5:$H$201,0),0),0)</f>
        <v>#REF!</v>
      </c>
      <c r="Y46" s="130" t="e">
        <f t="array" ref="Y46">SUM(IF(MID('Inwentaryzacja 26.02.2013 '!$C$5:$C$201,1,LEN('Podsumowanie inwentaryzacji'!$C46))='Podsumowanie inwentaryzacji'!$C46,IF('Inwentaryzacja 26.02.2013 '!#REF!=1,'Inwentaryzacja 26.02.2013 '!$H$5:$H$201,0),0),0)</f>
        <v>#REF!</v>
      </c>
      <c r="Z46" s="130" t="e">
        <f t="array" ref="Z46">SUM(IF(MID('Inwentaryzacja 26.02.2013 '!$C$5:$C$201,1,LEN('Podsumowanie inwentaryzacji'!$C46))='Podsumowanie inwentaryzacji'!$C46,IF('Inwentaryzacja 26.02.2013 '!#REF!=1,'Inwentaryzacja 26.02.2013 '!$H$5:$H$201,0),0),0)</f>
        <v>#REF!</v>
      </c>
      <c r="AA46" s="97" t="e">
        <f t="shared" si="2"/>
        <v>#REF!</v>
      </c>
    </row>
    <row r="47" spans="2:27">
      <c r="B47" s="24">
        <f t="shared" si="3"/>
        <v>39</v>
      </c>
      <c r="C47" s="24" t="s">
        <v>7147</v>
      </c>
      <c r="D47" s="129" t="e">
        <f t="array" ref="D47">SUM(IF(MID('Inwentaryzacja 26.02.2013 '!$C$5:$C$201,1,LEN('Podsumowanie inwentaryzacji'!$C47))='Podsumowanie inwentaryzacji'!$C47,'Inwentaryzacja 26.02.2013 '!#REF!,0),0)</f>
        <v>#REF!</v>
      </c>
      <c r="E47" s="129" t="e">
        <f t="array" ref="E47">SUM(IF(MID('Inwentaryzacja 26.02.2013 '!$C$5:$C$201,1,LEN('Podsumowanie inwentaryzacji'!$C47))='Podsumowanie inwentaryzacji'!$C47,'Inwentaryzacja 26.02.2013 '!#REF!,0),0)</f>
        <v>#REF!</v>
      </c>
      <c r="F47" s="129" t="e">
        <f t="array" ref="F47">SUM(IF(MID('Inwentaryzacja 26.02.2013 '!$C$5:$C$201,1,LEN('Podsumowanie inwentaryzacji'!$C47))='Podsumowanie inwentaryzacji'!$C47,'Inwentaryzacja 26.02.2013 '!#REF!,0),0)</f>
        <v>#REF!</v>
      </c>
      <c r="G47" s="129" t="e">
        <f t="array" ref="G47">SUM(IF(MID('Inwentaryzacja 26.02.2013 '!$C$5:$C$201,1,LEN('Podsumowanie inwentaryzacji'!$C47))='Podsumowanie inwentaryzacji'!$C47,'Inwentaryzacja 26.02.2013 '!#REF!,0),0)</f>
        <v>#REF!</v>
      </c>
      <c r="H47" s="129" t="e">
        <f t="array" ref="H47">SUM(IF(MID('Inwentaryzacja 26.02.2013 '!$C$5:$C$201,1,LEN('Podsumowanie inwentaryzacji'!$C47))='Podsumowanie inwentaryzacji'!$C47,'Inwentaryzacja 26.02.2013 '!#REF!,0),0)</f>
        <v>#REF!</v>
      </c>
      <c r="I47" s="129" t="e">
        <f t="array" ref="I47">SUM(IF(MID('Inwentaryzacja 26.02.2013 '!$C$5:$C$201,1,LEN('Podsumowanie inwentaryzacji'!$C47))='Podsumowanie inwentaryzacji'!$C47,'Inwentaryzacja 26.02.2013 '!#REF!,0),0)</f>
        <v>#REF!</v>
      </c>
      <c r="J47" s="129" t="e">
        <f t="array" ref="J47">SUM(IF(MID('Inwentaryzacja 26.02.2013 '!$C$5:$C$201,1,LEN('Podsumowanie inwentaryzacji'!$C47))='Podsumowanie inwentaryzacji'!$C47,'Inwentaryzacja 26.02.2013 '!#REF!,0),0)</f>
        <v>#REF!</v>
      </c>
      <c r="K47" s="23" t="e">
        <f t="shared" si="1"/>
        <v>#REF!</v>
      </c>
      <c r="L47" s="129" t="e">
        <f t="array" ref="L47">SUM(IF(MID('Inwentaryzacja 26.02.2013 '!$C$5:$C$201,1,LEN('Podsumowanie inwentaryzacji'!$C47))='Podsumowanie inwentaryzacji'!$C47,IF('Inwentaryzacja 26.02.2013 '!#REF!=1,'Inwentaryzacja 26.02.2013 '!$G$5:$G$201,0),0),0)</f>
        <v>#REF!</v>
      </c>
      <c r="M47" s="129" t="e">
        <f t="array" ref="M47">SUM(IF(MID('Inwentaryzacja 26.02.2013 '!$C$5:$C$201,1,LEN('Podsumowanie inwentaryzacji'!$C47))='Podsumowanie inwentaryzacji'!$C47,IF('Inwentaryzacja 26.02.2013 '!#REF!=1,'Inwentaryzacja 26.02.2013 '!$G$5:$G$201,0),0),0)</f>
        <v>#REF!</v>
      </c>
      <c r="N47" s="129" t="e">
        <f t="array" ref="N47">SUM(IF(MID('Inwentaryzacja 26.02.2013 '!$C$5:$C$201,1,LEN('Podsumowanie inwentaryzacji'!$C47))='Podsumowanie inwentaryzacji'!$C47,IF('Inwentaryzacja 26.02.2013 '!#REF!=1,'Inwentaryzacja 26.02.2013 '!$G$5:$G$201,0),0),0)</f>
        <v>#REF!</v>
      </c>
      <c r="O47" s="129" t="e">
        <f t="array" ref="O47">SUM(IF(MID('Inwentaryzacja 26.02.2013 '!$C$5:$C$201,1,LEN('Podsumowanie inwentaryzacji'!$C47))='Podsumowanie inwentaryzacji'!$C47,IF('Inwentaryzacja 26.02.2013 '!#REF!=1,'Inwentaryzacja 26.02.2013 '!$G$5:$G$201,0),0),0)</f>
        <v>#REF!</v>
      </c>
      <c r="P47" s="129" t="e">
        <f t="array" ref="P47">SUM(IF(MID('Inwentaryzacja 26.02.2013 '!$C$5:$C$201,1,LEN('Podsumowanie inwentaryzacji'!$C47))='Podsumowanie inwentaryzacji'!$C47,IF('Inwentaryzacja 26.02.2013 '!#REF!=1,'Inwentaryzacja 26.02.2013 '!$G$5:$G$201,0),0),0)</f>
        <v>#REF!</v>
      </c>
      <c r="Q47" s="129" t="e">
        <f t="array" ref="Q47">SUM(IF(MID('Inwentaryzacja 26.02.2013 '!$C$5:$C$201,1,LEN('Podsumowanie inwentaryzacji'!$C47))='Podsumowanie inwentaryzacji'!$C47,IF('Inwentaryzacja 26.02.2013 '!#REF!=1,'Inwentaryzacja 26.02.2013 '!$G$5:$G$201,0),0),0)</f>
        <v>#REF!</v>
      </c>
      <c r="R47" s="129" t="e">
        <f t="array" ref="R47">SUM(IF(MID('Inwentaryzacja 26.02.2013 '!$C$5:$C$201,1,LEN('Podsumowanie inwentaryzacji'!$C47))='Podsumowanie inwentaryzacji'!$C47,IF('Inwentaryzacja 26.02.2013 '!#REF!=1,'Inwentaryzacja 26.02.2013 '!$G$5:$G$201,0),0),0)</f>
        <v>#REF!</v>
      </c>
      <c r="S47" s="23" t="e">
        <f t="shared" si="0"/>
        <v>#REF!</v>
      </c>
      <c r="T47" s="130" t="e">
        <f t="array" ref="T47">SUM(IF(MID('Inwentaryzacja 26.02.2013 '!$C$5:$C$201,1,LEN('Podsumowanie inwentaryzacji'!$C47))='Podsumowanie inwentaryzacji'!$C47,IF('Inwentaryzacja 26.02.2013 '!#REF!=1,'Inwentaryzacja 26.02.2013 '!$H$5:$H$201,0),0),0)</f>
        <v>#REF!</v>
      </c>
      <c r="U47" s="130" t="e">
        <f t="array" ref="U47">SUM(IF(MID('Inwentaryzacja 26.02.2013 '!$C$5:$C$201,1,LEN('Podsumowanie inwentaryzacji'!$C47))='Podsumowanie inwentaryzacji'!$C47,IF('Inwentaryzacja 26.02.2013 '!#REF!=1,'Inwentaryzacja 26.02.2013 '!$H$5:$H$201,0),0),0)</f>
        <v>#REF!</v>
      </c>
      <c r="V47" s="130" t="e">
        <f t="array" ref="V47">SUM(IF(MID('Inwentaryzacja 26.02.2013 '!$C$5:$C$201,1,LEN('Podsumowanie inwentaryzacji'!$C47))='Podsumowanie inwentaryzacji'!$C47,IF('Inwentaryzacja 26.02.2013 '!#REF!=1,'Inwentaryzacja 26.02.2013 '!$H$5:$H$201,0),0),0)</f>
        <v>#REF!</v>
      </c>
      <c r="W47" s="130" t="e">
        <f t="array" ref="W47">SUM(IF(MID('Inwentaryzacja 26.02.2013 '!$C$5:$C$201,1,LEN('Podsumowanie inwentaryzacji'!$C47))='Podsumowanie inwentaryzacji'!$C47,IF('Inwentaryzacja 26.02.2013 '!#REF!=1,'Inwentaryzacja 26.02.2013 '!$H$5:$H$201,0),0),0)</f>
        <v>#REF!</v>
      </c>
      <c r="X47" s="130" t="e">
        <f t="array" ref="X47">SUM(IF(MID('Inwentaryzacja 26.02.2013 '!$C$5:$C$201,1,LEN('Podsumowanie inwentaryzacji'!$C47))='Podsumowanie inwentaryzacji'!$C47,IF('Inwentaryzacja 26.02.2013 '!#REF!=1,'Inwentaryzacja 26.02.2013 '!$H$5:$H$201,0),0),0)</f>
        <v>#REF!</v>
      </c>
      <c r="Y47" s="130" t="e">
        <f t="array" ref="Y47">SUM(IF(MID('Inwentaryzacja 26.02.2013 '!$C$5:$C$201,1,LEN('Podsumowanie inwentaryzacji'!$C47))='Podsumowanie inwentaryzacji'!$C47,IF('Inwentaryzacja 26.02.2013 '!#REF!=1,'Inwentaryzacja 26.02.2013 '!$H$5:$H$201,0),0),0)</f>
        <v>#REF!</v>
      </c>
      <c r="Z47" s="130" t="e">
        <f t="array" ref="Z47">SUM(IF(MID('Inwentaryzacja 26.02.2013 '!$C$5:$C$201,1,LEN('Podsumowanie inwentaryzacji'!$C47))='Podsumowanie inwentaryzacji'!$C47,IF('Inwentaryzacja 26.02.2013 '!#REF!=1,'Inwentaryzacja 26.02.2013 '!$H$5:$H$201,0),0),0)</f>
        <v>#REF!</v>
      </c>
      <c r="AA47" s="97" t="e">
        <f t="shared" si="2"/>
        <v>#REF!</v>
      </c>
    </row>
    <row r="48" spans="2:27">
      <c r="B48" s="24">
        <f t="shared" si="3"/>
        <v>40</v>
      </c>
      <c r="C48" s="24" t="s">
        <v>7506</v>
      </c>
      <c r="D48" s="129">
        <f t="array" ref="D48">SUM(IF(MID('Inwentaryzacja 26.02.2013 '!$C$5:$C$201,1,LEN('Podsumowanie inwentaryzacji'!$C48))='Podsumowanie inwentaryzacji'!$C48,'Inwentaryzacja 26.02.2013 '!#REF!,0),0)</f>
        <v>0</v>
      </c>
      <c r="E48" s="129">
        <f t="array" ref="E48">SUM(IF(MID('Inwentaryzacja 26.02.2013 '!$C$5:$C$201,1,LEN('Podsumowanie inwentaryzacji'!$C48))='Podsumowanie inwentaryzacji'!$C48,'Inwentaryzacja 26.02.2013 '!#REF!,0),0)</f>
        <v>0</v>
      </c>
      <c r="F48" s="129">
        <f t="array" ref="F48">SUM(IF(MID('Inwentaryzacja 26.02.2013 '!$C$5:$C$201,1,LEN('Podsumowanie inwentaryzacji'!$C48))='Podsumowanie inwentaryzacji'!$C48,'Inwentaryzacja 26.02.2013 '!#REF!,0),0)</f>
        <v>0</v>
      </c>
      <c r="G48" s="129">
        <f t="array" ref="G48">SUM(IF(MID('Inwentaryzacja 26.02.2013 '!$C$5:$C$201,1,LEN('Podsumowanie inwentaryzacji'!$C48))='Podsumowanie inwentaryzacji'!$C48,'Inwentaryzacja 26.02.2013 '!#REF!,0),0)</f>
        <v>0</v>
      </c>
      <c r="H48" s="129">
        <f t="array" ref="H48">SUM(IF(MID('Inwentaryzacja 26.02.2013 '!$C$5:$C$201,1,LEN('Podsumowanie inwentaryzacji'!$C48))='Podsumowanie inwentaryzacji'!$C48,'Inwentaryzacja 26.02.2013 '!#REF!,0),0)</f>
        <v>0</v>
      </c>
      <c r="I48" s="129">
        <f t="array" ref="I48">SUM(IF(MID('Inwentaryzacja 26.02.2013 '!$C$5:$C$201,1,LEN('Podsumowanie inwentaryzacji'!$C48))='Podsumowanie inwentaryzacji'!$C48,'Inwentaryzacja 26.02.2013 '!#REF!,0),0)</f>
        <v>0</v>
      </c>
      <c r="J48" s="129">
        <f t="array" ref="J48">SUM(IF(MID('Inwentaryzacja 26.02.2013 '!$C$5:$C$201,1,LEN('Podsumowanie inwentaryzacji'!$C48))='Podsumowanie inwentaryzacji'!$C48,'Inwentaryzacja 26.02.2013 '!#REF!,0),0)</f>
        <v>0</v>
      </c>
      <c r="K48" s="23">
        <f t="shared" si="1"/>
        <v>0</v>
      </c>
      <c r="L48" s="129">
        <f t="array" ref="L48">SUM(IF(MID('Inwentaryzacja 26.02.2013 '!$C$5:$C$201,1,LEN('Podsumowanie inwentaryzacji'!$C48))='Podsumowanie inwentaryzacji'!$C48,IF('Inwentaryzacja 26.02.2013 '!#REF!=1,'Inwentaryzacja 26.02.2013 '!$G$5:$G$201,0),0),0)</f>
        <v>0</v>
      </c>
      <c r="M48" s="129">
        <f t="array" ref="M48">SUM(IF(MID('Inwentaryzacja 26.02.2013 '!$C$5:$C$201,1,LEN('Podsumowanie inwentaryzacji'!$C48))='Podsumowanie inwentaryzacji'!$C48,IF('Inwentaryzacja 26.02.2013 '!#REF!=1,'Inwentaryzacja 26.02.2013 '!$G$5:$G$201,0),0),0)</f>
        <v>0</v>
      </c>
      <c r="N48" s="129">
        <f t="array" ref="N48">SUM(IF(MID('Inwentaryzacja 26.02.2013 '!$C$5:$C$201,1,LEN('Podsumowanie inwentaryzacji'!$C48))='Podsumowanie inwentaryzacji'!$C48,IF('Inwentaryzacja 26.02.2013 '!#REF!=1,'Inwentaryzacja 26.02.2013 '!$G$5:$G$201,0),0),0)</f>
        <v>0</v>
      </c>
      <c r="O48" s="129">
        <f t="array" ref="O48">SUM(IF(MID('Inwentaryzacja 26.02.2013 '!$C$5:$C$201,1,LEN('Podsumowanie inwentaryzacji'!$C48))='Podsumowanie inwentaryzacji'!$C48,IF('Inwentaryzacja 26.02.2013 '!#REF!=1,'Inwentaryzacja 26.02.2013 '!$G$5:$G$201,0),0),0)</f>
        <v>0</v>
      </c>
      <c r="P48" s="129">
        <f t="array" ref="P48">SUM(IF(MID('Inwentaryzacja 26.02.2013 '!$C$5:$C$201,1,LEN('Podsumowanie inwentaryzacji'!$C48))='Podsumowanie inwentaryzacji'!$C48,IF('Inwentaryzacja 26.02.2013 '!#REF!=1,'Inwentaryzacja 26.02.2013 '!$G$5:$G$201,0),0),0)</f>
        <v>0</v>
      </c>
      <c r="Q48" s="129">
        <f t="array" ref="Q48">SUM(IF(MID('Inwentaryzacja 26.02.2013 '!$C$5:$C$201,1,LEN('Podsumowanie inwentaryzacji'!$C48))='Podsumowanie inwentaryzacji'!$C48,IF('Inwentaryzacja 26.02.2013 '!#REF!=1,'Inwentaryzacja 26.02.2013 '!$G$5:$G$201,0),0),0)</f>
        <v>0</v>
      </c>
      <c r="R48" s="129">
        <f t="array" ref="R48">SUM(IF(MID('Inwentaryzacja 26.02.2013 '!$C$5:$C$201,1,LEN('Podsumowanie inwentaryzacji'!$C48))='Podsumowanie inwentaryzacji'!$C48,IF('Inwentaryzacja 26.02.2013 '!#REF!=1,'Inwentaryzacja 26.02.2013 '!$G$5:$G$201,0),0),0)</f>
        <v>0</v>
      </c>
      <c r="S48" s="23">
        <f t="shared" si="0"/>
        <v>0</v>
      </c>
      <c r="T48" s="130">
        <f t="array" ref="T48">SUM(IF(MID('Inwentaryzacja 26.02.2013 '!$C$5:$C$201,1,LEN('Podsumowanie inwentaryzacji'!$C48))='Podsumowanie inwentaryzacji'!$C48,IF('Inwentaryzacja 26.02.2013 '!#REF!=1,'Inwentaryzacja 26.02.2013 '!$H$5:$H$201,0),0),0)</f>
        <v>0</v>
      </c>
      <c r="U48" s="130">
        <f t="array" ref="U48">SUM(IF(MID('Inwentaryzacja 26.02.2013 '!$C$5:$C$201,1,LEN('Podsumowanie inwentaryzacji'!$C48))='Podsumowanie inwentaryzacji'!$C48,IF('Inwentaryzacja 26.02.2013 '!#REF!=1,'Inwentaryzacja 26.02.2013 '!$H$5:$H$201,0),0),0)</f>
        <v>0</v>
      </c>
      <c r="V48" s="130">
        <f t="array" ref="V48">SUM(IF(MID('Inwentaryzacja 26.02.2013 '!$C$5:$C$201,1,LEN('Podsumowanie inwentaryzacji'!$C48))='Podsumowanie inwentaryzacji'!$C48,IF('Inwentaryzacja 26.02.2013 '!#REF!=1,'Inwentaryzacja 26.02.2013 '!$H$5:$H$201,0),0),0)</f>
        <v>0</v>
      </c>
      <c r="W48" s="130">
        <f t="array" ref="W48">SUM(IF(MID('Inwentaryzacja 26.02.2013 '!$C$5:$C$201,1,LEN('Podsumowanie inwentaryzacji'!$C48))='Podsumowanie inwentaryzacji'!$C48,IF('Inwentaryzacja 26.02.2013 '!#REF!=1,'Inwentaryzacja 26.02.2013 '!$H$5:$H$201,0),0),0)</f>
        <v>0</v>
      </c>
      <c r="X48" s="130">
        <f t="array" ref="X48">SUM(IF(MID('Inwentaryzacja 26.02.2013 '!$C$5:$C$201,1,LEN('Podsumowanie inwentaryzacji'!$C48))='Podsumowanie inwentaryzacji'!$C48,IF('Inwentaryzacja 26.02.2013 '!#REF!=1,'Inwentaryzacja 26.02.2013 '!$H$5:$H$201,0),0),0)</f>
        <v>0</v>
      </c>
      <c r="Y48" s="130">
        <f t="array" ref="Y48">SUM(IF(MID('Inwentaryzacja 26.02.2013 '!$C$5:$C$201,1,LEN('Podsumowanie inwentaryzacji'!$C48))='Podsumowanie inwentaryzacji'!$C48,IF('Inwentaryzacja 26.02.2013 '!#REF!=1,'Inwentaryzacja 26.02.2013 '!$H$5:$H$201,0),0),0)</f>
        <v>0</v>
      </c>
      <c r="Z48" s="130">
        <f t="array" ref="Z48">SUM(IF(MID('Inwentaryzacja 26.02.2013 '!$C$5:$C$201,1,LEN('Podsumowanie inwentaryzacji'!$C48))='Podsumowanie inwentaryzacji'!$C48,IF('Inwentaryzacja 26.02.2013 '!#REF!=1,'Inwentaryzacja 26.02.2013 '!$H$5:$H$201,0),0),0)</f>
        <v>0</v>
      </c>
      <c r="AA48" s="97">
        <f t="shared" si="2"/>
        <v>0</v>
      </c>
    </row>
    <row r="49" spans="2:27">
      <c r="B49" s="24">
        <f t="shared" si="3"/>
        <v>41</v>
      </c>
      <c r="C49" s="24" t="s">
        <v>6329</v>
      </c>
      <c r="D49" s="129">
        <f t="array" ref="D49">SUM(IF(MID('Inwentaryzacja 26.02.2013 '!$C$5:$C$201,1,LEN('Podsumowanie inwentaryzacji'!$C49))='Podsumowanie inwentaryzacji'!$C49,'Inwentaryzacja 26.02.2013 '!#REF!,0),0)</f>
        <v>0</v>
      </c>
      <c r="E49" s="129">
        <f t="array" ref="E49">SUM(IF(MID('Inwentaryzacja 26.02.2013 '!$C$5:$C$201,1,LEN('Podsumowanie inwentaryzacji'!$C49))='Podsumowanie inwentaryzacji'!$C49,'Inwentaryzacja 26.02.2013 '!#REF!,0),0)</f>
        <v>0</v>
      </c>
      <c r="F49" s="129">
        <f t="array" ref="F49">SUM(IF(MID('Inwentaryzacja 26.02.2013 '!$C$5:$C$201,1,LEN('Podsumowanie inwentaryzacji'!$C49))='Podsumowanie inwentaryzacji'!$C49,'Inwentaryzacja 26.02.2013 '!#REF!,0),0)</f>
        <v>0</v>
      </c>
      <c r="G49" s="129">
        <f t="array" ref="G49">SUM(IF(MID('Inwentaryzacja 26.02.2013 '!$C$5:$C$201,1,LEN('Podsumowanie inwentaryzacji'!$C49))='Podsumowanie inwentaryzacji'!$C49,'Inwentaryzacja 26.02.2013 '!#REF!,0),0)</f>
        <v>0</v>
      </c>
      <c r="H49" s="129">
        <f t="array" ref="H49">SUM(IF(MID('Inwentaryzacja 26.02.2013 '!$C$5:$C$201,1,LEN('Podsumowanie inwentaryzacji'!$C49))='Podsumowanie inwentaryzacji'!$C49,'Inwentaryzacja 26.02.2013 '!#REF!,0),0)</f>
        <v>0</v>
      </c>
      <c r="I49" s="129">
        <f t="array" ref="I49">SUM(IF(MID('Inwentaryzacja 26.02.2013 '!$C$5:$C$201,1,LEN('Podsumowanie inwentaryzacji'!$C49))='Podsumowanie inwentaryzacji'!$C49,'Inwentaryzacja 26.02.2013 '!#REF!,0),0)</f>
        <v>0</v>
      </c>
      <c r="J49" s="129">
        <f t="array" ref="J49">SUM(IF(MID('Inwentaryzacja 26.02.2013 '!$C$5:$C$201,1,LEN('Podsumowanie inwentaryzacji'!$C49))='Podsumowanie inwentaryzacji'!$C49,'Inwentaryzacja 26.02.2013 '!#REF!,0),0)</f>
        <v>0</v>
      </c>
      <c r="K49" s="23">
        <f t="shared" si="1"/>
        <v>0</v>
      </c>
      <c r="L49" s="129">
        <f t="array" ref="L49">SUM(IF(MID('Inwentaryzacja 26.02.2013 '!$C$5:$C$201,1,LEN('Podsumowanie inwentaryzacji'!$C49))='Podsumowanie inwentaryzacji'!$C49,IF('Inwentaryzacja 26.02.2013 '!#REF!=1,'Inwentaryzacja 26.02.2013 '!$G$5:$G$201,0),0),0)</f>
        <v>0</v>
      </c>
      <c r="M49" s="129">
        <f t="array" ref="M49">SUM(IF(MID('Inwentaryzacja 26.02.2013 '!$C$5:$C$201,1,LEN('Podsumowanie inwentaryzacji'!$C49))='Podsumowanie inwentaryzacji'!$C49,IF('Inwentaryzacja 26.02.2013 '!#REF!=1,'Inwentaryzacja 26.02.2013 '!$G$5:$G$201,0),0),0)</f>
        <v>0</v>
      </c>
      <c r="N49" s="129">
        <f t="array" ref="N49">SUM(IF(MID('Inwentaryzacja 26.02.2013 '!$C$5:$C$201,1,LEN('Podsumowanie inwentaryzacji'!$C49))='Podsumowanie inwentaryzacji'!$C49,IF('Inwentaryzacja 26.02.2013 '!#REF!=1,'Inwentaryzacja 26.02.2013 '!$G$5:$G$201,0),0),0)</f>
        <v>0</v>
      </c>
      <c r="O49" s="129">
        <f t="array" ref="O49">SUM(IF(MID('Inwentaryzacja 26.02.2013 '!$C$5:$C$201,1,LEN('Podsumowanie inwentaryzacji'!$C49))='Podsumowanie inwentaryzacji'!$C49,IF('Inwentaryzacja 26.02.2013 '!#REF!=1,'Inwentaryzacja 26.02.2013 '!$G$5:$G$201,0),0),0)</f>
        <v>0</v>
      </c>
      <c r="P49" s="129">
        <f t="array" ref="P49">SUM(IF(MID('Inwentaryzacja 26.02.2013 '!$C$5:$C$201,1,LEN('Podsumowanie inwentaryzacji'!$C49))='Podsumowanie inwentaryzacji'!$C49,IF('Inwentaryzacja 26.02.2013 '!#REF!=1,'Inwentaryzacja 26.02.2013 '!$G$5:$G$201,0),0),0)</f>
        <v>0</v>
      </c>
      <c r="Q49" s="129">
        <f t="array" ref="Q49">SUM(IF(MID('Inwentaryzacja 26.02.2013 '!$C$5:$C$201,1,LEN('Podsumowanie inwentaryzacji'!$C49))='Podsumowanie inwentaryzacji'!$C49,IF('Inwentaryzacja 26.02.2013 '!#REF!=1,'Inwentaryzacja 26.02.2013 '!$G$5:$G$201,0),0),0)</f>
        <v>0</v>
      </c>
      <c r="R49" s="129">
        <f t="array" ref="R49">SUM(IF(MID('Inwentaryzacja 26.02.2013 '!$C$5:$C$201,1,LEN('Podsumowanie inwentaryzacji'!$C49))='Podsumowanie inwentaryzacji'!$C49,IF('Inwentaryzacja 26.02.2013 '!#REF!=1,'Inwentaryzacja 26.02.2013 '!$G$5:$G$201,0),0),0)</f>
        <v>0</v>
      </c>
      <c r="S49" s="23">
        <f t="shared" si="0"/>
        <v>0</v>
      </c>
      <c r="T49" s="130">
        <f t="array" ref="T49">SUM(IF(MID('Inwentaryzacja 26.02.2013 '!$C$5:$C$201,1,LEN('Podsumowanie inwentaryzacji'!$C49))='Podsumowanie inwentaryzacji'!$C49,IF('Inwentaryzacja 26.02.2013 '!#REF!=1,'Inwentaryzacja 26.02.2013 '!$H$5:$H$201,0),0),0)</f>
        <v>0</v>
      </c>
      <c r="U49" s="130">
        <f t="array" ref="U49">SUM(IF(MID('Inwentaryzacja 26.02.2013 '!$C$5:$C$201,1,LEN('Podsumowanie inwentaryzacji'!$C49))='Podsumowanie inwentaryzacji'!$C49,IF('Inwentaryzacja 26.02.2013 '!#REF!=1,'Inwentaryzacja 26.02.2013 '!$H$5:$H$201,0),0),0)</f>
        <v>0</v>
      </c>
      <c r="V49" s="130">
        <f t="array" ref="V49">SUM(IF(MID('Inwentaryzacja 26.02.2013 '!$C$5:$C$201,1,LEN('Podsumowanie inwentaryzacji'!$C49))='Podsumowanie inwentaryzacji'!$C49,IF('Inwentaryzacja 26.02.2013 '!#REF!=1,'Inwentaryzacja 26.02.2013 '!$H$5:$H$201,0),0),0)</f>
        <v>0</v>
      </c>
      <c r="W49" s="130">
        <f t="array" ref="W49">SUM(IF(MID('Inwentaryzacja 26.02.2013 '!$C$5:$C$201,1,LEN('Podsumowanie inwentaryzacji'!$C49))='Podsumowanie inwentaryzacji'!$C49,IF('Inwentaryzacja 26.02.2013 '!#REF!=1,'Inwentaryzacja 26.02.2013 '!$H$5:$H$201,0),0),0)</f>
        <v>0</v>
      </c>
      <c r="X49" s="130">
        <f t="array" ref="X49">SUM(IF(MID('Inwentaryzacja 26.02.2013 '!$C$5:$C$201,1,LEN('Podsumowanie inwentaryzacji'!$C49))='Podsumowanie inwentaryzacji'!$C49,IF('Inwentaryzacja 26.02.2013 '!#REF!=1,'Inwentaryzacja 26.02.2013 '!$H$5:$H$201,0),0),0)</f>
        <v>0</v>
      </c>
      <c r="Y49" s="130">
        <f t="array" ref="Y49">SUM(IF(MID('Inwentaryzacja 26.02.2013 '!$C$5:$C$201,1,LEN('Podsumowanie inwentaryzacji'!$C49))='Podsumowanie inwentaryzacji'!$C49,IF('Inwentaryzacja 26.02.2013 '!#REF!=1,'Inwentaryzacja 26.02.2013 '!$H$5:$H$201,0),0),0)</f>
        <v>0</v>
      </c>
      <c r="Z49" s="130">
        <f t="array" ref="Z49">SUM(IF(MID('Inwentaryzacja 26.02.2013 '!$C$5:$C$201,1,LEN('Podsumowanie inwentaryzacji'!$C49))='Podsumowanie inwentaryzacji'!$C49,IF('Inwentaryzacja 26.02.2013 '!#REF!=1,'Inwentaryzacja 26.02.2013 '!$H$5:$H$201,0),0),0)</f>
        <v>0</v>
      </c>
      <c r="AA49" s="97">
        <f t="shared" si="2"/>
        <v>0</v>
      </c>
    </row>
    <row r="50" spans="2:27">
      <c r="B50" s="24">
        <f t="shared" si="3"/>
        <v>42</v>
      </c>
      <c r="C50" s="24" t="s">
        <v>1049</v>
      </c>
      <c r="D50" s="129" t="e">
        <f t="array" ref="D50">SUM(IF(MID('Inwentaryzacja 26.02.2013 '!$C$5:$C$201,1,LEN('Podsumowanie inwentaryzacji'!$C50))='Podsumowanie inwentaryzacji'!$C50,'Inwentaryzacja 26.02.2013 '!#REF!,0),0)</f>
        <v>#REF!</v>
      </c>
      <c r="E50" s="129" t="e">
        <f t="array" ref="E50">SUM(IF(MID('Inwentaryzacja 26.02.2013 '!$C$5:$C$201,1,LEN('Podsumowanie inwentaryzacji'!$C50))='Podsumowanie inwentaryzacji'!$C50,'Inwentaryzacja 26.02.2013 '!#REF!,0),0)</f>
        <v>#REF!</v>
      </c>
      <c r="F50" s="129" t="e">
        <f t="array" ref="F50">SUM(IF(MID('Inwentaryzacja 26.02.2013 '!$C$5:$C$201,1,LEN('Podsumowanie inwentaryzacji'!$C50))='Podsumowanie inwentaryzacji'!$C50,'Inwentaryzacja 26.02.2013 '!#REF!,0),0)</f>
        <v>#REF!</v>
      </c>
      <c r="G50" s="129" t="e">
        <f t="array" ref="G50">SUM(IF(MID('Inwentaryzacja 26.02.2013 '!$C$5:$C$201,1,LEN('Podsumowanie inwentaryzacji'!$C50))='Podsumowanie inwentaryzacji'!$C50,'Inwentaryzacja 26.02.2013 '!#REF!,0),0)</f>
        <v>#REF!</v>
      </c>
      <c r="H50" s="129" t="e">
        <f t="array" ref="H50">SUM(IF(MID('Inwentaryzacja 26.02.2013 '!$C$5:$C$201,1,LEN('Podsumowanie inwentaryzacji'!$C50))='Podsumowanie inwentaryzacji'!$C50,'Inwentaryzacja 26.02.2013 '!#REF!,0),0)</f>
        <v>#REF!</v>
      </c>
      <c r="I50" s="129" t="e">
        <f t="array" ref="I50">SUM(IF(MID('Inwentaryzacja 26.02.2013 '!$C$5:$C$201,1,LEN('Podsumowanie inwentaryzacji'!$C50))='Podsumowanie inwentaryzacji'!$C50,'Inwentaryzacja 26.02.2013 '!#REF!,0),0)</f>
        <v>#REF!</v>
      </c>
      <c r="J50" s="129" t="e">
        <f t="array" ref="J50">SUM(IF(MID('Inwentaryzacja 26.02.2013 '!$C$5:$C$201,1,LEN('Podsumowanie inwentaryzacji'!$C50))='Podsumowanie inwentaryzacji'!$C50,'Inwentaryzacja 26.02.2013 '!#REF!,0),0)</f>
        <v>#REF!</v>
      </c>
      <c r="K50" s="23" t="e">
        <f t="shared" si="1"/>
        <v>#REF!</v>
      </c>
      <c r="L50" s="129" t="e">
        <f t="array" ref="L50">SUM(IF(MID('Inwentaryzacja 26.02.2013 '!$C$5:$C$201,1,LEN('Podsumowanie inwentaryzacji'!$C50))='Podsumowanie inwentaryzacji'!$C50,IF('Inwentaryzacja 26.02.2013 '!#REF!=1,'Inwentaryzacja 26.02.2013 '!$G$5:$G$201,0),0),0)</f>
        <v>#REF!</v>
      </c>
      <c r="M50" s="129" t="e">
        <f t="array" ref="M50">SUM(IF(MID('Inwentaryzacja 26.02.2013 '!$C$5:$C$201,1,LEN('Podsumowanie inwentaryzacji'!$C50))='Podsumowanie inwentaryzacji'!$C50,IF('Inwentaryzacja 26.02.2013 '!#REF!=1,'Inwentaryzacja 26.02.2013 '!$G$5:$G$201,0),0),0)</f>
        <v>#REF!</v>
      </c>
      <c r="N50" s="129" t="e">
        <f t="array" ref="N50">SUM(IF(MID('Inwentaryzacja 26.02.2013 '!$C$5:$C$201,1,LEN('Podsumowanie inwentaryzacji'!$C50))='Podsumowanie inwentaryzacji'!$C50,IF('Inwentaryzacja 26.02.2013 '!#REF!=1,'Inwentaryzacja 26.02.2013 '!$G$5:$G$201,0),0),0)</f>
        <v>#REF!</v>
      </c>
      <c r="O50" s="129" t="e">
        <f t="array" ref="O50">SUM(IF(MID('Inwentaryzacja 26.02.2013 '!$C$5:$C$201,1,LEN('Podsumowanie inwentaryzacji'!$C50))='Podsumowanie inwentaryzacji'!$C50,IF('Inwentaryzacja 26.02.2013 '!#REF!=1,'Inwentaryzacja 26.02.2013 '!$G$5:$G$201,0),0),0)</f>
        <v>#REF!</v>
      </c>
      <c r="P50" s="129" t="e">
        <f t="array" ref="P50">SUM(IF(MID('Inwentaryzacja 26.02.2013 '!$C$5:$C$201,1,LEN('Podsumowanie inwentaryzacji'!$C50))='Podsumowanie inwentaryzacji'!$C50,IF('Inwentaryzacja 26.02.2013 '!#REF!=1,'Inwentaryzacja 26.02.2013 '!$G$5:$G$201,0),0),0)</f>
        <v>#REF!</v>
      </c>
      <c r="Q50" s="129" t="e">
        <f t="array" ref="Q50">SUM(IF(MID('Inwentaryzacja 26.02.2013 '!$C$5:$C$201,1,LEN('Podsumowanie inwentaryzacji'!$C50))='Podsumowanie inwentaryzacji'!$C50,IF('Inwentaryzacja 26.02.2013 '!#REF!=1,'Inwentaryzacja 26.02.2013 '!$G$5:$G$201,0),0),0)</f>
        <v>#REF!</v>
      </c>
      <c r="R50" s="129" t="e">
        <f t="array" ref="R50">SUM(IF(MID('Inwentaryzacja 26.02.2013 '!$C$5:$C$201,1,LEN('Podsumowanie inwentaryzacji'!$C50))='Podsumowanie inwentaryzacji'!$C50,IF('Inwentaryzacja 26.02.2013 '!#REF!=1,'Inwentaryzacja 26.02.2013 '!$G$5:$G$201,0),0),0)</f>
        <v>#REF!</v>
      </c>
      <c r="S50" s="23" t="e">
        <f t="shared" si="0"/>
        <v>#REF!</v>
      </c>
      <c r="T50" s="130" t="e">
        <f t="array" ref="T50">SUM(IF(MID('Inwentaryzacja 26.02.2013 '!$C$5:$C$201,1,LEN('Podsumowanie inwentaryzacji'!$C50))='Podsumowanie inwentaryzacji'!$C50,IF('Inwentaryzacja 26.02.2013 '!#REF!=1,'Inwentaryzacja 26.02.2013 '!$H$5:$H$201,0),0),0)</f>
        <v>#REF!</v>
      </c>
      <c r="U50" s="130" t="e">
        <f t="array" ref="U50">SUM(IF(MID('Inwentaryzacja 26.02.2013 '!$C$5:$C$201,1,LEN('Podsumowanie inwentaryzacji'!$C50))='Podsumowanie inwentaryzacji'!$C50,IF('Inwentaryzacja 26.02.2013 '!#REF!=1,'Inwentaryzacja 26.02.2013 '!$H$5:$H$201,0),0),0)</f>
        <v>#REF!</v>
      </c>
      <c r="V50" s="130" t="e">
        <f t="array" ref="V50">SUM(IF(MID('Inwentaryzacja 26.02.2013 '!$C$5:$C$201,1,LEN('Podsumowanie inwentaryzacji'!$C50))='Podsumowanie inwentaryzacji'!$C50,IF('Inwentaryzacja 26.02.2013 '!#REF!=1,'Inwentaryzacja 26.02.2013 '!$H$5:$H$201,0),0),0)</f>
        <v>#REF!</v>
      </c>
      <c r="W50" s="130" t="e">
        <f t="array" ref="W50">SUM(IF(MID('Inwentaryzacja 26.02.2013 '!$C$5:$C$201,1,LEN('Podsumowanie inwentaryzacji'!$C50))='Podsumowanie inwentaryzacji'!$C50,IF('Inwentaryzacja 26.02.2013 '!#REF!=1,'Inwentaryzacja 26.02.2013 '!$H$5:$H$201,0),0),0)</f>
        <v>#REF!</v>
      </c>
      <c r="X50" s="130" t="e">
        <f t="array" ref="X50">SUM(IF(MID('Inwentaryzacja 26.02.2013 '!$C$5:$C$201,1,LEN('Podsumowanie inwentaryzacji'!$C50))='Podsumowanie inwentaryzacji'!$C50,IF('Inwentaryzacja 26.02.2013 '!#REF!=1,'Inwentaryzacja 26.02.2013 '!$H$5:$H$201,0),0),0)</f>
        <v>#REF!</v>
      </c>
      <c r="Y50" s="130" t="e">
        <f t="array" ref="Y50">SUM(IF(MID('Inwentaryzacja 26.02.2013 '!$C$5:$C$201,1,LEN('Podsumowanie inwentaryzacji'!$C50))='Podsumowanie inwentaryzacji'!$C50,IF('Inwentaryzacja 26.02.2013 '!#REF!=1,'Inwentaryzacja 26.02.2013 '!$H$5:$H$201,0),0),0)</f>
        <v>#REF!</v>
      </c>
      <c r="Z50" s="130" t="e">
        <f t="array" ref="Z50">SUM(IF(MID('Inwentaryzacja 26.02.2013 '!$C$5:$C$201,1,LEN('Podsumowanie inwentaryzacji'!$C50))='Podsumowanie inwentaryzacji'!$C50,IF('Inwentaryzacja 26.02.2013 '!#REF!=1,'Inwentaryzacja 26.02.2013 '!$H$5:$H$201,0),0),0)</f>
        <v>#REF!</v>
      </c>
      <c r="AA50" s="97" t="e">
        <f t="shared" si="2"/>
        <v>#REF!</v>
      </c>
    </row>
    <row r="51" spans="2:27">
      <c r="B51" s="24">
        <f t="shared" si="3"/>
        <v>43</v>
      </c>
      <c r="C51" s="24" t="s">
        <v>232</v>
      </c>
      <c r="D51" s="129" t="e">
        <f t="array" ref="D51">SUM(IF(MID('Inwentaryzacja 26.02.2013 '!$C$5:$C$201,1,LEN('Podsumowanie inwentaryzacji'!$C51))='Podsumowanie inwentaryzacji'!$C51,'Inwentaryzacja 26.02.2013 '!#REF!,0),0)</f>
        <v>#REF!</v>
      </c>
      <c r="E51" s="129" t="e">
        <f t="array" ref="E51">SUM(IF(MID('Inwentaryzacja 26.02.2013 '!$C$5:$C$201,1,LEN('Podsumowanie inwentaryzacji'!$C51))='Podsumowanie inwentaryzacji'!$C51,'Inwentaryzacja 26.02.2013 '!#REF!,0),0)</f>
        <v>#REF!</v>
      </c>
      <c r="F51" s="129" t="e">
        <f t="array" ref="F51">SUM(IF(MID('Inwentaryzacja 26.02.2013 '!$C$5:$C$201,1,LEN('Podsumowanie inwentaryzacji'!$C51))='Podsumowanie inwentaryzacji'!$C51,'Inwentaryzacja 26.02.2013 '!#REF!,0),0)</f>
        <v>#REF!</v>
      </c>
      <c r="G51" s="129" t="e">
        <f t="array" ref="G51">SUM(IF(MID('Inwentaryzacja 26.02.2013 '!$C$5:$C$201,1,LEN('Podsumowanie inwentaryzacji'!$C51))='Podsumowanie inwentaryzacji'!$C51,'Inwentaryzacja 26.02.2013 '!#REF!,0),0)</f>
        <v>#REF!</v>
      </c>
      <c r="H51" s="129" t="e">
        <f t="array" ref="H51">SUM(IF(MID('Inwentaryzacja 26.02.2013 '!$C$5:$C$201,1,LEN('Podsumowanie inwentaryzacji'!$C51))='Podsumowanie inwentaryzacji'!$C51,'Inwentaryzacja 26.02.2013 '!#REF!,0),0)</f>
        <v>#REF!</v>
      </c>
      <c r="I51" s="129" t="e">
        <f t="array" ref="I51">SUM(IF(MID('Inwentaryzacja 26.02.2013 '!$C$5:$C$201,1,LEN('Podsumowanie inwentaryzacji'!$C51))='Podsumowanie inwentaryzacji'!$C51,'Inwentaryzacja 26.02.2013 '!#REF!,0),0)</f>
        <v>#REF!</v>
      </c>
      <c r="J51" s="129" t="e">
        <f t="array" ref="J51">SUM(IF(MID('Inwentaryzacja 26.02.2013 '!$C$5:$C$201,1,LEN('Podsumowanie inwentaryzacji'!$C51))='Podsumowanie inwentaryzacji'!$C51,'Inwentaryzacja 26.02.2013 '!#REF!,0),0)</f>
        <v>#REF!</v>
      </c>
      <c r="K51" s="23" t="e">
        <f t="shared" si="1"/>
        <v>#REF!</v>
      </c>
      <c r="L51" s="129" t="e">
        <f t="array" ref="L51">SUM(IF(MID('Inwentaryzacja 26.02.2013 '!$C$5:$C$201,1,LEN('Podsumowanie inwentaryzacji'!$C51))='Podsumowanie inwentaryzacji'!$C51,IF('Inwentaryzacja 26.02.2013 '!#REF!=1,'Inwentaryzacja 26.02.2013 '!$G$5:$G$201,0),0),0)</f>
        <v>#REF!</v>
      </c>
      <c r="M51" s="129" t="e">
        <f t="array" ref="M51">SUM(IF(MID('Inwentaryzacja 26.02.2013 '!$C$5:$C$201,1,LEN('Podsumowanie inwentaryzacji'!$C51))='Podsumowanie inwentaryzacji'!$C51,IF('Inwentaryzacja 26.02.2013 '!#REF!=1,'Inwentaryzacja 26.02.2013 '!$G$5:$G$201,0),0),0)</f>
        <v>#REF!</v>
      </c>
      <c r="N51" s="129" t="e">
        <f t="array" ref="N51">SUM(IF(MID('Inwentaryzacja 26.02.2013 '!$C$5:$C$201,1,LEN('Podsumowanie inwentaryzacji'!$C51))='Podsumowanie inwentaryzacji'!$C51,IF('Inwentaryzacja 26.02.2013 '!#REF!=1,'Inwentaryzacja 26.02.2013 '!$G$5:$G$201,0),0),0)</f>
        <v>#REF!</v>
      </c>
      <c r="O51" s="129" t="e">
        <f t="array" ref="O51">SUM(IF(MID('Inwentaryzacja 26.02.2013 '!$C$5:$C$201,1,LEN('Podsumowanie inwentaryzacji'!$C51))='Podsumowanie inwentaryzacji'!$C51,IF('Inwentaryzacja 26.02.2013 '!#REF!=1,'Inwentaryzacja 26.02.2013 '!$G$5:$G$201,0),0),0)</f>
        <v>#REF!</v>
      </c>
      <c r="P51" s="129" t="e">
        <f t="array" ref="P51">SUM(IF(MID('Inwentaryzacja 26.02.2013 '!$C$5:$C$201,1,LEN('Podsumowanie inwentaryzacji'!$C51))='Podsumowanie inwentaryzacji'!$C51,IF('Inwentaryzacja 26.02.2013 '!#REF!=1,'Inwentaryzacja 26.02.2013 '!$G$5:$G$201,0),0),0)</f>
        <v>#REF!</v>
      </c>
      <c r="Q51" s="129" t="e">
        <f t="array" ref="Q51">SUM(IF(MID('Inwentaryzacja 26.02.2013 '!$C$5:$C$201,1,LEN('Podsumowanie inwentaryzacji'!$C51))='Podsumowanie inwentaryzacji'!$C51,IF('Inwentaryzacja 26.02.2013 '!#REF!=1,'Inwentaryzacja 26.02.2013 '!$G$5:$G$201,0),0),0)</f>
        <v>#REF!</v>
      </c>
      <c r="R51" s="129" t="e">
        <f t="array" ref="R51">SUM(IF(MID('Inwentaryzacja 26.02.2013 '!$C$5:$C$201,1,LEN('Podsumowanie inwentaryzacji'!$C51))='Podsumowanie inwentaryzacji'!$C51,IF('Inwentaryzacja 26.02.2013 '!#REF!=1,'Inwentaryzacja 26.02.2013 '!$G$5:$G$201,0),0),0)</f>
        <v>#REF!</v>
      </c>
      <c r="S51" s="23" t="e">
        <f t="shared" si="0"/>
        <v>#REF!</v>
      </c>
      <c r="T51" s="130" t="e">
        <f t="array" ref="T51">SUM(IF(MID('Inwentaryzacja 26.02.2013 '!$C$5:$C$201,1,LEN('Podsumowanie inwentaryzacji'!$C51))='Podsumowanie inwentaryzacji'!$C51,IF('Inwentaryzacja 26.02.2013 '!#REF!=1,'Inwentaryzacja 26.02.2013 '!$H$5:$H$201,0),0),0)</f>
        <v>#REF!</v>
      </c>
      <c r="U51" s="130" t="e">
        <f t="array" ref="U51">SUM(IF(MID('Inwentaryzacja 26.02.2013 '!$C$5:$C$201,1,LEN('Podsumowanie inwentaryzacji'!$C51))='Podsumowanie inwentaryzacji'!$C51,IF('Inwentaryzacja 26.02.2013 '!#REF!=1,'Inwentaryzacja 26.02.2013 '!$H$5:$H$201,0),0),0)</f>
        <v>#REF!</v>
      </c>
      <c r="V51" s="130" t="e">
        <f t="array" ref="V51">SUM(IF(MID('Inwentaryzacja 26.02.2013 '!$C$5:$C$201,1,LEN('Podsumowanie inwentaryzacji'!$C51))='Podsumowanie inwentaryzacji'!$C51,IF('Inwentaryzacja 26.02.2013 '!#REF!=1,'Inwentaryzacja 26.02.2013 '!$H$5:$H$201,0),0),0)</f>
        <v>#REF!</v>
      </c>
      <c r="W51" s="130" t="e">
        <f t="array" ref="W51">SUM(IF(MID('Inwentaryzacja 26.02.2013 '!$C$5:$C$201,1,LEN('Podsumowanie inwentaryzacji'!$C51))='Podsumowanie inwentaryzacji'!$C51,IF('Inwentaryzacja 26.02.2013 '!#REF!=1,'Inwentaryzacja 26.02.2013 '!$H$5:$H$201,0),0),0)</f>
        <v>#REF!</v>
      </c>
      <c r="X51" s="130" t="e">
        <f t="array" ref="X51">SUM(IF(MID('Inwentaryzacja 26.02.2013 '!$C$5:$C$201,1,LEN('Podsumowanie inwentaryzacji'!$C51))='Podsumowanie inwentaryzacji'!$C51,IF('Inwentaryzacja 26.02.2013 '!#REF!=1,'Inwentaryzacja 26.02.2013 '!$H$5:$H$201,0),0),0)</f>
        <v>#REF!</v>
      </c>
      <c r="Y51" s="130" t="e">
        <f t="array" ref="Y51">SUM(IF(MID('Inwentaryzacja 26.02.2013 '!$C$5:$C$201,1,LEN('Podsumowanie inwentaryzacji'!$C51))='Podsumowanie inwentaryzacji'!$C51,IF('Inwentaryzacja 26.02.2013 '!#REF!=1,'Inwentaryzacja 26.02.2013 '!$H$5:$H$201,0),0),0)</f>
        <v>#REF!</v>
      </c>
      <c r="Z51" s="130" t="e">
        <f t="array" ref="Z51">SUM(IF(MID('Inwentaryzacja 26.02.2013 '!$C$5:$C$201,1,LEN('Podsumowanie inwentaryzacji'!$C51))='Podsumowanie inwentaryzacji'!$C51,IF('Inwentaryzacja 26.02.2013 '!#REF!=1,'Inwentaryzacja 26.02.2013 '!$H$5:$H$201,0),0),0)</f>
        <v>#REF!</v>
      </c>
      <c r="AA51" s="97" t="e">
        <f t="shared" si="2"/>
        <v>#REF!</v>
      </c>
    </row>
    <row r="52" spans="2:27">
      <c r="B52" s="24">
        <f t="shared" si="3"/>
        <v>44</v>
      </c>
      <c r="C52" s="24" t="s">
        <v>3843</v>
      </c>
      <c r="D52" s="129" t="e">
        <f t="array" ref="D52">SUM(IF(MID('Inwentaryzacja 26.02.2013 '!$C$5:$C$201,1,LEN('Podsumowanie inwentaryzacji'!$C52))='Podsumowanie inwentaryzacji'!$C52,'Inwentaryzacja 26.02.2013 '!#REF!,0),0)</f>
        <v>#REF!</v>
      </c>
      <c r="E52" s="129" t="e">
        <f t="array" ref="E52">SUM(IF(MID('Inwentaryzacja 26.02.2013 '!$C$5:$C$201,1,LEN('Podsumowanie inwentaryzacji'!$C52))='Podsumowanie inwentaryzacji'!$C52,'Inwentaryzacja 26.02.2013 '!#REF!,0),0)</f>
        <v>#REF!</v>
      </c>
      <c r="F52" s="129" t="e">
        <f t="array" ref="F52">SUM(IF(MID('Inwentaryzacja 26.02.2013 '!$C$5:$C$201,1,LEN('Podsumowanie inwentaryzacji'!$C52))='Podsumowanie inwentaryzacji'!$C52,'Inwentaryzacja 26.02.2013 '!#REF!,0),0)</f>
        <v>#REF!</v>
      </c>
      <c r="G52" s="129" t="e">
        <f t="array" ref="G52">SUM(IF(MID('Inwentaryzacja 26.02.2013 '!$C$5:$C$201,1,LEN('Podsumowanie inwentaryzacji'!$C52))='Podsumowanie inwentaryzacji'!$C52,'Inwentaryzacja 26.02.2013 '!#REF!,0),0)</f>
        <v>#REF!</v>
      </c>
      <c r="H52" s="129" t="e">
        <f t="array" ref="H52">SUM(IF(MID('Inwentaryzacja 26.02.2013 '!$C$5:$C$201,1,LEN('Podsumowanie inwentaryzacji'!$C52))='Podsumowanie inwentaryzacji'!$C52,'Inwentaryzacja 26.02.2013 '!#REF!,0),0)</f>
        <v>#REF!</v>
      </c>
      <c r="I52" s="129" t="e">
        <f t="array" ref="I52">SUM(IF(MID('Inwentaryzacja 26.02.2013 '!$C$5:$C$201,1,LEN('Podsumowanie inwentaryzacji'!$C52))='Podsumowanie inwentaryzacji'!$C52,'Inwentaryzacja 26.02.2013 '!#REF!,0),0)</f>
        <v>#REF!</v>
      </c>
      <c r="J52" s="129" t="e">
        <f t="array" ref="J52">SUM(IF(MID('Inwentaryzacja 26.02.2013 '!$C$5:$C$201,1,LEN('Podsumowanie inwentaryzacji'!$C52))='Podsumowanie inwentaryzacji'!$C52,'Inwentaryzacja 26.02.2013 '!#REF!,0),0)</f>
        <v>#REF!</v>
      </c>
      <c r="K52" s="23" t="e">
        <f t="shared" si="1"/>
        <v>#REF!</v>
      </c>
      <c r="L52" s="129" t="e">
        <f t="array" ref="L52">SUM(IF(MID('Inwentaryzacja 26.02.2013 '!$C$5:$C$201,1,LEN('Podsumowanie inwentaryzacji'!$C52))='Podsumowanie inwentaryzacji'!$C52,IF('Inwentaryzacja 26.02.2013 '!#REF!=1,'Inwentaryzacja 26.02.2013 '!$G$5:$G$201,0),0),0)</f>
        <v>#REF!</v>
      </c>
      <c r="M52" s="129" t="e">
        <f t="array" ref="M52">SUM(IF(MID('Inwentaryzacja 26.02.2013 '!$C$5:$C$201,1,LEN('Podsumowanie inwentaryzacji'!$C52))='Podsumowanie inwentaryzacji'!$C52,IF('Inwentaryzacja 26.02.2013 '!#REF!=1,'Inwentaryzacja 26.02.2013 '!$G$5:$G$201,0),0),0)</f>
        <v>#REF!</v>
      </c>
      <c r="N52" s="129" t="e">
        <f t="array" ref="N52">SUM(IF(MID('Inwentaryzacja 26.02.2013 '!$C$5:$C$201,1,LEN('Podsumowanie inwentaryzacji'!$C52))='Podsumowanie inwentaryzacji'!$C52,IF('Inwentaryzacja 26.02.2013 '!#REF!=1,'Inwentaryzacja 26.02.2013 '!$G$5:$G$201,0),0),0)</f>
        <v>#REF!</v>
      </c>
      <c r="O52" s="129" t="e">
        <f t="array" ref="O52">SUM(IF(MID('Inwentaryzacja 26.02.2013 '!$C$5:$C$201,1,LEN('Podsumowanie inwentaryzacji'!$C52))='Podsumowanie inwentaryzacji'!$C52,IF('Inwentaryzacja 26.02.2013 '!#REF!=1,'Inwentaryzacja 26.02.2013 '!$G$5:$G$201,0),0),0)</f>
        <v>#REF!</v>
      </c>
      <c r="P52" s="129" t="e">
        <f t="array" ref="P52">SUM(IF(MID('Inwentaryzacja 26.02.2013 '!$C$5:$C$201,1,LEN('Podsumowanie inwentaryzacji'!$C52))='Podsumowanie inwentaryzacji'!$C52,IF('Inwentaryzacja 26.02.2013 '!#REF!=1,'Inwentaryzacja 26.02.2013 '!$G$5:$G$201,0),0),0)</f>
        <v>#REF!</v>
      </c>
      <c r="Q52" s="129" t="e">
        <f t="array" ref="Q52">SUM(IF(MID('Inwentaryzacja 26.02.2013 '!$C$5:$C$201,1,LEN('Podsumowanie inwentaryzacji'!$C52))='Podsumowanie inwentaryzacji'!$C52,IF('Inwentaryzacja 26.02.2013 '!#REF!=1,'Inwentaryzacja 26.02.2013 '!$G$5:$G$201,0),0),0)</f>
        <v>#REF!</v>
      </c>
      <c r="R52" s="129" t="e">
        <f t="array" ref="R52">SUM(IF(MID('Inwentaryzacja 26.02.2013 '!$C$5:$C$201,1,LEN('Podsumowanie inwentaryzacji'!$C52))='Podsumowanie inwentaryzacji'!$C52,IF('Inwentaryzacja 26.02.2013 '!#REF!=1,'Inwentaryzacja 26.02.2013 '!$G$5:$G$201,0),0),0)</f>
        <v>#REF!</v>
      </c>
      <c r="S52" s="23" t="e">
        <f t="shared" si="0"/>
        <v>#REF!</v>
      </c>
      <c r="T52" s="130" t="e">
        <f t="array" ref="T52">SUM(IF(MID('Inwentaryzacja 26.02.2013 '!$C$5:$C$201,1,LEN('Podsumowanie inwentaryzacji'!$C52))='Podsumowanie inwentaryzacji'!$C52,IF('Inwentaryzacja 26.02.2013 '!#REF!=1,'Inwentaryzacja 26.02.2013 '!$H$5:$H$201,0),0),0)</f>
        <v>#REF!</v>
      </c>
      <c r="U52" s="130" t="e">
        <f t="array" ref="U52">SUM(IF(MID('Inwentaryzacja 26.02.2013 '!$C$5:$C$201,1,LEN('Podsumowanie inwentaryzacji'!$C52))='Podsumowanie inwentaryzacji'!$C52,IF('Inwentaryzacja 26.02.2013 '!#REF!=1,'Inwentaryzacja 26.02.2013 '!$H$5:$H$201,0),0),0)</f>
        <v>#REF!</v>
      </c>
      <c r="V52" s="130" t="e">
        <f t="array" ref="V52">SUM(IF(MID('Inwentaryzacja 26.02.2013 '!$C$5:$C$201,1,LEN('Podsumowanie inwentaryzacji'!$C52))='Podsumowanie inwentaryzacji'!$C52,IF('Inwentaryzacja 26.02.2013 '!#REF!=1,'Inwentaryzacja 26.02.2013 '!$H$5:$H$201,0),0),0)</f>
        <v>#REF!</v>
      </c>
      <c r="W52" s="130" t="e">
        <f t="array" ref="W52">SUM(IF(MID('Inwentaryzacja 26.02.2013 '!$C$5:$C$201,1,LEN('Podsumowanie inwentaryzacji'!$C52))='Podsumowanie inwentaryzacji'!$C52,IF('Inwentaryzacja 26.02.2013 '!#REF!=1,'Inwentaryzacja 26.02.2013 '!$H$5:$H$201,0),0),0)</f>
        <v>#REF!</v>
      </c>
      <c r="X52" s="130" t="e">
        <f t="array" ref="X52">SUM(IF(MID('Inwentaryzacja 26.02.2013 '!$C$5:$C$201,1,LEN('Podsumowanie inwentaryzacji'!$C52))='Podsumowanie inwentaryzacji'!$C52,IF('Inwentaryzacja 26.02.2013 '!#REF!=1,'Inwentaryzacja 26.02.2013 '!$H$5:$H$201,0),0),0)</f>
        <v>#REF!</v>
      </c>
      <c r="Y52" s="130" t="e">
        <f t="array" ref="Y52">SUM(IF(MID('Inwentaryzacja 26.02.2013 '!$C$5:$C$201,1,LEN('Podsumowanie inwentaryzacji'!$C52))='Podsumowanie inwentaryzacji'!$C52,IF('Inwentaryzacja 26.02.2013 '!#REF!=1,'Inwentaryzacja 26.02.2013 '!$H$5:$H$201,0),0),0)</f>
        <v>#REF!</v>
      </c>
      <c r="Z52" s="130" t="e">
        <f t="array" ref="Z52">SUM(IF(MID('Inwentaryzacja 26.02.2013 '!$C$5:$C$201,1,LEN('Podsumowanie inwentaryzacji'!$C52))='Podsumowanie inwentaryzacji'!$C52,IF('Inwentaryzacja 26.02.2013 '!#REF!=1,'Inwentaryzacja 26.02.2013 '!$H$5:$H$201,0),0),0)</f>
        <v>#REF!</v>
      </c>
      <c r="AA52" s="97" t="e">
        <f t="shared" si="2"/>
        <v>#REF!</v>
      </c>
    </row>
    <row r="53" spans="2:27">
      <c r="B53" s="24">
        <f t="shared" si="3"/>
        <v>45</v>
      </c>
      <c r="C53" s="24" t="s">
        <v>6219</v>
      </c>
      <c r="D53" s="129" t="e">
        <f t="array" ref="D53">SUM(IF(MID('Inwentaryzacja 26.02.2013 '!$C$5:$C$201,1,LEN('Podsumowanie inwentaryzacji'!$C53))='Podsumowanie inwentaryzacji'!$C53,'Inwentaryzacja 26.02.2013 '!#REF!,0),0)</f>
        <v>#REF!</v>
      </c>
      <c r="E53" s="129" t="e">
        <f t="array" ref="E53">SUM(IF(MID('Inwentaryzacja 26.02.2013 '!$C$5:$C$201,1,LEN('Podsumowanie inwentaryzacji'!$C53))='Podsumowanie inwentaryzacji'!$C53,'Inwentaryzacja 26.02.2013 '!#REF!,0),0)</f>
        <v>#REF!</v>
      </c>
      <c r="F53" s="129" t="e">
        <f t="array" ref="F53">SUM(IF(MID('Inwentaryzacja 26.02.2013 '!$C$5:$C$201,1,LEN('Podsumowanie inwentaryzacji'!$C53))='Podsumowanie inwentaryzacji'!$C53,'Inwentaryzacja 26.02.2013 '!#REF!,0),0)</f>
        <v>#REF!</v>
      </c>
      <c r="G53" s="129" t="e">
        <f t="array" ref="G53">SUM(IF(MID('Inwentaryzacja 26.02.2013 '!$C$5:$C$201,1,LEN('Podsumowanie inwentaryzacji'!$C53))='Podsumowanie inwentaryzacji'!$C53,'Inwentaryzacja 26.02.2013 '!#REF!,0),0)</f>
        <v>#REF!</v>
      </c>
      <c r="H53" s="129" t="e">
        <f t="array" ref="H53">SUM(IF(MID('Inwentaryzacja 26.02.2013 '!$C$5:$C$201,1,LEN('Podsumowanie inwentaryzacji'!$C53))='Podsumowanie inwentaryzacji'!$C53,'Inwentaryzacja 26.02.2013 '!#REF!,0),0)</f>
        <v>#REF!</v>
      </c>
      <c r="I53" s="129" t="e">
        <f t="array" ref="I53">SUM(IF(MID('Inwentaryzacja 26.02.2013 '!$C$5:$C$201,1,LEN('Podsumowanie inwentaryzacji'!$C53))='Podsumowanie inwentaryzacji'!$C53,'Inwentaryzacja 26.02.2013 '!#REF!,0),0)</f>
        <v>#REF!</v>
      </c>
      <c r="J53" s="129" t="e">
        <f t="array" ref="J53">SUM(IF(MID('Inwentaryzacja 26.02.2013 '!$C$5:$C$201,1,LEN('Podsumowanie inwentaryzacji'!$C53))='Podsumowanie inwentaryzacji'!$C53,'Inwentaryzacja 26.02.2013 '!#REF!,0),0)</f>
        <v>#REF!</v>
      </c>
      <c r="K53" s="23" t="e">
        <f t="shared" si="1"/>
        <v>#REF!</v>
      </c>
      <c r="L53" s="129" t="e">
        <f t="array" ref="L53">SUM(IF(MID('Inwentaryzacja 26.02.2013 '!$C$5:$C$201,1,LEN('Podsumowanie inwentaryzacji'!$C53))='Podsumowanie inwentaryzacji'!$C53,IF('Inwentaryzacja 26.02.2013 '!#REF!=1,'Inwentaryzacja 26.02.2013 '!$G$5:$G$201,0),0),0)</f>
        <v>#REF!</v>
      </c>
      <c r="M53" s="129" t="e">
        <f t="array" ref="M53">SUM(IF(MID('Inwentaryzacja 26.02.2013 '!$C$5:$C$201,1,LEN('Podsumowanie inwentaryzacji'!$C53))='Podsumowanie inwentaryzacji'!$C53,IF('Inwentaryzacja 26.02.2013 '!#REF!=1,'Inwentaryzacja 26.02.2013 '!$G$5:$G$201,0),0),0)</f>
        <v>#REF!</v>
      </c>
      <c r="N53" s="129" t="e">
        <f t="array" ref="N53">SUM(IF(MID('Inwentaryzacja 26.02.2013 '!$C$5:$C$201,1,LEN('Podsumowanie inwentaryzacji'!$C53))='Podsumowanie inwentaryzacji'!$C53,IF('Inwentaryzacja 26.02.2013 '!#REF!=1,'Inwentaryzacja 26.02.2013 '!$G$5:$G$201,0),0),0)</f>
        <v>#REF!</v>
      </c>
      <c r="O53" s="129" t="e">
        <f t="array" ref="O53">SUM(IF(MID('Inwentaryzacja 26.02.2013 '!$C$5:$C$201,1,LEN('Podsumowanie inwentaryzacji'!$C53))='Podsumowanie inwentaryzacji'!$C53,IF('Inwentaryzacja 26.02.2013 '!#REF!=1,'Inwentaryzacja 26.02.2013 '!$G$5:$G$201,0),0),0)</f>
        <v>#REF!</v>
      </c>
      <c r="P53" s="129" t="e">
        <f t="array" ref="P53">SUM(IF(MID('Inwentaryzacja 26.02.2013 '!$C$5:$C$201,1,LEN('Podsumowanie inwentaryzacji'!$C53))='Podsumowanie inwentaryzacji'!$C53,IF('Inwentaryzacja 26.02.2013 '!#REF!=1,'Inwentaryzacja 26.02.2013 '!$G$5:$G$201,0),0),0)</f>
        <v>#REF!</v>
      </c>
      <c r="Q53" s="129" t="e">
        <f t="array" ref="Q53">SUM(IF(MID('Inwentaryzacja 26.02.2013 '!$C$5:$C$201,1,LEN('Podsumowanie inwentaryzacji'!$C53))='Podsumowanie inwentaryzacji'!$C53,IF('Inwentaryzacja 26.02.2013 '!#REF!=1,'Inwentaryzacja 26.02.2013 '!$G$5:$G$201,0),0),0)</f>
        <v>#REF!</v>
      </c>
      <c r="R53" s="129" t="e">
        <f t="array" ref="R53">SUM(IF(MID('Inwentaryzacja 26.02.2013 '!$C$5:$C$201,1,LEN('Podsumowanie inwentaryzacji'!$C53))='Podsumowanie inwentaryzacji'!$C53,IF('Inwentaryzacja 26.02.2013 '!#REF!=1,'Inwentaryzacja 26.02.2013 '!$G$5:$G$201,0),0),0)</f>
        <v>#REF!</v>
      </c>
      <c r="S53" s="23" t="e">
        <f t="shared" si="0"/>
        <v>#REF!</v>
      </c>
      <c r="T53" s="130" t="e">
        <f t="array" ref="T53">SUM(IF(MID('Inwentaryzacja 26.02.2013 '!$C$5:$C$201,1,LEN('Podsumowanie inwentaryzacji'!$C53))='Podsumowanie inwentaryzacji'!$C53,IF('Inwentaryzacja 26.02.2013 '!#REF!=1,'Inwentaryzacja 26.02.2013 '!$H$5:$H$201,0),0),0)</f>
        <v>#REF!</v>
      </c>
      <c r="U53" s="130" t="e">
        <f t="array" ref="U53">SUM(IF(MID('Inwentaryzacja 26.02.2013 '!$C$5:$C$201,1,LEN('Podsumowanie inwentaryzacji'!$C53))='Podsumowanie inwentaryzacji'!$C53,IF('Inwentaryzacja 26.02.2013 '!#REF!=1,'Inwentaryzacja 26.02.2013 '!$H$5:$H$201,0),0),0)</f>
        <v>#REF!</v>
      </c>
      <c r="V53" s="130" t="e">
        <f t="array" ref="V53">SUM(IF(MID('Inwentaryzacja 26.02.2013 '!$C$5:$C$201,1,LEN('Podsumowanie inwentaryzacji'!$C53))='Podsumowanie inwentaryzacji'!$C53,IF('Inwentaryzacja 26.02.2013 '!#REF!=1,'Inwentaryzacja 26.02.2013 '!$H$5:$H$201,0),0),0)</f>
        <v>#REF!</v>
      </c>
      <c r="W53" s="130" t="e">
        <f t="array" ref="W53">SUM(IF(MID('Inwentaryzacja 26.02.2013 '!$C$5:$C$201,1,LEN('Podsumowanie inwentaryzacji'!$C53))='Podsumowanie inwentaryzacji'!$C53,IF('Inwentaryzacja 26.02.2013 '!#REF!=1,'Inwentaryzacja 26.02.2013 '!$H$5:$H$201,0),0),0)</f>
        <v>#REF!</v>
      </c>
      <c r="X53" s="130" t="e">
        <f t="array" ref="X53">SUM(IF(MID('Inwentaryzacja 26.02.2013 '!$C$5:$C$201,1,LEN('Podsumowanie inwentaryzacji'!$C53))='Podsumowanie inwentaryzacji'!$C53,IF('Inwentaryzacja 26.02.2013 '!#REF!=1,'Inwentaryzacja 26.02.2013 '!$H$5:$H$201,0),0),0)</f>
        <v>#REF!</v>
      </c>
      <c r="Y53" s="130" t="e">
        <f t="array" ref="Y53">SUM(IF(MID('Inwentaryzacja 26.02.2013 '!$C$5:$C$201,1,LEN('Podsumowanie inwentaryzacji'!$C53))='Podsumowanie inwentaryzacji'!$C53,IF('Inwentaryzacja 26.02.2013 '!#REF!=1,'Inwentaryzacja 26.02.2013 '!$H$5:$H$201,0),0),0)</f>
        <v>#REF!</v>
      </c>
      <c r="Z53" s="130" t="e">
        <f t="array" ref="Z53">SUM(IF(MID('Inwentaryzacja 26.02.2013 '!$C$5:$C$201,1,LEN('Podsumowanie inwentaryzacji'!$C53))='Podsumowanie inwentaryzacji'!$C53,IF('Inwentaryzacja 26.02.2013 '!#REF!=1,'Inwentaryzacja 26.02.2013 '!$H$5:$H$201,0),0),0)</f>
        <v>#REF!</v>
      </c>
      <c r="AA53" s="97" t="e">
        <f t="shared" si="2"/>
        <v>#REF!</v>
      </c>
    </row>
    <row r="54" spans="2:27">
      <c r="B54" s="24">
        <f t="shared" si="3"/>
        <v>46</v>
      </c>
      <c r="C54" s="24" t="s">
        <v>3705</v>
      </c>
      <c r="D54" s="129" t="e">
        <f t="array" ref="D54">SUM(IF(MID('Inwentaryzacja 26.02.2013 '!$C$5:$C$201,1,LEN('Podsumowanie inwentaryzacji'!$C54))='Podsumowanie inwentaryzacji'!$C54,'Inwentaryzacja 26.02.2013 '!#REF!,0),0)</f>
        <v>#REF!</v>
      </c>
      <c r="E54" s="129" t="e">
        <f t="array" ref="E54">SUM(IF(MID('Inwentaryzacja 26.02.2013 '!$C$5:$C$201,1,LEN('Podsumowanie inwentaryzacji'!$C54))='Podsumowanie inwentaryzacji'!$C54,'Inwentaryzacja 26.02.2013 '!#REF!,0),0)</f>
        <v>#REF!</v>
      </c>
      <c r="F54" s="129" t="e">
        <f t="array" ref="F54">SUM(IF(MID('Inwentaryzacja 26.02.2013 '!$C$5:$C$201,1,LEN('Podsumowanie inwentaryzacji'!$C54))='Podsumowanie inwentaryzacji'!$C54,'Inwentaryzacja 26.02.2013 '!#REF!,0),0)</f>
        <v>#REF!</v>
      </c>
      <c r="G54" s="129" t="e">
        <f t="array" ref="G54">SUM(IF(MID('Inwentaryzacja 26.02.2013 '!$C$5:$C$201,1,LEN('Podsumowanie inwentaryzacji'!$C54))='Podsumowanie inwentaryzacji'!$C54,'Inwentaryzacja 26.02.2013 '!#REF!,0),0)</f>
        <v>#REF!</v>
      </c>
      <c r="H54" s="129" t="e">
        <f t="array" ref="H54">SUM(IF(MID('Inwentaryzacja 26.02.2013 '!$C$5:$C$201,1,LEN('Podsumowanie inwentaryzacji'!$C54))='Podsumowanie inwentaryzacji'!$C54,'Inwentaryzacja 26.02.2013 '!#REF!,0),0)</f>
        <v>#REF!</v>
      </c>
      <c r="I54" s="129" t="e">
        <f t="array" ref="I54">SUM(IF(MID('Inwentaryzacja 26.02.2013 '!$C$5:$C$201,1,LEN('Podsumowanie inwentaryzacji'!$C54))='Podsumowanie inwentaryzacji'!$C54,'Inwentaryzacja 26.02.2013 '!#REF!,0),0)</f>
        <v>#REF!</v>
      </c>
      <c r="J54" s="129" t="e">
        <f t="array" ref="J54">SUM(IF(MID('Inwentaryzacja 26.02.2013 '!$C$5:$C$201,1,LEN('Podsumowanie inwentaryzacji'!$C54))='Podsumowanie inwentaryzacji'!$C54,'Inwentaryzacja 26.02.2013 '!#REF!,0),0)</f>
        <v>#REF!</v>
      </c>
      <c r="K54" s="23" t="e">
        <f t="shared" si="1"/>
        <v>#REF!</v>
      </c>
      <c r="L54" s="129" t="e">
        <f t="array" ref="L54">SUM(IF(MID('Inwentaryzacja 26.02.2013 '!$C$5:$C$201,1,LEN('Podsumowanie inwentaryzacji'!$C54))='Podsumowanie inwentaryzacji'!$C54,IF('Inwentaryzacja 26.02.2013 '!#REF!=1,'Inwentaryzacja 26.02.2013 '!$G$5:$G$201,0),0),0)</f>
        <v>#REF!</v>
      </c>
      <c r="M54" s="129" t="e">
        <f t="array" ref="M54">SUM(IF(MID('Inwentaryzacja 26.02.2013 '!$C$5:$C$201,1,LEN('Podsumowanie inwentaryzacji'!$C54))='Podsumowanie inwentaryzacji'!$C54,IF('Inwentaryzacja 26.02.2013 '!#REF!=1,'Inwentaryzacja 26.02.2013 '!$G$5:$G$201,0),0),0)</f>
        <v>#REF!</v>
      </c>
      <c r="N54" s="129" t="e">
        <f t="array" ref="N54">SUM(IF(MID('Inwentaryzacja 26.02.2013 '!$C$5:$C$201,1,LEN('Podsumowanie inwentaryzacji'!$C54))='Podsumowanie inwentaryzacji'!$C54,IF('Inwentaryzacja 26.02.2013 '!#REF!=1,'Inwentaryzacja 26.02.2013 '!$G$5:$G$201,0),0),0)</f>
        <v>#REF!</v>
      </c>
      <c r="O54" s="129" t="e">
        <f t="array" ref="O54">SUM(IF(MID('Inwentaryzacja 26.02.2013 '!$C$5:$C$201,1,LEN('Podsumowanie inwentaryzacji'!$C54))='Podsumowanie inwentaryzacji'!$C54,IF('Inwentaryzacja 26.02.2013 '!#REF!=1,'Inwentaryzacja 26.02.2013 '!$G$5:$G$201,0),0),0)</f>
        <v>#REF!</v>
      </c>
      <c r="P54" s="129" t="e">
        <f t="array" ref="P54">SUM(IF(MID('Inwentaryzacja 26.02.2013 '!$C$5:$C$201,1,LEN('Podsumowanie inwentaryzacji'!$C54))='Podsumowanie inwentaryzacji'!$C54,IF('Inwentaryzacja 26.02.2013 '!#REF!=1,'Inwentaryzacja 26.02.2013 '!$G$5:$G$201,0),0),0)</f>
        <v>#REF!</v>
      </c>
      <c r="Q54" s="129" t="e">
        <f t="array" ref="Q54">SUM(IF(MID('Inwentaryzacja 26.02.2013 '!$C$5:$C$201,1,LEN('Podsumowanie inwentaryzacji'!$C54))='Podsumowanie inwentaryzacji'!$C54,IF('Inwentaryzacja 26.02.2013 '!#REF!=1,'Inwentaryzacja 26.02.2013 '!$G$5:$G$201,0),0),0)</f>
        <v>#REF!</v>
      </c>
      <c r="R54" s="129" t="e">
        <f t="array" ref="R54">SUM(IF(MID('Inwentaryzacja 26.02.2013 '!$C$5:$C$201,1,LEN('Podsumowanie inwentaryzacji'!$C54))='Podsumowanie inwentaryzacji'!$C54,IF('Inwentaryzacja 26.02.2013 '!#REF!=1,'Inwentaryzacja 26.02.2013 '!$G$5:$G$201,0),0),0)</f>
        <v>#REF!</v>
      </c>
      <c r="S54" s="23" t="e">
        <f t="shared" si="0"/>
        <v>#REF!</v>
      </c>
      <c r="T54" s="130" t="e">
        <f t="array" ref="T54">SUM(IF(MID('Inwentaryzacja 26.02.2013 '!$C$5:$C$201,1,LEN('Podsumowanie inwentaryzacji'!$C54))='Podsumowanie inwentaryzacji'!$C54,IF('Inwentaryzacja 26.02.2013 '!#REF!=1,'Inwentaryzacja 26.02.2013 '!$H$5:$H$201,0),0),0)</f>
        <v>#REF!</v>
      </c>
      <c r="U54" s="130" t="e">
        <f t="array" ref="U54">SUM(IF(MID('Inwentaryzacja 26.02.2013 '!$C$5:$C$201,1,LEN('Podsumowanie inwentaryzacji'!$C54))='Podsumowanie inwentaryzacji'!$C54,IF('Inwentaryzacja 26.02.2013 '!#REF!=1,'Inwentaryzacja 26.02.2013 '!$H$5:$H$201,0),0),0)</f>
        <v>#REF!</v>
      </c>
      <c r="V54" s="130" t="e">
        <f t="array" ref="V54">SUM(IF(MID('Inwentaryzacja 26.02.2013 '!$C$5:$C$201,1,LEN('Podsumowanie inwentaryzacji'!$C54))='Podsumowanie inwentaryzacji'!$C54,IF('Inwentaryzacja 26.02.2013 '!#REF!=1,'Inwentaryzacja 26.02.2013 '!$H$5:$H$201,0),0),0)</f>
        <v>#REF!</v>
      </c>
      <c r="W54" s="130" t="e">
        <f t="array" ref="W54">SUM(IF(MID('Inwentaryzacja 26.02.2013 '!$C$5:$C$201,1,LEN('Podsumowanie inwentaryzacji'!$C54))='Podsumowanie inwentaryzacji'!$C54,IF('Inwentaryzacja 26.02.2013 '!#REF!=1,'Inwentaryzacja 26.02.2013 '!$H$5:$H$201,0),0),0)</f>
        <v>#REF!</v>
      </c>
      <c r="X54" s="130" t="e">
        <f t="array" ref="X54">SUM(IF(MID('Inwentaryzacja 26.02.2013 '!$C$5:$C$201,1,LEN('Podsumowanie inwentaryzacji'!$C54))='Podsumowanie inwentaryzacji'!$C54,IF('Inwentaryzacja 26.02.2013 '!#REF!=1,'Inwentaryzacja 26.02.2013 '!$H$5:$H$201,0),0),0)</f>
        <v>#REF!</v>
      </c>
      <c r="Y54" s="130" t="e">
        <f t="array" ref="Y54">SUM(IF(MID('Inwentaryzacja 26.02.2013 '!$C$5:$C$201,1,LEN('Podsumowanie inwentaryzacji'!$C54))='Podsumowanie inwentaryzacji'!$C54,IF('Inwentaryzacja 26.02.2013 '!#REF!=1,'Inwentaryzacja 26.02.2013 '!$H$5:$H$201,0),0),0)</f>
        <v>#REF!</v>
      </c>
      <c r="Z54" s="130" t="e">
        <f t="array" ref="Z54">SUM(IF(MID('Inwentaryzacja 26.02.2013 '!$C$5:$C$201,1,LEN('Podsumowanie inwentaryzacji'!$C54))='Podsumowanie inwentaryzacji'!$C54,IF('Inwentaryzacja 26.02.2013 '!#REF!=1,'Inwentaryzacja 26.02.2013 '!$H$5:$H$201,0),0),0)</f>
        <v>#REF!</v>
      </c>
      <c r="AA54" s="97" t="e">
        <f t="shared" si="2"/>
        <v>#REF!</v>
      </c>
    </row>
    <row r="55" spans="2:27">
      <c r="B55" s="24">
        <f t="shared" si="3"/>
        <v>47</v>
      </c>
      <c r="C55" s="24" t="s">
        <v>5262</v>
      </c>
      <c r="D55" s="129" t="e">
        <f t="array" ref="D55">SUM(IF(MID('Inwentaryzacja 26.02.2013 '!$C$5:$C$201,1,LEN('Podsumowanie inwentaryzacji'!$C55))='Podsumowanie inwentaryzacji'!$C55,'Inwentaryzacja 26.02.2013 '!#REF!,0),0)</f>
        <v>#REF!</v>
      </c>
      <c r="E55" s="129" t="e">
        <f t="array" ref="E55">SUM(IF(MID('Inwentaryzacja 26.02.2013 '!$C$5:$C$201,1,LEN('Podsumowanie inwentaryzacji'!$C55))='Podsumowanie inwentaryzacji'!$C55,'Inwentaryzacja 26.02.2013 '!#REF!,0),0)</f>
        <v>#REF!</v>
      </c>
      <c r="F55" s="129" t="e">
        <f t="array" ref="F55">SUM(IF(MID('Inwentaryzacja 26.02.2013 '!$C$5:$C$201,1,LEN('Podsumowanie inwentaryzacji'!$C55))='Podsumowanie inwentaryzacji'!$C55,'Inwentaryzacja 26.02.2013 '!#REF!,0),0)</f>
        <v>#REF!</v>
      </c>
      <c r="G55" s="129" t="e">
        <f t="array" ref="G55">SUM(IF(MID('Inwentaryzacja 26.02.2013 '!$C$5:$C$201,1,LEN('Podsumowanie inwentaryzacji'!$C55))='Podsumowanie inwentaryzacji'!$C55,'Inwentaryzacja 26.02.2013 '!#REF!,0),0)</f>
        <v>#REF!</v>
      </c>
      <c r="H55" s="129" t="e">
        <f t="array" ref="H55">SUM(IF(MID('Inwentaryzacja 26.02.2013 '!$C$5:$C$201,1,LEN('Podsumowanie inwentaryzacji'!$C55))='Podsumowanie inwentaryzacji'!$C55,'Inwentaryzacja 26.02.2013 '!#REF!,0),0)</f>
        <v>#REF!</v>
      </c>
      <c r="I55" s="129" t="e">
        <f t="array" ref="I55">SUM(IF(MID('Inwentaryzacja 26.02.2013 '!$C$5:$C$201,1,LEN('Podsumowanie inwentaryzacji'!$C55))='Podsumowanie inwentaryzacji'!$C55,'Inwentaryzacja 26.02.2013 '!#REF!,0),0)</f>
        <v>#REF!</v>
      </c>
      <c r="J55" s="129" t="e">
        <f t="array" ref="J55">SUM(IF(MID('Inwentaryzacja 26.02.2013 '!$C$5:$C$201,1,LEN('Podsumowanie inwentaryzacji'!$C55))='Podsumowanie inwentaryzacji'!$C55,'Inwentaryzacja 26.02.2013 '!#REF!,0),0)</f>
        <v>#REF!</v>
      </c>
      <c r="K55" s="23" t="e">
        <f t="shared" si="1"/>
        <v>#REF!</v>
      </c>
      <c r="L55" s="129" t="e">
        <f t="array" ref="L55">SUM(IF(MID('Inwentaryzacja 26.02.2013 '!$C$5:$C$201,1,LEN('Podsumowanie inwentaryzacji'!$C55))='Podsumowanie inwentaryzacji'!$C55,IF('Inwentaryzacja 26.02.2013 '!#REF!=1,'Inwentaryzacja 26.02.2013 '!$G$5:$G$201,0),0),0)</f>
        <v>#REF!</v>
      </c>
      <c r="M55" s="129" t="e">
        <f t="array" ref="M55">SUM(IF(MID('Inwentaryzacja 26.02.2013 '!$C$5:$C$201,1,LEN('Podsumowanie inwentaryzacji'!$C55))='Podsumowanie inwentaryzacji'!$C55,IF('Inwentaryzacja 26.02.2013 '!#REF!=1,'Inwentaryzacja 26.02.2013 '!$G$5:$G$201,0),0),0)</f>
        <v>#REF!</v>
      </c>
      <c r="N55" s="129" t="e">
        <f t="array" ref="N55">SUM(IF(MID('Inwentaryzacja 26.02.2013 '!$C$5:$C$201,1,LEN('Podsumowanie inwentaryzacji'!$C55))='Podsumowanie inwentaryzacji'!$C55,IF('Inwentaryzacja 26.02.2013 '!#REF!=1,'Inwentaryzacja 26.02.2013 '!$G$5:$G$201,0),0),0)</f>
        <v>#REF!</v>
      </c>
      <c r="O55" s="129" t="e">
        <f t="array" ref="O55">SUM(IF(MID('Inwentaryzacja 26.02.2013 '!$C$5:$C$201,1,LEN('Podsumowanie inwentaryzacji'!$C55))='Podsumowanie inwentaryzacji'!$C55,IF('Inwentaryzacja 26.02.2013 '!#REF!=1,'Inwentaryzacja 26.02.2013 '!$G$5:$G$201,0),0),0)</f>
        <v>#REF!</v>
      </c>
      <c r="P55" s="129" t="e">
        <f t="array" ref="P55">SUM(IF(MID('Inwentaryzacja 26.02.2013 '!$C$5:$C$201,1,LEN('Podsumowanie inwentaryzacji'!$C55))='Podsumowanie inwentaryzacji'!$C55,IF('Inwentaryzacja 26.02.2013 '!#REF!=1,'Inwentaryzacja 26.02.2013 '!$G$5:$G$201,0),0),0)</f>
        <v>#REF!</v>
      </c>
      <c r="Q55" s="129" t="e">
        <f t="array" ref="Q55">SUM(IF(MID('Inwentaryzacja 26.02.2013 '!$C$5:$C$201,1,LEN('Podsumowanie inwentaryzacji'!$C55))='Podsumowanie inwentaryzacji'!$C55,IF('Inwentaryzacja 26.02.2013 '!#REF!=1,'Inwentaryzacja 26.02.2013 '!$G$5:$G$201,0),0),0)</f>
        <v>#REF!</v>
      </c>
      <c r="R55" s="129" t="e">
        <f t="array" ref="R55">SUM(IF(MID('Inwentaryzacja 26.02.2013 '!$C$5:$C$201,1,LEN('Podsumowanie inwentaryzacji'!$C55))='Podsumowanie inwentaryzacji'!$C55,IF('Inwentaryzacja 26.02.2013 '!#REF!=1,'Inwentaryzacja 26.02.2013 '!$G$5:$G$201,0),0),0)</f>
        <v>#REF!</v>
      </c>
      <c r="S55" s="23" t="e">
        <f t="shared" si="0"/>
        <v>#REF!</v>
      </c>
      <c r="T55" s="130" t="e">
        <f t="array" ref="T55">SUM(IF(MID('Inwentaryzacja 26.02.2013 '!$C$5:$C$201,1,LEN('Podsumowanie inwentaryzacji'!$C55))='Podsumowanie inwentaryzacji'!$C55,IF('Inwentaryzacja 26.02.2013 '!#REF!=1,'Inwentaryzacja 26.02.2013 '!$H$5:$H$201,0),0),0)</f>
        <v>#REF!</v>
      </c>
      <c r="U55" s="130" t="e">
        <f t="array" ref="U55">SUM(IF(MID('Inwentaryzacja 26.02.2013 '!$C$5:$C$201,1,LEN('Podsumowanie inwentaryzacji'!$C55))='Podsumowanie inwentaryzacji'!$C55,IF('Inwentaryzacja 26.02.2013 '!#REF!=1,'Inwentaryzacja 26.02.2013 '!$H$5:$H$201,0),0),0)</f>
        <v>#REF!</v>
      </c>
      <c r="V55" s="130" t="e">
        <f t="array" ref="V55">SUM(IF(MID('Inwentaryzacja 26.02.2013 '!$C$5:$C$201,1,LEN('Podsumowanie inwentaryzacji'!$C55))='Podsumowanie inwentaryzacji'!$C55,IF('Inwentaryzacja 26.02.2013 '!#REF!=1,'Inwentaryzacja 26.02.2013 '!$H$5:$H$201,0),0),0)</f>
        <v>#REF!</v>
      </c>
      <c r="W55" s="130" t="e">
        <f t="array" ref="W55">SUM(IF(MID('Inwentaryzacja 26.02.2013 '!$C$5:$C$201,1,LEN('Podsumowanie inwentaryzacji'!$C55))='Podsumowanie inwentaryzacji'!$C55,IF('Inwentaryzacja 26.02.2013 '!#REF!=1,'Inwentaryzacja 26.02.2013 '!$H$5:$H$201,0),0),0)</f>
        <v>#REF!</v>
      </c>
      <c r="X55" s="130" t="e">
        <f t="array" ref="X55">SUM(IF(MID('Inwentaryzacja 26.02.2013 '!$C$5:$C$201,1,LEN('Podsumowanie inwentaryzacji'!$C55))='Podsumowanie inwentaryzacji'!$C55,IF('Inwentaryzacja 26.02.2013 '!#REF!=1,'Inwentaryzacja 26.02.2013 '!$H$5:$H$201,0),0),0)</f>
        <v>#REF!</v>
      </c>
      <c r="Y55" s="130" t="e">
        <f t="array" ref="Y55">SUM(IF(MID('Inwentaryzacja 26.02.2013 '!$C$5:$C$201,1,LEN('Podsumowanie inwentaryzacji'!$C55))='Podsumowanie inwentaryzacji'!$C55,IF('Inwentaryzacja 26.02.2013 '!#REF!=1,'Inwentaryzacja 26.02.2013 '!$H$5:$H$201,0),0),0)</f>
        <v>#REF!</v>
      </c>
      <c r="Z55" s="130" t="e">
        <f t="array" ref="Z55">SUM(IF(MID('Inwentaryzacja 26.02.2013 '!$C$5:$C$201,1,LEN('Podsumowanie inwentaryzacji'!$C55))='Podsumowanie inwentaryzacji'!$C55,IF('Inwentaryzacja 26.02.2013 '!#REF!=1,'Inwentaryzacja 26.02.2013 '!$H$5:$H$201,0),0),0)</f>
        <v>#REF!</v>
      </c>
      <c r="AA55" s="97" t="e">
        <f t="shared" si="2"/>
        <v>#REF!</v>
      </c>
    </row>
    <row r="56" spans="2:27">
      <c r="B56" s="24">
        <f t="shared" si="3"/>
        <v>48</v>
      </c>
      <c r="C56" s="33" t="s">
        <v>7384</v>
      </c>
      <c r="D56" s="129" t="e">
        <f t="array" ref="D56">SUM(IF(MID('Inwentaryzacja 26.02.2013 '!$C$5:$C$201,1,LEN('Podsumowanie inwentaryzacji'!$C56))='Podsumowanie inwentaryzacji'!$C56,'Inwentaryzacja 26.02.2013 '!#REF!,0),0)</f>
        <v>#REF!</v>
      </c>
      <c r="E56" s="129" t="e">
        <f t="array" ref="E56">SUM(IF(MID('Inwentaryzacja 26.02.2013 '!$C$5:$C$201,1,LEN('Podsumowanie inwentaryzacji'!$C56))='Podsumowanie inwentaryzacji'!$C56,'Inwentaryzacja 26.02.2013 '!#REF!,0),0)</f>
        <v>#REF!</v>
      </c>
      <c r="F56" s="129" t="e">
        <f t="array" ref="F56">SUM(IF(MID('Inwentaryzacja 26.02.2013 '!$C$5:$C$201,1,LEN('Podsumowanie inwentaryzacji'!$C56))='Podsumowanie inwentaryzacji'!$C56,'Inwentaryzacja 26.02.2013 '!#REF!,0),0)</f>
        <v>#REF!</v>
      </c>
      <c r="G56" s="129" t="e">
        <f t="array" ref="G56">SUM(IF(MID('Inwentaryzacja 26.02.2013 '!$C$5:$C$201,1,LEN('Podsumowanie inwentaryzacji'!$C56))='Podsumowanie inwentaryzacji'!$C56,'Inwentaryzacja 26.02.2013 '!#REF!,0),0)</f>
        <v>#REF!</v>
      </c>
      <c r="H56" s="129" t="e">
        <f t="array" ref="H56">SUM(IF(MID('Inwentaryzacja 26.02.2013 '!$C$5:$C$201,1,LEN('Podsumowanie inwentaryzacji'!$C56))='Podsumowanie inwentaryzacji'!$C56,'Inwentaryzacja 26.02.2013 '!#REF!,0),0)</f>
        <v>#REF!</v>
      </c>
      <c r="I56" s="129" t="e">
        <f t="array" ref="I56">SUM(IF(MID('Inwentaryzacja 26.02.2013 '!$C$5:$C$201,1,LEN('Podsumowanie inwentaryzacji'!$C56))='Podsumowanie inwentaryzacji'!$C56,'Inwentaryzacja 26.02.2013 '!#REF!,0),0)</f>
        <v>#REF!</v>
      </c>
      <c r="J56" s="129" t="e">
        <f t="array" ref="J56">SUM(IF(MID('Inwentaryzacja 26.02.2013 '!$C$5:$C$201,1,LEN('Podsumowanie inwentaryzacji'!$C56))='Podsumowanie inwentaryzacji'!$C56,'Inwentaryzacja 26.02.2013 '!#REF!,0),0)</f>
        <v>#REF!</v>
      </c>
      <c r="K56" s="23" t="e">
        <f t="shared" si="1"/>
        <v>#REF!</v>
      </c>
      <c r="L56" s="129" t="e">
        <f t="array" ref="L56">SUM(IF(MID('Inwentaryzacja 26.02.2013 '!$C$5:$C$201,1,LEN('Podsumowanie inwentaryzacji'!$C56))='Podsumowanie inwentaryzacji'!$C56,IF('Inwentaryzacja 26.02.2013 '!#REF!=1,'Inwentaryzacja 26.02.2013 '!$G$5:$G$201,0),0),0)</f>
        <v>#REF!</v>
      </c>
      <c r="M56" s="129" t="e">
        <f t="array" ref="M56">SUM(IF(MID('Inwentaryzacja 26.02.2013 '!$C$5:$C$201,1,LEN('Podsumowanie inwentaryzacji'!$C56))='Podsumowanie inwentaryzacji'!$C56,IF('Inwentaryzacja 26.02.2013 '!#REF!=1,'Inwentaryzacja 26.02.2013 '!$G$5:$G$201,0),0),0)</f>
        <v>#REF!</v>
      </c>
      <c r="N56" s="129" t="e">
        <f t="array" ref="N56">SUM(IF(MID('Inwentaryzacja 26.02.2013 '!$C$5:$C$201,1,LEN('Podsumowanie inwentaryzacji'!$C56))='Podsumowanie inwentaryzacji'!$C56,IF('Inwentaryzacja 26.02.2013 '!#REF!=1,'Inwentaryzacja 26.02.2013 '!$G$5:$G$201,0),0),0)</f>
        <v>#REF!</v>
      </c>
      <c r="O56" s="129" t="e">
        <f t="array" ref="O56">SUM(IF(MID('Inwentaryzacja 26.02.2013 '!$C$5:$C$201,1,LEN('Podsumowanie inwentaryzacji'!$C56))='Podsumowanie inwentaryzacji'!$C56,IF('Inwentaryzacja 26.02.2013 '!#REF!=1,'Inwentaryzacja 26.02.2013 '!$G$5:$G$201,0),0),0)</f>
        <v>#REF!</v>
      </c>
      <c r="P56" s="129" t="e">
        <f t="array" ref="P56">SUM(IF(MID('Inwentaryzacja 26.02.2013 '!$C$5:$C$201,1,LEN('Podsumowanie inwentaryzacji'!$C56))='Podsumowanie inwentaryzacji'!$C56,IF('Inwentaryzacja 26.02.2013 '!#REF!=1,'Inwentaryzacja 26.02.2013 '!$G$5:$G$201,0),0),0)</f>
        <v>#REF!</v>
      </c>
      <c r="Q56" s="129" t="e">
        <f t="array" ref="Q56">SUM(IF(MID('Inwentaryzacja 26.02.2013 '!$C$5:$C$201,1,LEN('Podsumowanie inwentaryzacji'!$C56))='Podsumowanie inwentaryzacji'!$C56,IF('Inwentaryzacja 26.02.2013 '!#REF!=1,'Inwentaryzacja 26.02.2013 '!$G$5:$G$201,0),0),0)</f>
        <v>#REF!</v>
      </c>
      <c r="R56" s="129" t="e">
        <f t="array" ref="R56">SUM(IF(MID('Inwentaryzacja 26.02.2013 '!$C$5:$C$201,1,LEN('Podsumowanie inwentaryzacji'!$C56))='Podsumowanie inwentaryzacji'!$C56,IF('Inwentaryzacja 26.02.2013 '!#REF!=1,'Inwentaryzacja 26.02.2013 '!$G$5:$G$201,0),0),0)</f>
        <v>#REF!</v>
      </c>
      <c r="S56" s="23" t="e">
        <f t="shared" si="0"/>
        <v>#REF!</v>
      </c>
      <c r="T56" s="130" t="e">
        <f t="array" ref="T56">SUM(IF(MID('Inwentaryzacja 26.02.2013 '!$C$5:$C$201,1,LEN('Podsumowanie inwentaryzacji'!$C56))='Podsumowanie inwentaryzacji'!$C56,IF('Inwentaryzacja 26.02.2013 '!#REF!=1,'Inwentaryzacja 26.02.2013 '!$H$5:$H$201,0),0),0)</f>
        <v>#REF!</v>
      </c>
      <c r="U56" s="130" t="e">
        <f t="array" ref="U56">SUM(IF(MID('Inwentaryzacja 26.02.2013 '!$C$5:$C$201,1,LEN('Podsumowanie inwentaryzacji'!$C56))='Podsumowanie inwentaryzacji'!$C56,IF('Inwentaryzacja 26.02.2013 '!#REF!=1,'Inwentaryzacja 26.02.2013 '!$H$5:$H$201,0),0),0)</f>
        <v>#REF!</v>
      </c>
      <c r="V56" s="130" t="e">
        <f t="array" ref="V56">SUM(IF(MID('Inwentaryzacja 26.02.2013 '!$C$5:$C$201,1,LEN('Podsumowanie inwentaryzacji'!$C56))='Podsumowanie inwentaryzacji'!$C56,IF('Inwentaryzacja 26.02.2013 '!#REF!=1,'Inwentaryzacja 26.02.2013 '!$H$5:$H$201,0),0),0)</f>
        <v>#REF!</v>
      </c>
      <c r="W56" s="130" t="e">
        <f t="array" ref="W56">SUM(IF(MID('Inwentaryzacja 26.02.2013 '!$C$5:$C$201,1,LEN('Podsumowanie inwentaryzacji'!$C56))='Podsumowanie inwentaryzacji'!$C56,IF('Inwentaryzacja 26.02.2013 '!#REF!=1,'Inwentaryzacja 26.02.2013 '!$H$5:$H$201,0),0),0)</f>
        <v>#REF!</v>
      </c>
      <c r="X56" s="130" t="e">
        <f t="array" ref="X56">SUM(IF(MID('Inwentaryzacja 26.02.2013 '!$C$5:$C$201,1,LEN('Podsumowanie inwentaryzacji'!$C56))='Podsumowanie inwentaryzacji'!$C56,IF('Inwentaryzacja 26.02.2013 '!#REF!=1,'Inwentaryzacja 26.02.2013 '!$H$5:$H$201,0),0),0)</f>
        <v>#REF!</v>
      </c>
      <c r="Y56" s="130" t="e">
        <f t="array" ref="Y56">SUM(IF(MID('Inwentaryzacja 26.02.2013 '!$C$5:$C$201,1,LEN('Podsumowanie inwentaryzacji'!$C56))='Podsumowanie inwentaryzacji'!$C56,IF('Inwentaryzacja 26.02.2013 '!#REF!=1,'Inwentaryzacja 26.02.2013 '!$H$5:$H$201,0),0),0)</f>
        <v>#REF!</v>
      </c>
      <c r="Z56" s="130" t="e">
        <f t="array" ref="Z56">SUM(IF(MID('Inwentaryzacja 26.02.2013 '!$C$5:$C$201,1,LEN('Podsumowanie inwentaryzacji'!$C56))='Podsumowanie inwentaryzacji'!$C56,IF('Inwentaryzacja 26.02.2013 '!#REF!=1,'Inwentaryzacja 26.02.2013 '!$H$5:$H$201,0),0),0)</f>
        <v>#REF!</v>
      </c>
      <c r="AA56" s="97" t="e">
        <f t="shared" si="2"/>
        <v>#REF!</v>
      </c>
    </row>
    <row r="57" spans="2:27">
      <c r="B57" s="24">
        <f t="shared" si="3"/>
        <v>49</v>
      </c>
      <c r="C57" s="24" t="s">
        <v>3289</v>
      </c>
      <c r="D57" s="129" t="e">
        <f t="array" ref="D57">SUM(IF(MID('Inwentaryzacja 26.02.2013 '!$C$5:$C$201,1,LEN('Podsumowanie inwentaryzacji'!$C57))='Podsumowanie inwentaryzacji'!$C57,'Inwentaryzacja 26.02.2013 '!#REF!,0),0)</f>
        <v>#REF!</v>
      </c>
      <c r="E57" s="129" t="e">
        <f t="array" ref="E57">SUM(IF(MID('Inwentaryzacja 26.02.2013 '!$C$5:$C$201,1,LEN('Podsumowanie inwentaryzacji'!$C57))='Podsumowanie inwentaryzacji'!$C57,'Inwentaryzacja 26.02.2013 '!#REF!,0),0)</f>
        <v>#REF!</v>
      </c>
      <c r="F57" s="129" t="e">
        <f t="array" ref="F57">SUM(IF(MID('Inwentaryzacja 26.02.2013 '!$C$5:$C$201,1,LEN('Podsumowanie inwentaryzacji'!$C57))='Podsumowanie inwentaryzacji'!$C57,'Inwentaryzacja 26.02.2013 '!#REF!,0),0)</f>
        <v>#REF!</v>
      </c>
      <c r="G57" s="129" t="e">
        <f t="array" ref="G57">SUM(IF(MID('Inwentaryzacja 26.02.2013 '!$C$5:$C$201,1,LEN('Podsumowanie inwentaryzacji'!$C57))='Podsumowanie inwentaryzacji'!$C57,'Inwentaryzacja 26.02.2013 '!#REF!,0),0)</f>
        <v>#REF!</v>
      </c>
      <c r="H57" s="129" t="e">
        <f t="array" ref="H57">SUM(IF(MID('Inwentaryzacja 26.02.2013 '!$C$5:$C$201,1,LEN('Podsumowanie inwentaryzacji'!$C57))='Podsumowanie inwentaryzacji'!$C57,'Inwentaryzacja 26.02.2013 '!#REF!,0),0)</f>
        <v>#REF!</v>
      </c>
      <c r="I57" s="129" t="e">
        <f t="array" ref="I57">SUM(IF(MID('Inwentaryzacja 26.02.2013 '!$C$5:$C$201,1,LEN('Podsumowanie inwentaryzacji'!$C57))='Podsumowanie inwentaryzacji'!$C57,'Inwentaryzacja 26.02.2013 '!#REF!,0),0)</f>
        <v>#REF!</v>
      </c>
      <c r="J57" s="129" t="e">
        <f t="array" ref="J57">SUM(IF(MID('Inwentaryzacja 26.02.2013 '!$C$5:$C$201,1,LEN('Podsumowanie inwentaryzacji'!$C57))='Podsumowanie inwentaryzacji'!$C57,'Inwentaryzacja 26.02.2013 '!#REF!,0),0)</f>
        <v>#REF!</v>
      </c>
      <c r="K57" s="23" t="e">
        <f t="shared" si="1"/>
        <v>#REF!</v>
      </c>
      <c r="L57" s="129" t="e">
        <f t="array" ref="L57">SUM(IF(MID('Inwentaryzacja 26.02.2013 '!$C$5:$C$201,1,LEN('Podsumowanie inwentaryzacji'!$C57))='Podsumowanie inwentaryzacji'!$C57,IF('Inwentaryzacja 26.02.2013 '!#REF!=1,'Inwentaryzacja 26.02.2013 '!$G$5:$G$201,0),0),0)</f>
        <v>#REF!</v>
      </c>
      <c r="M57" s="129" t="e">
        <f t="array" ref="M57">SUM(IF(MID('Inwentaryzacja 26.02.2013 '!$C$5:$C$201,1,LEN('Podsumowanie inwentaryzacji'!$C57))='Podsumowanie inwentaryzacji'!$C57,IF('Inwentaryzacja 26.02.2013 '!#REF!=1,'Inwentaryzacja 26.02.2013 '!$G$5:$G$201,0),0),0)</f>
        <v>#REF!</v>
      </c>
      <c r="N57" s="129" t="e">
        <f t="array" ref="N57">SUM(IF(MID('Inwentaryzacja 26.02.2013 '!$C$5:$C$201,1,LEN('Podsumowanie inwentaryzacji'!$C57))='Podsumowanie inwentaryzacji'!$C57,IF('Inwentaryzacja 26.02.2013 '!#REF!=1,'Inwentaryzacja 26.02.2013 '!$G$5:$G$201,0),0),0)</f>
        <v>#REF!</v>
      </c>
      <c r="O57" s="129" t="e">
        <f t="array" ref="O57">SUM(IF(MID('Inwentaryzacja 26.02.2013 '!$C$5:$C$201,1,LEN('Podsumowanie inwentaryzacji'!$C57))='Podsumowanie inwentaryzacji'!$C57,IF('Inwentaryzacja 26.02.2013 '!#REF!=1,'Inwentaryzacja 26.02.2013 '!$G$5:$G$201,0),0),0)</f>
        <v>#REF!</v>
      </c>
      <c r="P57" s="129" t="e">
        <f t="array" ref="P57">SUM(IF(MID('Inwentaryzacja 26.02.2013 '!$C$5:$C$201,1,LEN('Podsumowanie inwentaryzacji'!$C57))='Podsumowanie inwentaryzacji'!$C57,IF('Inwentaryzacja 26.02.2013 '!#REF!=1,'Inwentaryzacja 26.02.2013 '!$G$5:$G$201,0),0),0)</f>
        <v>#REF!</v>
      </c>
      <c r="Q57" s="129" t="e">
        <f t="array" ref="Q57">SUM(IF(MID('Inwentaryzacja 26.02.2013 '!$C$5:$C$201,1,LEN('Podsumowanie inwentaryzacji'!$C57))='Podsumowanie inwentaryzacji'!$C57,IF('Inwentaryzacja 26.02.2013 '!#REF!=1,'Inwentaryzacja 26.02.2013 '!$G$5:$G$201,0),0),0)</f>
        <v>#REF!</v>
      </c>
      <c r="R57" s="129" t="e">
        <f t="array" ref="R57">SUM(IF(MID('Inwentaryzacja 26.02.2013 '!$C$5:$C$201,1,LEN('Podsumowanie inwentaryzacji'!$C57))='Podsumowanie inwentaryzacji'!$C57,IF('Inwentaryzacja 26.02.2013 '!#REF!=1,'Inwentaryzacja 26.02.2013 '!$G$5:$G$201,0),0),0)</f>
        <v>#REF!</v>
      </c>
      <c r="S57" s="23" t="e">
        <f t="shared" si="0"/>
        <v>#REF!</v>
      </c>
      <c r="T57" s="130" t="e">
        <f t="array" ref="T57">SUM(IF(MID('Inwentaryzacja 26.02.2013 '!$C$5:$C$201,1,LEN('Podsumowanie inwentaryzacji'!$C57))='Podsumowanie inwentaryzacji'!$C57,IF('Inwentaryzacja 26.02.2013 '!#REF!=1,'Inwentaryzacja 26.02.2013 '!$H$5:$H$201,0),0),0)</f>
        <v>#REF!</v>
      </c>
      <c r="U57" s="130" t="e">
        <f t="array" ref="U57">SUM(IF(MID('Inwentaryzacja 26.02.2013 '!$C$5:$C$201,1,LEN('Podsumowanie inwentaryzacji'!$C57))='Podsumowanie inwentaryzacji'!$C57,IF('Inwentaryzacja 26.02.2013 '!#REF!=1,'Inwentaryzacja 26.02.2013 '!$H$5:$H$201,0),0),0)</f>
        <v>#REF!</v>
      </c>
      <c r="V57" s="130" t="e">
        <f t="array" ref="V57">SUM(IF(MID('Inwentaryzacja 26.02.2013 '!$C$5:$C$201,1,LEN('Podsumowanie inwentaryzacji'!$C57))='Podsumowanie inwentaryzacji'!$C57,IF('Inwentaryzacja 26.02.2013 '!#REF!=1,'Inwentaryzacja 26.02.2013 '!$H$5:$H$201,0),0),0)</f>
        <v>#REF!</v>
      </c>
      <c r="W57" s="130" t="e">
        <f t="array" ref="W57">SUM(IF(MID('Inwentaryzacja 26.02.2013 '!$C$5:$C$201,1,LEN('Podsumowanie inwentaryzacji'!$C57))='Podsumowanie inwentaryzacji'!$C57,IF('Inwentaryzacja 26.02.2013 '!#REF!=1,'Inwentaryzacja 26.02.2013 '!$H$5:$H$201,0),0),0)</f>
        <v>#REF!</v>
      </c>
      <c r="X57" s="130" t="e">
        <f t="array" ref="X57">SUM(IF(MID('Inwentaryzacja 26.02.2013 '!$C$5:$C$201,1,LEN('Podsumowanie inwentaryzacji'!$C57))='Podsumowanie inwentaryzacji'!$C57,IF('Inwentaryzacja 26.02.2013 '!#REF!=1,'Inwentaryzacja 26.02.2013 '!$H$5:$H$201,0),0),0)</f>
        <v>#REF!</v>
      </c>
      <c r="Y57" s="130" t="e">
        <f t="array" ref="Y57">SUM(IF(MID('Inwentaryzacja 26.02.2013 '!$C$5:$C$201,1,LEN('Podsumowanie inwentaryzacji'!$C57))='Podsumowanie inwentaryzacji'!$C57,IF('Inwentaryzacja 26.02.2013 '!#REF!=1,'Inwentaryzacja 26.02.2013 '!$H$5:$H$201,0),0),0)</f>
        <v>#REF!</v>
      </c>
      <c r="Z57" s="130" t="e">
        <f t="array" ref="Z57">SUM(IF(MID('Inwentaryzacja 26.02.2013 '!$C$5:$C$201,1,LEN('Podsumowanie inwentaryzacji'!$C57))='Podsumowanie inwentaryzacji'!$C57,IF('Inwentaryzacja 26.02.2013 '!#REF!=1,'Inwentaryzacja 26.02.2013 '!$H$5:$H$201,0),0),0)</f>
        <v>#REF!</v>
      </c>
      <c r="AA57" s="97" t="e">
        <f t="shared" si="2"/>
        <v>#REF!</v>
      </c>
    </row>
    <row r="58" spans="2:27">
      <c r="B58" s="24">
        <f t="shared" si="3"/>
        <v>50</v>
      </c>
      <c r="C58" s="24" t="s">
        <v>3896</v>
      </c>
      <c r="D58" s="129" t="e">
        <f t="array" ref="D58">SUM(IF(MID('Inwentaryzacja 26.02.2013 '!$C$5:$C$201,1,LEN('Podsumowanie inwentaryzacji'!$C58))='Podsumowanie inwentaryzacji'!$C58,'Inwentaryzacja 26.02.2013 '!#REF!,0),0)</f>
        <v>#REF!</v>
      </c>
      <c r="E58" s="129" t="e">
        <f t="array" ref="E58">SUM(IF(MID('Inwentaryzacja 26.02.2013 '!$C$5:$C$201,1,LEN('Podsumowanie inwentaryzacji'!$C58))='Podsumowanie inwentaryzacji'!$C58,'Inwentaryzacja 26.02.2013 '!#REF!,0),0)</f>
        <v>#REF!</v>
      </c>
      <c r="F58" s="129" t="e">
        <f t="array" ref="F58">SUM(IF(MID('Inwentaryzacja 26.02.2013 '!$C$5:$C$201,1,LEN('Podsumowanie inwentaryzacji'!$C58))='Podsumowanie inwentaryzacji'!$C58,'Inwentaryzacja 26.02.2013 '!#REF!,0),0)</f>
        <v>#REF!</v>
      </c>
      <c r="G58" s="129" t="e">
        <f t="array" ref="G58">SUM(IF(MID('Inwentaryzacja 26.02.2013 '!$C$5:$C$201,1,LEN('Podsumowanie inwentaryzacji'!$C58))='Podsumowanie inwentaryzacji'!$C58,'Inwentaryzacja 26.02.2013 '!#REF!,0),0)</f>
        <v>#REF!</v>
      </c>
      <c r="H58" s="129" t="e">
        <f t="array" ref="H58">SUM(IF(MID('Inwentaryzacja 26.02.2013 '!$C$5:$C$201,1,LEN('Podsumowanie inwentaryzacji'!$C58))='Podsumowanie inwentaryzacji'!$C58,'Inwentaryzacja 26.02.2013 '!#REF!,0),0)</f>
        <v>#REF!</v>
      </c>
      <c r="I58" s="129" t="e">
        <f t="array" ref="I58">SUM(IF(MID('Inwentaryzacja 26.02.2013 '!$C$5:$C$201,1,LEN('Podsumowanie inwentaryzacji'!$C58))='Podsumowanie inwentaryzacji'!$C58,'Inwentaryzacja 26.02.2013 '!#REF!,0),0)</f>
        <v>#REF!</v>
      </c>
      <c r="J58" s="129" t="e">
        <f t="array" ref="J58">SUM(IF(MID('Inwentaryzacja 26.02.2013 '!$C$5:$C$201,1,LEN('Podsumowanie inwentaryzacji'!$C58))='Podsumowanie inwentaryzacji'!$C58,'Inwentaryzacja 26.02.2013 '!#REF!,0),0)</f>
        <v>#REF!</v>
      </c>
      <c r="K58" s="23" t="e">
        <f t="shared" si="1"/>
        <v>#REF!</v>
      </c>
      <c r="L58" s="129" t="e">
        <f t="array" ref="L58">SUM(IF(MID('Inwentaryzacja 26.02.2013 '!$C$5:$C$201,1,LEN('Podsumowanie inwentaryzacji'!$C58))='Podsumowanie inwentaryzacji'!$C58,IF('Inwentaryzacja 26.02.2013 '!#REF!=1,'Inwentaryzacja 26.02.2013 '!$G$5:$G$201,0),0),0)</f>
        <v>#REF!</v>
      </c>
      <c r="M58" s="129" t="e">
        <f t="array" ref="M58">SUM(IF(MID('Inwentaryzacja 26.02.2013 '!$C$5:$C$201,1,LEN('Podsumowanie inwentaryzacji'!$C58))='Podsumowanie inwentaryzacji'!$C58,IF('Inwentaryzacja 26.02.2013 '!#REF!=1,'Inwentaryzacja 26.02.2013 '!$G$5:$G$201,0),0),0)</f>
        <v>#REF!</v>
      </c>
      <c r="N58" s="129" t="e">
        <f t="array" ref="N58">SUM(IF(MID('Inwentaryzacja 26.02.2013 '!$C$5:$C$201,1,LEN('Podsumowanie inwentaryzacji'!$C58))='Podsumowanie inwentaryzacji'!$C58,IF('Inwentaryzacja 26.02.2013 '!#REF!=1,'Inwentaryzacja 26.02.2013 '!$G$5:$G$201,0),0),0)</f>
        <v>#REF!</v>
      </c>
      <c r="O58" s="129" t="e">
        <f t="array" ref="O58">SUM(IF(MID('Inwentaryzacja 26.02.2013 '!$C$5:$C$201,1,LEN('Podsumowanie inwentaryzacji'!$C58))='Podsumowanie inwentaryzacji'!$C58,IF('Inwentaryzacja 26.02.2013 '!#REF!=1,'Inwentaryzacja 26.02.2013 '!$G$5:$G$201,0),0),0)</f>
        <v>#REF!</v>
      </c>
      <c r="P58" s="129" t="e">
        <f t="array" ref="P58">SUM(IF(MID('Inwentaryzacja 26.02.2013 '!$C$5:$C$201,1,LEN('Podsumowanie inwentaryzacji'!$C58))='Podsumowanie inwentaryzacji'!$C58,IF('Inwentaryzacja 26.02.2013 '!#REF!=1,'Inwentaryzacja 26.02.2013 '!$G$5:$G$201,0),0),0)</f>
        <v>#REF!</v>
      </c>
      <c r="Q58" s="129" t="e">
        <f t="array" ref="Q58">SUM(IF(MID('Inwentaryzacja 26.02.2013 '!$C$5:$C$201,1,LEN('Podsumowanie inwentaryzacji'!$C58))='Podsumowanie inwentaryzacji'!$C58,IF('Inwentaryzacja 26.02.2013 '!#REF!=1,'Inwentaryzacja 26.02.2013 '!$G$5:$G$201,0),0),0)</f>
        <v>#REF!</v>
      </c>
      <c r="R58" s="129" t="e">
        <f t="array" ref="R58">SUM(IF(MID('Inwentaryzacja 26.02.2013 '!$C$5:$C$201,1,LEN('Podsumowanie inwentaryzacji'!$C58))='Podsumowanie inwentaryzacji'!$C58,IF('Inwentaryzacja 26.02.2013 '!#REF!=1,'Inwentaryzacja 26.02.2013 '!$G$5:$G$201,0),0),0)</f>
        <v>#REF!</v>
      </c>
      <c r="S58" s="23" t="e">
        <f t="shared" si="0"/>
        <v>#REF!</v>
      </c>
      <c r="T58" s="130" t="e">
        <f t="array" ref="T58">SUM(IF(MID('Inwentaryzacja 26.02.2013 '!$C$5:$C$201,1,LEN('Podsumowanie inwentaryzacji'!$C58))='Podsumowanie inwentaryzacji'!$C58,IF('Inwentaryzacja 26.02.2013 '!#REF!=1,'Inwentaryzacja 26.02.2013 '!$H$5:$H$201,0),0),0)</f>
        <v>#REF!</v>
      </c>
      <c r="U58" s="130" t="e">
        <f t="array" ref="U58">SUM(IF(MID('Inwentaryzacja 26.02.2013 '!$C$5:$C$201,1,LEN('Podsumowanie inwentaryzacji'!$C58))='Podsumowanie inwentaryzacji'!$C58,IF('Inwentaryzacja 26.02.2013 '!#REF!=1,'Inwentaryzacja 26.02.2013 '!$H$5:$H$201,0),0),0)</f>
        <v>#REF!</v>
      </c>
      <c r="V58" s="130" t="e">
        <f t="array" ref="V58">SUM(IF(MID('Inwentaryzacja 26.02.2013 '!$C$5:$C$201,1,LEN('Podsumowanie inwentaryzacji'!$C58))='Podsumowanie inwentaryzacji'!$C58,IF('Inwentaryzacja 26.02.2013 '!#REF!=1,'Inwentaryzacja 26.02.2013 '!$H$5:$H$201,0),0),0)</f>
        <v>#REF!</v>
      </c>
      <c r="W58" s="130" t="e">
        <f t="array" ref="W58">SUM(IF(MID('Inwentaryzacja 26.02.2013 '!$C$5:$C$201,1,LEN('Podsumowanie inwentaryzacji'!$C58))='Podsumowanie inwentaryzacji'!$C58,IF('Inwentaryzacja 26.02.2013 '!#REF!=1,'Inwentaryzacja 26.02.2013 '!$H$5:$H$201,0),0),0)</f>
        <v>#REF!</v>
      </c>
      <c r="X58" s="130" t="e">
        <f t="array" ref="X58">SUM(IF(MID('Inwentaryzacja 26.02.2013 '!$C$5:$C$201,1,LEN('Podsumowanie inwentaryzacji'!$C58))='Podsumowanie inwentaryzacji'!$C58,IF('Inwentaryzacja 26.02.2013 '!#REF!=1,'Inwentaryzacja 26.02.2013 '!$H$5:$H$201,0),0),0)</f>
        <v>#REF!</v>
      </c>
      <c r="Y58" s="130" t="e">
        <f t="array" ref="Y58">SUM(IF(MID('Inwentaryzacja 26.02.2013 '!$C$5:$C$201,1,LEN('Podsumowanie inwentaryzacji'!$C58))='Podsumowanie inwentaryzacji'!$C58,IF('Inwentaryzacja 26.02.2013 '!#REF!=1,'Inwentaryzacja 26.02.2013 '!$H$5:$H$201,0),0),0)</f>
        <v>#REF!</v>
      </c>
      <c r="Z58" s="130" t="e">
        <f t="array" ref="Z58">SUM(IF(MID('Inwentaryzacja 26.02.2013 '!$C$5:$C$201,1,LEN('Podsumowanie inwentaryzacji'!$C58))='Podsumowanie inwentaryzacji'!$C58,IF('Inwentaryzacja 26.02.2013 '!#REF!=1,'Inwentaryzacja 26.02.2013 '!$H$5:$H$201,0),0),0)</f>
        <v>#REF!</v>
      </c>
      <c r="AA58" s="97" t="e">
        <f t="shared" si="2"/>
        <v>#REF!</v>
      </c>
    </row>
    <row r="59" spans="2:27">
      <c r="B59" s="24">
        <f t="shared" si="3"/>
        <v>51</v>
      </c>
      <c r="C59" s="24" t="s">
        <v>7507</v>
      </c>
      <c r="D59" s="129" t="e">
        <f t="array" ref="D59">SUM(IF(MID('Inwentaryzacja 26.02.2013 '!$C$5:$C$201,1,LEN('Podsumowanie inwentaryzacji'!$C59))='Podsumowanie inwentaryzacji'!$C59,'Inwentaryzacja 26.02.2013 '!#REF!,0),0)</f>
        <v>#REF!</v>
      </c>
      <c r="E59" s="129" t="e">
        <f t="array" ref="E59">SUM(IF(MID('Inwentaryzacja 26.02.2013 '!$C$5:$C$201,1,LEN('Podsumowanie inwentaryzacji'!$C59))='Podsumowanie inwentaryzacji'!$C59,'Inwentaryzacja 26.02.2013 '!#REF!,0),0)</f>
        <v>#REF!</v>
      </c>
      <c r="F59" s="129" t="e">
        <f t="array" ref="F59">SUM(IF(MID('Inwentaryzacja 26.02.2013 '!$C$5:$C$201,1,LEN('Podsumowanie inwentaryzacji'!$C59))='Podsumowanie inwentaryzacji'!$C59,'Inwentaryzacja 26.02.2013 '!#REF!,0),0)</f>
        <v>#REF!</v>
      </c>
      <c r="G59" s="129" t="e">
        <f t="array" ref="G59">SUM(IF(MID('Inwentaryzacja 26.02.2013 '!$C$5:$C$201,1,LEN('Podsumowanie inwentaryzacji'!$C59))='Podsumowanie inwentaryzacji'!$C59,'Inwentaryzacja 26.02.2013 '!#REF!,0),0)</f>
        <v>#REF!</v>
      </c>
      <c r="H59" s="129" t="e">
        <f t="array" ref="H59">SUM(IF(MID('Inwentaryzacja 26.02.2013 '!$C$5:$C$201,1,LEN('Podsumowanie inwentaryzacji'!$C59))='Podsumowanie inwentaryzacji'!$C59,'Inwentaryzacja 26.02.2013 '!#REF!,0),0)</f>
        <v>#REF!</v>
      </c>
      <c r="I59" s="129" t="e">
        <f t="array" ref="I59">SUM(IF(MID('Inwentaryzacja 26.02.2013 '!$C$5:$C$201,1,LEN('Podsumowanie inwentaryzacji'!$C59))='Podsumowanie inwentaryzacji'!$C59,'Inwentaryzacja 26.02.2013 '!#REF!,0),0)</f>
        <v>#REF!</v>
      </c>
      <c r="J59" s="129" t="e">
        <f t="array" ref="J59">SUM(IF(MID('Inwentaryzacja 26.02.2013 '!$C$5:$C$201,1,LEN('Podsumowanie inwentaryzacji'!$C59))='Podsumowanie inwentaryzacji'!$C59,'Inwentaryzacja 26.02.2013 '!#REF!,0),0)</f>
        <v>#REF!</v>
      </c>
      <c r="K59" s="23" t="e">
        <f t="shared" si="1"/>
        <v>#REF!</v>
      </c>
      <c r="L59" s="129" t="e">
        <f t="array" ref="L59">SUM(IF(MID('Inwentaryzacja 26.02.2013 '!$C$5:$C$201,1,LEN('Podsumowanie inwentaryzacji'!$C59))='Podsumowanie inwentaryzacji'!$C59,IF('Inwentaryzacja 26.02.2013 '!#REF!=1,'Inwentaryzacja 26.02.2013 '!$G$5:$G$201,0),0),0)</f>
        <v>#REF!</v>
      </c>
      <c r="M59" s="129" t="e">
        <f t="array" ref="M59">SUM(IF(MID('Inwentaryzacja 26.02.2013 '!$C$5:$C$201,1,LEN('Podsumowanie inwentaryzacji'!$C59))='Podsumowanie inwentaryzacji'!$C59,IF('Inwentaryzacja 26.02.2013 '!#REF!=1,'Inwentaryzacja 26.02.2013 '!$G$5:$G$201,0),0),0)</f>
        <v>#REF!</v>
      </c>
      <c r="N59" s="129" t="e">
        <f t="array" ref="N59">SUM(IF(MID('Inwentaryzacja 26.02.2013 '!$C$5:$C$201,1,LEN('Podsumowanie inwentaryzacji'!$C59))='Podsumowanie inwentaryzacji'!$C59,IF('Inwentaryzacja 26.02.2013 '!#REF!=1,'Inwentaryzacja 26.02.2013 '!$G$5:$G$201,0),0),0)</f>
        <v>#REF!</v>
      </c>
      <c r="O59" s="129" t="e">
        <f t="array" ref="O59">SUM(IF(MID('Inwentaryzacja 26.02.2013 '!$C$5:$C$201,1,LEN('Podsumowanie inwentaryzacji'!$C59))='Podsumowanie inwentaryzacji'!$C59,IF('Inwentaryzacja 26.02.2013 '!#REF!=1,'Inwentaryzacja 26.02.2013 '!$G$5:$G$201,0),0),0)</f>
        <v>#REF!</v>
      </c>
      <c r="P59" s="129" t="e">
        <f t="array" ref="P59">SUM(IF(MID('Inwentaryzacja 26.02.2013 '!$C$5:$C$201,1,LEN('Podsumowanie inwentaryzacji'!$C59))='Podsumowanie inwentaryzacji'!$C59,IF('Inwentaryzacja 26.02.2013 '!#REF!=1,'Inwentaryzacja 26.02.2013 '!$G$5:$G$201,0),0),0)</f>
        <v>#REF!</v>
      </c>
      <c r="Q59" s="129" t="e">
        <f t="array" ref="Q59">SUM(IF(MID('Inwentaryzacja 26.02.2013 '!$C$5:$C$201,1,LEN('Podsumowanie inwentaryzacji'!$C59))='Podsumowanie inwentaryzacji'!$C59,IF('Inwentaryzacja 26.02.2013 '!#REF!=1,'Inwentaryzacja 26.02.2013 '!$G$5:$G$201,0),0),0)</f>
        <v>#REF!</v>
      </c>
      <c r="R59" s="129" t="e">
        <f t="array" ref="R59">SUM(IF(MID('Inwentaryzacja 26.02.2013 '!$C$5:$C$201,1,LEN('Podsumowanie inwentaryzacji'!$C59))='Podsumowanie inwentaryzacji'!$C59,IF('Inwentaryzacja 26.02.2013 '!#REF!=1,'Inwentaryzacja 26.02.2013 '!$G$5:$G$201,0),0),0)</f>
        <v>#REF!</v>
      </c>
      <c r="S59" s="23" t="e">
        <f t="shared" si="0"/>
        <v>#REF!</v>
      </c>
      <c r="T59" s="130" t="e">
        <f t="array" ref="T59">SUM(IF(MID('Inwentaryzacja 26.02.2013 '!$C$5:$C$201,1,LEN('Podsumowanie inwentaryzacji'!$C59))='Podsumowanie inwentaryzacji'!$C59,IF('Inwentaryzacja 26.02.2013 '!#REF!=1,'Inwentaryzacja 26.02.2013 '!$H$5:$H$201,0),0),0)</f>
        <v>#REF!</v>
      </c>
      <c r="U59" s="130" t="e">
        <f t="array" ref="U59">SUM(IF(MID('Inwentaryzacja 26.02.2013 '!$C$5:$C$201,1,LEN('Podsumowanie inwentaryzacji'!$C59))='Podsumowanie inwentaryzacji'!$C59,IF('Inwentaryzacja 26.02.2013 '!#REF!=1,'Inwentaryzacja 26.02.2013 '!$H$5:$H$201,0),0),0)</f>
        <v>#REF!</v>
      </c>
      <c r="V59" s="130" t="e">
        <f t="array" ref="V59">SUM(IF(MID('Inwentaryzacja 26.02.2013 '!$C$5:$C$201,1,LEN('Podsumowanie inwentaryzacji'!$C59))='Podsumowanie inwentaryzacji'!$C59,IF('Inwentaryzacja 26.02.2013 '!#REF!=1,'Inwentaryzacja 26.02.2013 '!$H$5:$H$201,0),0),0)</f>
        <v>#REF!</v>
      </c>
      <c r="W59" s="130" t="e">
        <f t="array" ref="W59">SUM(IF(MID('Inwentaryzacja 26.02.2013 '!$C$5:$C$201,1,LEN('Podsumowanie inwentaryzacji'!$C59))='Podsumowanie inwentaryzacji'!$C59,IF('Inwentaryzacja 26.02.2013 '!#REF!=1,'Inwentaryzacja 26.02.2013 '!$H$5:$H$201,0),0),0)</f>
        <v>#REF!</v>
      </c>
      <c r="X59" s="130" t="e">
        <f t="array" ref="X59">SUM(IF(MID('Inwentaryzacja 26.02.2013 '!$C$5:$C$201,1,LEN('Podsumowanie inwentaryzacji'!$C59))='Podsumowanie inwentaryzacji'!$C59,IF('Inwentaryzacja 26.02.2013 '!#REF!=1,'Inwentaryzacja 26.02.2013 '!$H$5:$H$201,0),0),0)</f>
        <v>#REF!</v>
      </c>
      <c r="Y59" s="130" t="e">
        <f t="array" ref="Y59">SUM(IF(MID('Inwentaryzacja 26.02.2013 '!$C$5:$C$201,1,LEN('Podsumowanie inwentaryzacji'!$C59))='Podsumowanie inwentaryzacji'!$C59,IF('Inwentaryzacja 26.02.2013 '!#REF!=1,'Inwentaryzacja 26.02.2013 '!$H$5:$H$201,0),0),0)</f>
        <v>#REF!</v>
      </c>
      <c r="Z59" s="130" t="e">
        <f t="array" ref="Z59">SUM(IF(MID('Inwentaryzacja 26.02.2013 '!$C$5:$C$201,1,LEN('Podsumowanie inwentaryzacji'!$C59))='Podsumowanie inwentaryzacji'!$C59,IF('Inwentaryzacja 26.02.2013 '!#REF!=1,'Inwentaryzacja 26.02.2013 '!$H$5:$H$201,0),0),0)</f>
        <v>#REF!</v>
      </c>
      <c r="AA59" s="97" t="e">
        <f t="shared" si="2"/>
        <v>#REF!</v>
      </c>
    </row>
    <row r="60" spans="2:27">
      <c r="B60" s="24">
        <f t="shared" si="3"/>
        <v>52</v>
      </c>
      <c r="C60" s="24" t="s">
        <v>2043</v>
      </c>
      <c r="D60" s="129" t="e">
        <f t="array" ref="D60">SUM(IF(MID('Inwentaryzacja 26.02.2013 '!$C$5:$C$201,1,LEN('Podsumowanie inwentaryzacji'!$C60))='Podsumowanie inwentaryzacji'!$C60,'Inwentaryzacja 26.02.2013 '!#REF!,0),0)</f>
        <v>#REF!</v>
      </c>
      <c r="E60" s="129" t="e">
        <f t="array" ref="E60">SUM(IF(MID('Inwentaryzacja 26.02.2013 '!$C$5:$C$201,1,LEN('Podsumowanie inwentaryzacji'!$C60))='Podsumowanie inwentaryzacji'!$C60,'Inwentaryzacja 26.02.2013 '!#REF!,0),0)</f>
        <v>#REF!</v>
      </c>
      <c r="F60" s="129" t="e">
        <f t="array" ref="F60">SUM(IF(MID('Inwentaryzacja 26.02.2013 '!$C$5:$C$201,1,LEN('Podsumowanie inwentaryzacji'!$C60))='Podsumowanie inwentaryzacji'!$C60,'Inwentaryzacja 26.02.2013 '!#REF!,0),0)</f>
        <v>#REF!</v>
      </c>
      <c r="G60" s="129" t="e">
        <f t="array" ref="G60">SUM(IF(MID('Inwentaryzacja 26.02.2013 '!$C$5:$C$201,1,LEN('Podsumowanie inwentaryzacji'!$C60))='Podsumowanie inwentaryzacji'!$C60,'Inwentaryzacja 26.02.2013 '!#REF!,0),0)</f>
        <v>#REF!</v>
      </c>
      <c r="H60" s="129" t="e">
        <f t="array" ref="H60">SUM(IF(MID('Inwentaryzacja 26.02.2013 '!$C$5:$C$201,1,LEN('Podsumowanie inwentaryzacji'!$C60))='Podsumowanie inwentaryzacji'!$C60,'Inwentaryzacja 26.02.2013 '!#REF!,0),0)</f>
        <v>#REF!</v>
      </c>
      <c r="I60" s="129" t="e">
        <f t="array" ref="I60">SUM(IF(MID('Inwentaryzacja 26.02.2013 '!$C$5:$C$201,1,LEN('Podsumowanie inwentaryzacji'!$C60))='Podsumowanie inwentaryzacji'!$C60,'Inwentaryzacja 26.02.2013 '!#REF!,0),0)</f>
        <v>#REF!</v>
      </c>
      <c r="J60" s="129" t="e">
        <f t="array" ref="J60">SUM(IF(MID('Inwentaryzacja 26.02.2013 '!$C$5:$C$201,1,LEN('Podsumowanie inwentaryzacji'!$C60))='Podsumowanie inwentaryzacji'!$C60,'Inwentaryzacja 26.02.2013 '!#REF!,0),0)</f>
        <v>#REF!</v>
      </c>
      <c r="K60" s="23" t="e">
        <f t="shared" si="1"/>
        <v>#REF!</v>
      </c>
      <c r="L60" s="129" t="e">
        <f t="array" ref="L60">SUM(IF(MID('Inwentaryzacja 26.02.2013 '!$C$5:$C$201,1,LEN('Podsumowanie inwentaryzacji'!$C60))='Podsumowanie inwentaryzacji'!$C60,IF('Inwentaryzacja 26.02.2013 '!#REF!=1,'Inwentaryzacja 26.02.2013 '!$G$5:$G$201,0),0),0)</f>
        <v>#REF!</v>
      </c>
      <c r="M60" s="129" t="e">
        <f t="array" ref="M60">SUM(IF(MID('Inwentaryzacja 26.02.2013 '!$C$5:$C$201,1,LEN('Podsumowanie inwentaryzacji'!$C60))='Podsumowanie inwentaryzacji'!$C60,IF('Inwentaryzacja 26.02.2013 '!#REF!=1,'Inwentaryzacja 26.02.2013 '!$G$5:$G$201,0),0),0)</f>
        <v>#REF!</v>
      </c>
      <c r="N60" s="129" t="e">
        <f t="array" ref="N60">SUM(IF(MID('Inwentaryzacja 26.02.2013 '!$C$5:$C$201,1,LEN('Podsumowanie inwentaryzacji'!$C60))='Podsumowanie inwentaryzacji'!$C60,IF('Inwentaryzacja 26.02.2013 '!#REF!=1,'Inwentaryzacja 26.02.2013 '!$G$5:$G$201,0),0),0)</f>
        <v>#REF!</v>
      </c>
      <c r="O60" s="129" t="e">
        <f t="array" ref="O60">SUM(IF(MID('Inwentaryzacja 26.02.2013 '!$C$5:$C$201,1,LEN('Podsumowanie inwentaryzacji'!$C60))='Podsumowanie inwentaryzacji'!$C60,IF('Inwentaryzacja 26.02.2013 '!#REF!=1,'Inwentaryzacja 26.02.2013 '!$G$5:$G$201,0),0),0)</f>
        <v>#REF!</v>
      </c>
      <c r="P60" s="129" t="e">
        <f t="array" ref="P60">SUM(IF(MID('Inwentaryzacja 26.02.2013 '!$C$5:$C$201,1,LEN('Podsumowanie inwentaryzacji'!$C60))='Podsumowanie inwentaryzacji'!$C60,IF('Inwentaryzacja 26.02.2013 '!#REF!=1,'Inwentaryzacja 26.02.2013 '!$G$5:$G$201,0),0),0)</f>
        <v>#REF!</v>
      </c>
      <c r="Q60" s="129" t="e">
        <f t="array" ref="Q60">SUM(IF(MID('Inwentaryzacja 26.02.2013 '!$C$5:$C$201,1,LEN('Podsumowanie inwentaryzacji'!$C60))='Podsumowanie inwentaryzacji'!$C60,IF('Inwentaryzacja 26.02.2013 '!#REF!=1,'Inwentaryzacja 26.02.2013 '!$G$5:$G$201,0),0),0)</f>
        <v>#REF!</v>
      </c>
      <c r="R60" s="129" t="e">
        <f t="array" ref="R60">SUM(IF(MID('Inwentaryzacja 26.02.2013 '!$C$5:$C$201,1,LEN('Podsumowanie inwentaryzacji'!$C60))='Podsumowanie inwentaryzacji'!$C60,IF('Inwentaryzacja 26.02.2013 '!#REF!=1,'Inwentaryzacja 26.02.2013 '!$G$5:$G$201,0),0),0)</f>
        <v>#REF!</v>
      </c>
      <c r="S60" s="23" t="e">
        <f t="shared" si="0"/>
        <v>#REF!</v>
      </c>
      <c r="T60" s="130" t="e">
        <f t="array" ref="T60">SUM(IF(MID('Inwentaryzacja 26.02.2013 '!$C$5:$C$201,1,LEN('Podsumowanie inwentaryzacji'!$C60))='Podsumowanie inwentaryzacji'!$C60,IF('Inwentaryzacja 26.02.2013 '!#REF!=1,'Inwentaryzacja 26.02.2013 '!$H$5:$H$201,0),0),0)</f>
        <v>#REF!</v>
      </c>
      <c r="U60" s="130" t="e">
        <f t="array" ref="U60">SUM(IF(MID('Inwentaryzacja 26.02.2013 '!$C$5:$C$201,1,LEN('Podsumowanie inwentaryzacji'!$C60))='Podsumowanie inwentaryzacji'!$C60,IF('Inwentaryzacja 26.02.2013 '!#REF!=1,'Inwentaryzacja 26.02.2013 '!$H$5:$H$201,0),0),0)</f>
        <v>#REF!</v>
      </c>
      <c r="V60" s="130" t="e">
        <f t="array" ref="V60">SUM(IF(MID('Inwentaryzacja 26.02.2013 '!$C$5:$C$201,1,LEN('Podsumowanie inwentaryzacji'!$C60))='Podsumowanie inwentaryzacji'!$C60,IF('Inwentaryzacja 26.02.2013 '!#REF!=1,'Inwentaryzacja 26.02.2013 '!$H$5:$H$201,0),0),0)</f>
        <v>#REF!</v>
      </c>
      <c r="W60" s="130" t="e">
        <f t="array" ref="W60">SUM(IF(MID('Inwentaryzacja 26.02.2013 '!$C$5:$C$201,1,LEN('Podsumowanie inwentaryzacji'!$C60))='Podsumowanie inwentaryzacji'!$C60,IF('Inwentaryzacja 26.02.2013 '!#REF!=1,'Inwentaryzacja 26.02.2013 '!$H$5:$H$201,0),0),0)</f>
        <v>#REF!</v>
      </c>
      <c r="X60" s="130" t="e">
        <f t="array" ref="X60">SUM(IF(MID('Inwentaryzacja 26.02.2013 '!$C$5:$C$201,1,LEN('Podsumowanie inwentaryzacji'!$C60))='Podsumowanie inwentaryzacji'!$C60,IF('Inwentaryzacja 26.02.2013 '!#REF!=1,'Inwentaryzacja 26.02.2013 '!$H$5:$H$201,0),0),0)</f>
        <v>#REF!</v>
      </c>
      <c r="Y60" s="130" t="e">
        <f t="array" ref="Y60">SUM(IF(MID('Inwentaryzacja 26.02.2013 '!$C$5:$C$201,1,LEN('Podsumowanie inwentaryzacji'!$C60))='Podsumowanie inwentaryzacji'!$C60,IF('Inwentaryzacja 26.02.2013 '!#REF!=1,'Inwentaryzacja 26.02.2013 '!$H$5:$H$201,0),0),0)</f>
        <v>#REF!</v>
      </c>
      <c r="Z60" s="130" t="e">
        <f t="array" ref="Z60">SUM(IF(MID('Inwentaryzacja 26.02.2013 '!$C$5:$C$201,1,LEN('Podsumowanie inwentaryzacji'!$C60))='Podsumowanie inwentaryzacji'!$C60,IF('Inwentaryzacja 26.02.2013 '!#REF!=1,'Inwentaryzacja 26.02.2013 '!$H$5:$H$201,0),0),0)</f>
        <v>#REF!</v>
      </c>
      <c r="AA60" s="97" t="e">
        <f t="shared" si="2"/>
        <v>#REF!</v>
      </c>
    </row>
    <row r="61" spans="2:27">
      <c r="B61" s="24">
        <f t="shared" si="3"/>
        <v>53</v>
      </c>
      <c r="C61" s="24" t="s">
        <v>3973</v>
      </c>
      <c r="D61" s="129" t="e">
        <f t="array" ref="D61">SUM(IF(MID('Inwentaryzacja 26.02.2013 '!$C$5:$C$201,1,LEN('Podsumowanie inwentaryzacji'!$C61))='Podsumowanie inwentaryzacji'!$C61,'Inwentaryzacja 26.02.2013 '!#REF!,0),0)</f>
        <v>#REF!</v>
      </c>
      <c r="E61" s="129" t="e">
        <f t="array" ref="E61">SUM(IF(MID('Inwentaryzacja 26.02.2013 '!$C$5:$C$201,1,LEN('Podsumowanie inwentaryzacji'!$C61))='Podsumowanie inwentaryzacji'!$C61,'Inwentaryzacja 26.02.2013 '!#REF!,0),0)</f>
        <v>#REF!</v>
      </c>
      <c r="F61" s="129" t="e">
        <f t="array" ref="F61">SUM(IF(MID('Inwentaryzacja 26.02.2013 '!$C$5:$C$201,1,LEN('Podsumowanie inwentaryzacji'!$C61))='Podsumowanie inwentaryzacji'!$C61,'Inwentaryzacja 26.02.2013 '!#REF!,0),0)</f>
        <v>#REF!</v>
      </c>
      <c r="G61" s="129" t="e">
        <f t="array" ref="G61">SUM(IF(MID('Inwentaryzacja 26.02.2013 '!$C$5:$C$201,1,LEN('Podsumowanie inwentaryzacji'!$C61))='Podsumowanie inwentaryzacji'!$C61,'Inwentaryzacja 26.02.2013 '!#REF!,0),0)</f>
        <v>#REF!</v>
      </c>
      <c r="H61" s="129" t="e">
        <f t="array" ref="H61">SUM(IF(MID('Inwentaryzacja 26.02.2013 '!$C$5:$C$201,1,LEN('Podsumowanie inwentaryzacji'!$C61))='Podsumowanie inwentaryzacji'!$C61,'Inwentaryzacja 26.02.2013 '!#REF!,0),0)</f>
        <v>#REF!</v>
      </c>
      <c r="I61" s="129" t="e">
        <f t="array" ref="I61">SUM(IF(MID('Inwentaryzacja 26.02.2013 '!$C$5:$C$201,1,LEN('Podsumowanie inwentaryzacji'!$C61))='Podsumowanie inwentaryzacji'!$C61,'Inwentaryzacja 26.02.2013 '!#REF!,0),0)</f>
        <v>#REF!</v>
      </c>
      <c r="J61" s="129" t="e">
        <f t="array" ref="J61">SUM(IF(MID('Inwentaryzacja 26.02.2013 '!$C$5:$C$201,1,LEN('Podsumowanie inwentaryzacji'!$C61))='Podsumowanie inwentaryzacji'!$C61,'Inwentaryzacja 26.02.2013 '!#REF!,0),0)</f>
        <v>#REF!</v>
      </c>
      <c r="K61" s="23" t="e">
        <f t="shared" si="1"/>
        <v>#REF!</v>
      </c>
      <c r="L61" s="129" t="e">
        <f t="array" ref="L61">SUM(IF(MID('Inwentaryzacja 26.02.2013 '!$C$5:$C$201,1,LEN('Podsumowanie inwentaryzacji'!$C61))='Podsumowanie inwentaryzacji'!$C61,IF('Inwentaryzacja 26.02.2013 '!#REF!=1,'Inwentaryzacja 26.02.2013 '!$G$5:$G$201,0),0),0)</f>
        <v>#REF!</v>
      </c>
      <c r="M61" s="129" t="e">
        <f t="array" ref="M61">SUM(IF(MID('Inwentaryzacja 26.02.2013 '!$C$5:$C$201,1,LEN('Podsumowanie inwentaryzacji'!$C61))='Podsumowanie inwentaryzacji'!$C61,IF('Inwentaryzacja 26.02.2013 '!#REF!=1,'Inwentaryzacja 26.02.2013 '!$G$5:$G$201,0),0),0)</f>
        <v>#REF!</v>
      </c>
      <c r="N61" s="129" t="e">
        <f t="array" ref="N61">SUM(IF(MID('Inwentaryzacja 26.02.2013 '!$C$5:$C$201,1,LEN('Podsumowanie inwentaryzacji'!$C61))='Podsumowanie inwentaryzacji'!$C61,IF('Inwentaryzacja 26.02.2013 '!#REF!=1,'Inwentaryzacja 26.02.2013 '!$G$5:$G$201,0),0),0)</f>
        <v>#REF!</v>
      </c>
      <c r="O61" s="129" t="e">
        <f t="array" ref="O61">SUM(IF(MID('Inwentaryzacja 26.02.2013 '!$C$5:$C$201,1,LEN('Podsumowanie inwentaryzacji'!$C61))='Podsumowanie inwentaryzacji'!$C61,IF('Inwentaryzacja 26.02.2013 '!#REF!=1,'Inwentaryzacja 26.02.2013 '!$G$5:$G$201,0),0),0)</f>
        <v>#REF!</v>
      </c>
      <c r="P61" s="129" t="e">
        <f t="array" ref="P61">SUM(IF(MID('Inwentaryzacja 26.02.2013 '!$C$5:$C$201,1,LEN('Podsumowanie inwentaryzacji'!$C61))='Podsumowanie inwentaryzacji'!$C61,IF('Inwentaryzacja 26.02.2013 '!#REF!=1,'Inwentaryzacja 26.02.2013 '!$G$5:$G$201,0),0),0)</f>
        <v>#REF!</v>
      </c>
      <c r="Q61" s="129" t="e">
        <f t="array" ref="Q61">SUM(IF(MID('Inwentaryzacja 26.02.2013 '!$C$5:$C$201,1,LEN('Podsumowanie inwentaryzacji'!$C61))='Podsumowanie inwentaryzacji'!$C61,IF('Inwentaryzacja 26.02.2013 '!#REF!=1,'Inwentaryzacja 26.02.2013 '!$G$5:$G$201,0),0),0)</f>
        <v>#REF!</v>
      </c>
      <c r="R61" s="129" t="e">
        <f t="array" ref="R61">SUM(IF(MID('Inwentaryzacja 26.02.2013 '!$C$5:$C$201,1,LEN('Podsumowanie inwentaryzacji'!$C61))='Podsumowanie inwentaryzacji'!$C61,IF('Inwentaryzacja 26.02.2013 '!#REF!=1,'Inwentaryzacja 26.02.2013 '!$G$5:$G$201,0),0),0)</f>
        <v>#REF!</v>
      </c>
      <c r="S61" s="23" t="e">
        <f t="shared" si="0"/>
        <v>#REF!</v>
      </c>
      <c r="T61" s="130" t="e">
        <f t="array" ref="T61">SUM(IF(MID('Inwentaryzacja 26.02.2013 '!$C$5:$C$201,1,LEN('Podsumowanie inwentaryzacji'!$C61))='Podsumowanie inwentaryzacji'!$C61,IF('Inwentaryzacja 26.02.2013 '!#REF!=1,'Inwentaryzacja 26.02.2013 '!$H$5:$H$201,0),0),0)</f>
        <v>#REF!</v>
      </c>
      <c r="U61" s="130" t="e">
        <f t="array" ref="U61">SUM(IF(MID('Inwentaryzacja 26.02.2013 '!$C$5:$C$201,1,LEN('Podsumowanie inwentaryzacji'!$C61))='Podsumowanie inwentaryzacji'!$C61,IF('Inwentaryzacja 26.02.2013 '!#REF!=1,'Inwentaryzacja 26.02.2013 '!$H$5:$H$201,0),0),0)</f>
        <v>#REF!</v>
      </c>
      <c r="V61" s="130" t="e">
        <f t="array" ref="V61">SUM(IF(MID('Inwentaryzacja 26.02.2013 '!$C$5:$C$201,1,LEN('Podsumowanie inwentaryzacji'!$C61))='Podsumowanie inwentaryzacji'!$C61,IF('Inwentaryzacja 26.02.2013 '!#REF!=1,'Inwentaryzacja 26.02.2013 '!$H$5:$H$201,0),0),0)</f>
        <v>#REF!</v>
      </c>
      <c r="W61" s="130" t="e">
        <f t="array" ref="W61">SUM(IF(MID('Inwentaryzacja 26.02.2013 '!$C$5:$C$201,1,LEN('Podsumowanie inwentaryzacji'!$C61))='Podsumowanie inwentaryzacji'!$C61,IF('Inwentaryzacja 26.02.2013 '!#REF!=1,'Inwentaryzacja 26.02.2013 '!$H$5:$H$201,0),0),0)</f>
        <v>#REF!</v>
      </c>
      <c r="X61" s="130" t="e">
        <f t="array" ref="X61">SUM(IF(MID('Inwentaryzacja 26.02.2013 '!$C$5:$C$201,1,LEN('Podsumowanie inwentaryzacji'!$C61))='Podsumowanie inwentaryzacji'!$C61,IF('Inwentaryzacja 26.02.2013 '!#REF!=1,'Inwentaryzacja 26.02.2013 '!$H$5:$H$201,0),0),0)</f>
        <v>#REF!</v>
      </c>
      <c r="Y61" s="130" t="e">
        <f t="array" ref="Y61">SUM(IF(MID('Inwentaryzacja 26.02.2013 '!$C$5:$C$201,1,LEN('Podsumowanie inwentaryzacji'!$C61))='Podsumowanie inwentaryzacji'!$C61,IF('Inwentaryzacja 26.02.2013 '!#REF!=1,'Inwentaryzacja 26.02.2013 '!$H$5:$H$201,0),0),0)</f>
        <v>#REF!</v>
      </c>
      <c r="Z61" s="130" t="e">
        <f t="array" ref="Z61">SUM(IF(MID('Inwentaryzacja 26.02.2013 '!$C$5:$C$201,1,LEN('Podsumowanie inwentaryzacji'!$C61))='Podsumowanie inwentaryzacji'!$C61,IF('Inwentaryzacja 26.02.2013 '!#REF!=1,'Inwentaryzacja 26.02.2013 '!$H$5:$H$201,0),0),0)</f>
        <v>#REF!</v>
      </c>
      <c r="AA61" s="97" t="e">
        <f t="shared" si="2"/>
        <v>#REF!</v>
      </c>
    </row>
    <row r="62" spans="2:27">
      <c r="B62" s="24">
        <f t="shared" si="3"/>
        <v>54</v>
      </c>
      <c r="C62" s="24" t="s">
        <v>3950</v>
      </c>
      <c r="D62" s="129" t="e">
        <f t="array" ref="D62">SUM(IF(MID('Inwentaryzacja 26.02.2013 '!$C$5:$C$201,1,LEN('Podsumowanie inwentaryzacji'!$C62))='Podsumowanie inwentaryzacji'!$C62,'Inwentaryzacja 26.02.2013 '!#REF!,0),0)</f>
        <v>#REF!</v>
      </c>
      <c r="E62" s="129" t="e">
        <f t="array" ref="E62">SUM(IF(MID('Inwentaryzacja 26.02.2013 '!$C$5:$C$201,1,LEN('Podsumowanie inwentaryzacji'!$C62))='Podsumowanie inwentaryzacji'!$C62,'Inwentaryzacja 26.02.2013 '!#REF!,0),0)</f>
        <v>#REF!</v>
      </c>
      <c r="F62" s="129" t="e">
        <f t="array" ref="F62">SUM(IF(MID('Inwentaryzacja 26.02.2013 '!$C$5:$C$201,1,LEN('Podsumowanie inwentaryzacji'!$C62))='Podsumowanie inwentaryzacji'!$C62,'Inwentaryzacja 26.02.2013 '!#REF!,0),0)</f>
        <v>#REF!</v>
      </c>
      <c r="G62" s="129" t="e">
        <f t="array" ref="G62">SUM(IF(MID('Inwentaryzacja 26.02.2013 '!$C$5:$C$201,1,LEN('Podsumowanie inwentaryzacji'!$C62))='Podsumowanie inwentaryzacji'!$C62,'Inwentaryzacja 26.02.2013 '!#REF!,0),0)</f>
        <v>#REF!</v>
      </c>
      <c r="H62" s="129" t="e">
        <f t="array" ref="H62">SUM(IF(MID('Inwentaryzacja 26.02.2013 '!$C$5:$C$201,1,LEN('Podsumowanie inwentaryzacji'!$C62))='Podsumowanie inwentaryzacji'!$C62,'Inwentaryzacja 26.02.2013 '!#REF!,0),0)</f>
        <v>#REF!</v>
      </c>
      <c r="I62" s="129" t="e">
        <f t="array" ref="I62">SUM(IF(MID('Inwentaryzacja 26.02.2013 '!$C$5:$C$201,1,LEN('Podsumowanie inwentaryzacji'!$C62))='Podsumowanie inwentaryzacji'!$C62,'Inwentaryzacja 26.02.2013 '!#REF!,0),0)</f>
        <v>#REF!</v>
      </c>
      <c r="J62" s="129" t="e">
        <f t="array" ref="J62">SUM(IF(MID('Inwentaryzacja 26.02.2013 '!$C$5:$C$201,1,LEN('Podsumowanie inwentaryzacji'!$C62))='Podsumowanie inwentaryzacji'!$C62,'Inwentaryzacja 26.02.2013 '!#REF!,0),0)</f>
        <v>#REF!</v>
      </c>
      <c r="K62" s="23" t="e">
        <f t="shared" si="1"/>
        <v>#REF!</v>
      </c>
      <c r="L62" s="129" t="e">
        <f t="array" ref="L62">SUM(IF(MID('Inwentaryzacja 26.02.2013 '!$C$5:$C$201,1,LEN('Podsumowanie inwentaryzacji'!$C62))='Podsumowanie inwentaryzacji'!$C62,IF('Inwentaryzacja 26.02.2013 '!#REF!=1,'Inwentaryzacja 26.02.2013 '!$G$5:$G$201,0),0),0)</f>
        <v>#REF!</v>
      </c>
      <c r="M62" s="129" t="e">
        <f t="array" ref="M62">SUM(IF(MID('Inwentaryzacja 26.02.2013 '!$C$5:$C$201,1,LEN('Podsumowanie inwentaryzacji'!$C62))='Podsumowanie inwentaryzacji'!$C62,IF('Inwentaryzacja 26.02.2013 '!#REF!=1,'Inwentaryzacja 26.02.2013 '!$G$5:$G$201,0),0),0)</f>
        <v>#REF!</v>
      </c>
      <c r="N62" s="129" t="e">
        <f t="array" ref="N62">SUM(IF(MID('Inwentaryzacja 26.02.2013 '!$C$5:$C$201,1,LEN('Podsumowanie inwentaryzacji'!$C62))='Podsumowanie inwentaryzacji'!$C62,IF('Inwentaryzacja 26.02.2013 '!#REF!=1,'Inwentaryzacja 26.02.2013 '!$G$5:$G$201,0),0),0)</f>
        <v>#REF!</v>
      </c>
      <c r="O62" s="129" t="e">
        <f t="array" ref="O62">SUM(IF(MID('Inwentaryzacja 26.02.2013 '!$C$5:$C$201,1,LEN('Podsumowanie inwentaryzacji'!$C62))='Podsumowanie inwentaryzacji'!$C62,IF('Inwentaryzacja 26.02.2013 '!#REF!=1,'Inwentaryzacja 26.02.2013 '!$G$5:$G$201,0),0),0)</f>
        <v>#REF!</v>
      </c>
      <c r="P62" s="129" t="e">
        <f t="array" ref="P62">SUM(IF(MID('Inwentaryzacja 26.02.2013 '!$C$5:$C$201,1,LEN('Podsumowanie inwentaryzacji'!$C62))='Podsumowanie inwentaryzacji'!$C62,IF('Inwentaryzacja 26.02.2013 '!#REF!=1,'Inwentaryzacja 26.02.2013 '!$G$5:$G$201,0),0),0)</f>
        <v>#REF!</v>
      </c>
      <c r="Q62" s="129" t="e">
        <f t="array" ref="Q62">SUM(IF(MID('Inwentaryzacja 26.02.2013 '!$C$5:$C$201,1,LEN('Podsumowanie inwentaryzacji'!$C62))='Podsumowanie inwentaryzacji'!$C62,IF('Inwentaryzacja 26.02.2013 '!#REF!=1,'Inwentaryzacja 26.02.2013 '!$G$5:$G$201,0),0),0)</f>
        <v>#REF!</v>
      </c>
      <c r="R62" s="129" t="e">
        <f t="array" ref="R62">SUM(IF(MID('Inwentaryzacja 26.02.2013 '!$C$5:$C$201,1,LEN('Podsumowanie inwentaryzacji'!$C62))='Podsumowanie inwentaryzacji'!$C62,IF('Inwentaryzacja 26.02.2013 '!#REF!=1,'Inwentaryzacja 26.02.2013 '!$G$5:$G$201,0),0),0)</f>
        <v>#REF!</v>
      </c>
      <c r="S62" s="23" t="e">
        <f t="shared" si="0"/>
        <v>#REF!</v>
      </c>
      <c r="T62" s="130" t="e">
        <f t="array" ref="T62">SUM(IF(MID('Inwentaryzacja 26.02.2013 '!$C$5:$C$201,1,LEN('Podsumowanie inwentaryzacji'!$C62))='Podsumowanie inwentaryzacji'!$C62,IF('Inwentaryzacja 26.02.2013 '!#REF!=1,'Inwentaryzacja 26.02.2013 '!$H$5:$H$201,0),0),0)</f>
        <v>#REF!</v>
      </c>
      <c r="U62" s="130" t="e">
        <f t="array" ref="U62">SUM(IF(MID('Inwentaryzacja 26.02.2013 '!$C$5:$C$201,1,LEN('Podsumowanie inwentaryzacji'!$C62))='Podsumowanie inwentaryzacji'!$C62,IF('Inwentaryzacja 26.02.2013 '!#REF!=1,'Inwentaryzacja 26.02.2013 '!$H$5:$H$201,0),0),0)</f>
        <v>#REF!</v>
      </c>
      <c r="V62" s="130" t="e">
        <f t="array" ref="V62">SUM(IF(MID('Inwentaryzacja 26.02.2013 '!$C$5:$C$201,1,LEN('Podsumowanie inwentaryzacji'!$C62))='Podsumowanie inwentaryzacji'!$C62,IF('Inwentaryzacja 26.02.2013 '!#REF!=1,'Inwentaryzacja 26.02.2013 '!$H$5:$H$201,0),0),0)</f>
        <v>#REF!</v>
      </c>
      <c r="W62" s="130" t="e">
        <f t="array" ref="W62">SUM(IF(MID('Inwentaryzacja 26.02.2013 '!$C$5:$C$201,1,LEN('Podsumowanie inwentaryzacji'!$C62))='Podsumowanie inwentaryzacji'!$C62,IF('Inwentaryzacja 26.02.2013 '!#REF!=1,'Inwentaryzacja 26.02.2013 '!$H$5:$H$201,0),0),0)</f>
        <v>#REF!</v>
      </c>
      <c r="X62" s="130" t="e">
        <f t="array" ref="X62">SUM(IF(MID('Inwentaryzacja 26.02.2013 '!$C$5:$C$201,1,LEN('Podsumowanie inwentaryzacji'!$C62))='Podsumowanie inwentaryzacji'!$C62,IF('Inwentaryzacja 26.02.2013 '!#REF!=1,'Inwentaryzacja 26.02.2013 '!$H$5:$H$201,0),0),0)</f>
        <v>#REF!</v>
      </c>
      <c r="Y62" s="130" t="e">
        <f t="array" ref="Y62">SUM(IF(MID('Inwentaryzacja 26.02.2013 '!$C$5:$C$201,1,LEN('Podsumowanie inwentaryzacji'!$C62))='Podsumowanie inwentaryzacji'!$C62,IF('Inwentaryzacja 26.02.2013 '!#REF!=1,'Inwentaryzacja 26.02.2013 '!$H$5:$H$201,0),0),0)</f>
        <v>#REF!</v>
      </c>
      <c r="Z62" s="130" t="e">
        <f t="array" ref="Z62">SUM(IF(MID('Inwentaryzacja 26.02.2013 '!$C$5:$C$201,1,LEN('Podsumowanie inwentaryzacji'!$C62))='Podsumowanie inwentaryzacji'!$C62,IF('Inwentaryzacja 26.02.2013 '!#REF!=1,'Inwentaryzacja 26.02.2013 '!$H$5:$H$201,0),0),0)</f>
        <v>#REF!</v>
      </c>
      <c r="AA62" s="97" t="e">
        <f t="shared" si="2"/>
        <v>#REF!</v>
      </c>
    </row>
    <row r="63" spans="2:27">
      <c r="B63" s="24">
        <f t="shared" si="3"/>
        <v>55</v>
      </c>
      <c r="C63" s="24" t="s">
        <v>4249</v>
      </c>
      <c r="D63" s="129" t="e">
        <f t="array" ref="D63">SUM(IF(MID('Inwentaryzacja 26.02.2013 '!$C$5:$C$201,1,LEN('Podsumowanie inwentaryzacji'!$C63))='Podsumowanie inwentaryzacji'!$C63,'Inwentaryzacja 26.02.2013 '!#REF!,0),0)</f>
        <v>#REF!</v>
      </c>
      <c r="E63" s="129" t="e">
        <f t="array" ref="E63">SUM(IF(MID('Inwentaryzacja 26.02.2013 '!$C$5:$C$201,1,LEN('Podsumowanie inwentaryzacji'!$C63))='Podsumowanie inwentaryzacji'!$C63,'Inwentaryzacja 26.02.2013 '!#REF!,0),0)</f>
        <v>#REF!</v>
      </c>
      <c r="F63" s="129" t="e">
        <f t="array" ref="F63">SUM(IF(MID('Inwentaryzacja 26.02.2013 '!$C$5:$C$201,1,LEN('Podsumowanie inwentaryzacji'!$C63))='Podsumowanie inwentaryzacji'!$C63,'Inwentaryzacja 26.02.2013 '!#REF!,0),0)</f>
        <v>#REF!</v>
      </c>
      <c r="G63" s="129" t="e">
        <f t="array" ref="G63">SUM(IF(MID('Inwentaryzacja 26.02.2013 '!$C$5:$C$201,1,LEN('Podsumowanie inwentaryzacji'!$C63))='Podsumowanie inwentaryzacji'!$C63,'Inwentaryzacja 26.02.2013 '!#REF!,0),0)</f>
        <v>#REF!</v>
      </c>
      <c r="H63" s="129" t="e">
        <f t="array" ref="H63">SUM(IF(MID('Inwentaryzacja 26.02.2013 '!$C$5:$C$201,1,LEN('Podsumowanie inwentaryzacji'!$C63))='Podsumowanie inwentaryzacji'!$C63,'Inwentaryzacja 26.02.2013 '!#REF!,0),0)</f>
        <v>#REF!</v>
      </c>
      <c r="I63" s="129" t="e">
        <f t="array" ref="I63">SUM(IF(MID('Inwentaryzacja 26.02.2013 '!$C$5:$C$201,1,LEN('Podsumowanie inwentaryzacji'!$C63))='Podsumowanie inwentaryzacji'!$C63,'Inwentaryzacja 26.02.2013 '!#REF!,0),0)</f>
        <v>#REF!</v>
      </c>
      <c r="J63" s="129" t="e">
        <f t="array" ref="J63">SUM(IF(MID('Inwentaryzacja 26.02.2013 '!$C$5:$C$201,1,LEN('Podsumowanie inwentaryzacji'!$C63))='Podsumowanie inwentaryzacji'!$C63,'Inwentaryzacja 26.02.2013 '!#REF!,0),0)</f>
        <v>#REF!</v>
      </c>
      <c r="K63" s="23" t="e">
        <f t="shared" si="1"/>
        <v>#REF!</v>
      </c>
      <c r="L63" s="129" t="e">
        <f t="array" ref="L63">SUM(IF(MID('Inwentaryzacja 26.02.2013 '!$C$5:$C$201,1,LEN('Podsumowanie inwentaryzacji'!$C63))='Podsumowanie inwentaryzacji'!$C63,IF('Inwentaryzacja 26.02.2013 '!#REF!=1,'Inwentaryzacja 26.02.2013 '!$G$5:$G$201,0),0),0)</f>
        <v>#REF!</v>
      </c>
      <c r="M63" s="129" t="e">
        <f t="array" ref="M63">SUM(IF(MID('Inwentaryzacja 26.02.2013 '!$C$5:$C$201,1,LEN('Podsumowanie inwentaryzacji'!$C63))='Podsumowanie inwentaryzacji'!$C63,IF('Inwentaryzacja 26.02.2013 '!#REF!=1,'Inwentaryzacja 26.02.2013 '!$G$5:$G$201,0),0),0)</f>
        <v>#REF!</v>
      </c>
      <c r="N63" s="129" t="e">
        <f t="array" ref="N63">SUM(IF(MID('Inwentaryzacja 26.02.2013 '!$C$5:$C$201,1,LEN('Podsumowanie inwentaryzacji'!$C63))='Podsumowanie inwentaryzacji'!$C63,IF('Inwentaryzacja 26.02.2013 '!#REF!=1,'Inwentaryzacja 26.02.2013 '!$G$5:$G$201,0),0),0)</f>
        <v>#REF!</v>
      </c>
      <c r="O63" s="129" t="e">
        <f t="array" ref="O63">SUM(IF(MID('Inwentaryzacja 26.02.2013 '!$C$5:$C$201,1,LEN('Podsumowanie inwentaryzacji'!$C63))='Podsumowanie inwentaryzacji'!$C63,IF('Inwentaryzacja 26.02.2013 '!#REF!=1,'Inwentaryzacja 26.02.2013 '!$G$5:$G$201,0),0),0)</f>
        <v>#REF!</v>
      </c>
      <c r="P63" s="129" t="e">
        <f t="array" ref="P63">SUM(IF(MID('Inwentaryzacja 26.02.2013 '!$C$5:$C$201,1,LEN('Podsumowanie inwentaryzacji'!$C63))='Podsumowanie inwentaryzacji'!$C63,IF('Inwentaryzacja 26.02.2013 '!#REF!=1,'Inwentaryzacja 26.02.2013 '!$G$5:$G$201,0),0),0)</f>
        <v>#REF!</v>
      </c>
      <c r="Q63" s="129" t="e">
        <f t="array" ref="Q63">SUM(IF(MID('Inwentaryzacja 26.02.2013 '!$C$5:$C$201,1,LEN('Podsumowanie inwentaryzacji'!$C63))='Podsumowanie inwentaryzacji'!$C63,IF('Inwentaryzacja 26.02.2013 '!#REF!=1,'Inwentaryzacja 26.02.2013 '!$G$5:$G$201,0),0),0)</f>
        <v>#REF!</v>
      </c>
      <c r="R63" s="129" t="e">
        <f t="array" ref="R63">SUM(IF(MID('Inwentaryzacja 26.02.2013 '!$C$5:$C$201,1,LEN('Podsumowanie inwentaryzacji'!$C63))='Podsumowanie inwentaryzacji'!$C63,IF('Inwentaryzacja 26.02.2013 '!#REF!=1,'Inwentaryzacja 26.02.2013 '!$G$5:$G$201,0),0),0)</f>
        <v>#REF!</v>
      </c>
      <c r="S63" s="23" t="e">
        <f t="shared" si="0"/>
        <v>#REF!</v>
      </c>
      <c r="T63" s="130" t="e">
        <f t="array" ref="T63">SUM(IF(MID('Inwentaryzacja 26.02.2013 '!$C$5:$C$201,1,LEN('Podsumowanie inwentaryzacji'!$C63))='Podsumowanie inwentaryzacji'!$C63,IF('Inwentaryzacja 26.02.2013 '!#REF!=1,'Inwentaryzacja 26.02.2013 '!$H$5:$H$201,0),0),0)</f>
        <v>#REF!</v>
      </c>
      <c r="U63" s="130" t="e">
        <f t="array" ref="U63">SUM(IF(MID('Inwentaryzacja 26.02.2013 '!$C$5:$C$201,1,LEN('Podsumowanie inwentaryzacji'!$C63))='Podsumowanie inwentaryzacji'!$C63,IF('Inwentaryzacja 26.02.2013 '!#REF!=1,'Inwentaryzacja 26.02.2013 '!$H$5:$H$201,0),0),0)</f>
        <v>#REF!</v>
      </c>
      <c r="V63" s="130" t="e">
        <f t="array" ref="V63">SUM(IF(MID('Inwentaryzacja 26.02.2013 '!$C$5:$C$201,1,LEN('Podsumowanie inwentaryzacji'!$C63))='Podsumowanie inwentaryzacji'!$C63,IF('Inwentaryzacja 26.02.2013 '!#REF!=1,'Inwentaryzacja 26.02.2013 '!$H$5:$H$201,0),0),0)</f>
        <v>#REF!</v>
      </c>
      <c r="W63" s="130" t="e">
        <f t="array" ref="W63">SUM(IF(MID('Inwentaryzacja 26.02.2013 '!$C$5:$C$201,1,LEN('Podsumowanie inwentaryzacji'!$C63))='Podsumowanie inwentaryzacji'!$C63,IF('Inwentaryzacja 26.02.2013 '!#REF!=1,'Inwentaryzacja 26.02.2013 '!$H$5:$H$201,0),0),0)</f>
        <v>#REF!</v>
      </c>
      <c r="X63" s="130" t="e">
        <f t="array" ref="X63">SUM(IF(MID('Inwentaryzacja 26.02.2013 '!$C$5:$C$201,1,LEN('Podsumowanie inwentaryzacji'!$C63))='Podsumowanie inwentaryzacji'!$C63,IF('Inwentaryzacja 26.02.2013 '!#REF!=1,'Inwentaryzacja 26.02.2013 '!$H$5:$H$201,0),0),0)</f>
        <v>#REF!</v>
      </c>
      <c r="Y63" s="130" t="e">
        <f t="array" ref="Y63">SUM(IF(MID('Inwentaryzacja 26.02.2013 '!$C$5:$C$201,1,LEN('Podsumowanie inwentaryzacji'!$C63))='Podsumowanie inwentaryzacji'!$C63,IF('Inwentaryzacja 26.02.2013 '!#REF!=1,'Inwentaryzacja 26.02.2013 '!$H$5:$H$201,0),0),0)</f>
        <v>#REF!</v>
      </c>
      <c r="Z63" s="130" t="e">
        <f t="array" ref="Z63">SUM(IF(MID('Inwentaryzacja 26.02.2013 '!$C$5:$C$201,1,LEN('Podsumowanie inwentaryzacji'!$C63))='Podsumowanie inwentaryzacji'!$C63,IF('Inwentaryzacja 26.02.2013 '!#REF!=1,'Inwentaryzacja 26.02.2013 '!$H$5:$H$201,0),0),0)</f>
        <v>#REF!</v>
      </c>
      <c r="AA63" s="97" t="e">
        <f t="shared" si="2"/>
        <v>#REF!</v>
      </c>
    </row>
    <row r="64" spans="2:27">
      <c r="B64" s="24">
        <f t="shared" si="3"/>
        <v>56</v>
      </c>
      <c r="C64" s="24" t="s">
        <v>7508</v>
      </c>
      <c r="D64" s="129" t="e">
        <f t="array" ref="D64">SUM(IF(MID('Inwentaryzacja 26.02.2013 '!$C$5:$C$201,1,LEN('Podsumowanie inwentaryzacji'!$C64))='Podsumowanie inwentaryzacji'!$C64,'Inwentaryzacja 26.02.2013 '!#REF!,0),0)</f>
        <v>#REF!</v>
      </c>
      <c r="E64" s="129" t="e">
        <f t="array" ref="E64">SUM(IF(MID('Inwentaryzacja 26.02.2013 '!$C$5:$C$201,1,LEN('Podsumowanie inwentaryzacji'!$C64))='Podsumowanie inwentaryzacji'!$C64,'Inwentaryzacja 26.02.2013 '!#REF!,0),0)</f>
        <v>#REF!</v>
      </c>
      <c r="F64" s="129" t="e">
        <f t="array" ref="F64">SUM(IF(MID('Inwentaryzacja 26.02.2013 '!$C$5:$C$201,1,LEN('Podsumowanie inwentaryzacji'!$C64))='Podsumowanie inwentaryzacji'!$C64,'Inwentaryzacja 26.02.2013 '!#REF!,0),0)</f>
        <v>#REF!</v>
      </c>
      <c r="G64" s="129" t="e">
        <f t="array" ref="G64">SUM(IF(MID('Inwentaryzacja 26.02.2013 '!$C$5:$C$201,1,LEN('Podsumowanie inwentaryzacji'!$C64))='Podsumowanie inwentaryzacji'!$C64,'Inwentaryzacja 26.02.2013 '!#REF!,0),0)</f>
        <v>#REF!</v>
      </c>
      <c r="H64" s="129" t="e">
        <f t="array" ref="H64">SUM(IF(MID('Inwentaryzacja 26.02.2013 '!$C$5:$C$201,1,LEN('Podsumowanie inwentaryzacji'!$C64))='Podsumowanie inwentaryzacji'!$C64,'Inwentaryzacja 26.02.2013 '!#REF!,0),0)</f>
        <v>#REF!</v>
      </c>
      <c r="I64" s="129" t="e">
        <f t="array" ref="I64">SUM(IF(MID('Inwentaryzacja 26.02.2013 '!$C$5:$C$201,1,LEN('Podsumowanie inwentaryzacji'!$C64))='Podsumowanie inwentaryzacji'!$C64,'Inwentaryzacja 26.02.2013 '!#REF!,0),0)</f>
        <v>#REF!</v>
      </c>
      <c r="J64" s="129" t="e">
        <f t="array" ref="J64">SUM(IF(MID('Inwentaryzacja 26.02.2013 '!$C$5:$C$201,1,LEN('Podsumowanie inwentaryzacji'!$C64))='Podsumowanie inwentaryzacji'!$C64,'Inwentaryzacja 26.02.2013 '!#REF!,0),0)</f>
        <v>#REF!</v>
      </c>
      <c r="K64" s="23" t="e">
        <f t="shared" si="1"/>
        <v>#REF!</v>
      </c>
      <c r="L64" s="129" t="e">
        <f t="array" ref="L64">SUM(IF(MID('Inwentaryzacja 26.02.2013 '!$C$5:$C$201,1,LEN('Podsumowanie inwentaryzacji'!$C64))='Podsumowanie inwentaryzacji'!$C64,IF('Inwentaryzacja 26.02.2013 '!#REF!=1,'Inwentaryzacja 26.02.2013 '!$G$5:$G$201,0),0),0)</f>
        <v>#REF!</v>
      </c>
      <c r="M64" s="129" t="e">
        <f t="array" ref="M64">SUM(IF(MID('Inwentaryzacja 26.02.2013 '!$C$5:$C$201,1,LEN('Podsumowanie inwentaryzacji'!$C64))='Podsumowanie inwentaryzacji'!$C64,IF('Inwentaryzacja 26.02.2013 '!#REF!=1,'Inwentaryzacja 26.02.2013 '!$G$5:$G$201,0),0),0)</f>
        <v>#REF!</v>
      </c>
      <c r="N64" s="129" t="e">
        <f t="array" ref="N64">SUM(IF(MID('Inwentaryzacja 26.02.2013 '!$C$5:$C$201,1,LEN('Podsumowanie inwentaryzacji'!$C64))='Podsumowanie inwentaryzacji'!$C64,IF('Inwentaryzacja 26.02.2013 '!#REF!=1,'Inwentaryzacja 26.02.2013 '!$G$5:$G$201,0),0),0)</f>
        <v>#REF!</v>
      </c>
      <c r="O64" s="129" t="e">
        <f t="array" ref="O64">SUM(IF(MID('Inwentaryzacja 26.02.2013 '!$C$5:$C$201,1,LEN('Podsumowanie inwentaryzacji'!$C64))='Podsumowanie inwentaryzacji'!$C64,IF('Inwentaryzacja 26.02.2013 '!#REF!=1,'Inwentaryzacja 26.02.2013 '!$G$5:$G$201,0),0),0)</f>
        <v>#REF!</v>
      </c>
      <c r="P64" s="129" t="e">
        <f t="array" ref="P64">SUM(IF(MID('Inwentaryzacja 26.02.2013 '!$C$5:$C$201,1,LEN('Podsumowanie inwentaryzacji'!$C64))='Podsumowanie inwentaryzacji'!$C64,IF('Inwentaryzacja 26.02.2013 '!#REF!=1,'Inwentaryzacja 26.02.2013 '!$G$5:$G$201,0),0),0)</f>
        <v>#REF!</v>
      </c>
      <c r="Q64" s="129" t="e">
        <f t="array" ref="Q64">SUM(IF(MID('Inwentaryzacja 26.02.2013 '!$C$5:$C$201,1,LEN('Podsumowanie inwentaryzacji'!$C64))='Podsumowanie inwentaryzacji'!$C64,IF('Inwentaryzacja 26.02.2013 '!#REF!=1,'Inwentaryzacja 26.02.2013 '!$G$5:$G$201,0),0),0)</f>
        <v>#REF!</v>
      </c>
      <c r="R64" s="129" t="e">
        <f t="array" ref="R64">SUM(IF(MID('Inwentaryzacja 26.02.2013 '!$C$5:$C$201,1,LEN('Podsumowanie inwentaryzacji'!$C64))='Podsumowanie inwentaryzacji'!$C64,IF('Inwentaryzacja 26.02.2013 '!#REF!=1,'Inwentaryzacja 26.02.2013 '!$G$5:$G$201,0),0),0)</f>
        <v>#REF!</v>
      </c>
      <c r="S64" s="23" t="e">
        <f t="shared" si="0"/>
        <v>#REF!</v>
      </c>
      <c r="T64" s="130" t="e">
        <f t="array" ref="T64">SUM(IF(MID('Inwentaryzacja 26.02.2013 '!$C$5:$C$201,1,LEN('Podsumowanie inwentaryzacji'!$C64))='Podsumowanie inwentaryzacji'!$C64,IF('Inwentaryzacja 26.02.2013 '!#REF!=1,'Inwentaryzacja 26.02.2013 '!$H$5:$H$201,0),0),0)</f>
        <v>#REF!</v>
      </c>
      <c r="U64" s="130" t="e">
        <f t="array" ref="U64">SUM(IF(MID('Inwentaryzacja 26.02.2013 '!$C$5:$C$201,1,LEN('Podsumowanie inwentaryzacji'!$C64))='Podsumowanie inwentaryzacji'!$C64,IF('Inwentaryzacja 26.02.2013 '!#REF!=1,'Inwentaryzacja 26.02.2013 '!$H$5:$H$201,0),0),0)</f>
        <v>#REF!</v>
      </c>
      <c r="V64" s="130" t="e">
        <f t="array" ref="V64">SUM(IF(MID('Inwentaryzacja 26.02.2013 '!$C$5:$C$201,1,LEN('Podsumowanie inwentaryzacji'!$C64))='Podsumowanie inwentaryzacji'!$C64,IF('Inwentaryzacja 26.02.2013 '!#REF!=1,'Inwentaryzacja 26.02.2013 '!$H$5:$H$201,0),0),0)</f>
        <v>#REF!</v>
      </c>
      <c r="W64" s="130" t="e">
        <f t="array" ref="W64">SUM(IF(MID('Inwentaryzacja 26.02.2013 '!$C$5:$C$201,1,LEN('Podsumowanie inwentaryzacji'!$C64))='Podsumowanie inwentaryzacji'!$C64,IF('Inwentaryzacja 26.02.2013 '!#REF!=1,'Inwentaryzacja 26.02.2013 '!$H$5:$H$201,0),0),0)</f>
        <v>#REF!</v>
      </c>
      <c r="X64" s="130" t="e">
        <f t="array" ref="X64">SUM(IF(MID('Inwentaryzacja 26.02.2013 '!$C$5:$C$201,1,LEN('Podsumowanie inwentaryzacji'!$C64))='Podsumowanie inwentaryzacji'!$C64,IF('Inwentaryzacja 26.02.2013 '!#REF!=1,'Inwentaryzacja 26.02.2013 '!$H$5:$H$201,0),0),0)</f>
        <v>#REF!</v>
      </c>
      <c r="Y64" s="130" t="e">
        <f t="array" ref="Y64">SUM(IF(MID('Inwentaryzacja 26.02.2013 '!$C$5:$C$201,1,LEN('Podsumowanie inwentaryzacji'!$C64))='Podsumowanie inwentaryzacji'!$C64,IF('Inwentaryzacja 26.02.2013 '!#REF!=1,'Inwentaryzacja 26.02.2013 '!$H$5:$H$201,0),0),0)</f>
        <v>#REF!</v>
      </c>
      <c r="Z64" s="130" t="e">
        <f t="array" ref="Z64">SUM(IF(MID('Inwentaryzacja 26.02.2013 '!$C$5:$C$201,1,LEN('Podsumowanie inwentaryzacji'!$C64))='Podsumowanie inwentaryzacji'!$C64,IF('Inwentaryzacja 26.02.2013 '!#REF!=1,'Inwentaryzacja 26.02.2013 '!$H$5:$H$201,0),0),0)</f>
        <v>#REF!</v>
      </c>
      <c r="AA64" s="97" t="e">
        <f t="shared" si="2"/>
        <v>#REF!</v>
      </c>
    </row>
    <row r="65" spans="2:27">
      <c r="B65" s="24">
        <f t="shared" si="3"/>
        <v>57</v>
      </c>
      <c r="C65" s="24" t="s">
        <v>6165</v>
      </c>
      <c r="D65" s="129" t="e">
        <f t="array" ref="D65">SUM(IF(MID('Inwentaryzacja 26.02.2013 '!$C$5:$C$201,1,LEN('Podsumowanie inwentaryzacji'!$C65))='Podsumowanie inwentaryzacji'!$C65,'Inwentaryzacja 26.02.2013 '!#REF!,0),0)</f>
        <v>#REF!</v>
      </c>
      <c r="E65" s="129" t="e">
        <f t="array" ref="E65">SUM(IF(MID('Inwentaryzacja 26.02.2013 '!$C$5:$C$201,1,LEN('Podsumowanie inwentaryzacji'!$C65))='Podsumowanie inwentaryzacji'!$C65,'Inwentaryzacja 26.02.2013 '!#REF!,0),0)</f>
        <v>#REF!</v>
      </c>
      <c r="F65" s="129" t="e">
        <f t="array" ref="F65">SUM(IF(MID('Inwentaryzacja 26.02.2013 '!$C$5:$C$201,1,LEN('Podsumowanie inwentaryzacji'!$C65))='Podsumowanie inwentaryzacji'!$C65,'Inwentaryzacja 26.02.2013 '!#REF!,0),0)</f>
        <v>#REF!</v>
      </c>
      <c r="G65" s="129" t="e">
        <f t="array" ref="G65">SUM(IF(MID('Inwentaryzacja 26.02.2013 '!$C$5:$C$201,1,LEN('Podsumowanie inwentaryzacji'!$C65))='Podsumowanie inwentaryzacji'!$C65,'Inwentaryzacja 26.02.2013 '!#REF!,0),0)</f>
        <v>#REF!</v>
      </c>
      <c r="H65" s="129" t="e">
        <f t="array" ref="H65">SUM(IF(MID('Inwentaryzacja 26.02.2013 '!$C$5:$C$201,1,LEN('Podsumowanie inwentaryzacji'!$C65))='Podsumowanie inwentaryzacji'!$C65,'Inwentaryzacja 26.02.2013 '!#REF!,0),0)</f>
        <v>#REF!</v>
      </c>
      <c r="I65" s="129" t="e">
        <f t="array" ref="I65">SUM(IF(MID('Inwentaryzacja 26.02.2013 '!$C$5:$C$201,1,LEN('Podsumowanie inwentaryzacji'!$C65))='Podsumowanie inwentaryzacji'!$C65,'Inwentaryzacja 26.02.2013 '!#REF!,0),0)</f>
        <v>#REF!</v>
      </c>
      <c r="J65" s="129" t="e">
        <f t="array" ref="J65">SUM(IF(MID('Inwentaryzacja 26.02.2013 '!$C$5:$C$201,1,LEN('Podsumowanie inwentaryzacji'!$C65))='Podsumowanie inwentaryzacji'!$C65,'Inwentaryzacja 26.02.2013 '!#REF!,0),0)</f>
        <v>#REF!</v>
      </c>
      <c r="K65" s="23" t="e">
        <f t="shared" si="1"/>
        <v>#REF!</v>
      </c>
      <c r="L65" s="129" t="e">
        <f t="array" ref="L65">SUM(IF(MID('Inwentaryzacja 26.02.2013 '!$C$5:$C$201,1,LEN('Podsumowanie inwentaryzacji'!$C65))='Podsumowanie inwentaryzacji'!$C65,IF('Inwentaryzacja 26.02.2013 '!#REF!=1,'Inwentaryzacja 26.02.2013 '!$G$5:$G$201,0),0),0)</f>
        <v>#REF!</v>
      </c>
      <c r="M65" s="129" t="e">
        <f t="array" ref="M65">SUM(IF(MID('Inwentaryzacja 26.02.2013 '!$C$5:$C$201,1,LEN('Podsumowanie inwentaryzacji'!$C65))='Podsumowanie inwentaryzacji'!$C65,IF('Inwentaryzacja 26.02.2013 '!#REF!=1,'Inwentaryzacja 26.02.2013 '!$G$5:$G$201,0),0),0)</f>
        <v>#REF!</v>
      </c>
      <c r="N65" s="129" t="e">
        <f t="array" ref="N65">SUM(IF(MID('Inwentaryzacja 26.02.2013 '!$C$5:$C$201,1,LEN('Podsumowanie inwentaryzacji'!$C65))='Podsumowanie inwentaryzacji'!$C65,IF('Inwentaryzacja 26.02.2013 '!#REF!=1,'Inwentaryzacja 26.02.2013 '!$G$5:$G$201,0),0),0)</f>
        <v>#REF!</v>
      </c>
      <c r="O65" s="129" t="e">
        <f t="array" ref="O65">SUM(IF(MID('Inwentaryzacja 26.02.2013 '!$C$5:$C$201,1,LEN('Podsumowanie inwentaryzacji'!$C65))='Podsumowanie inwentaryzacji'!$C65,IF('Inwentaryzacja 26.02.2013 '!#REF!=1,'Inwentaryzacja 26.02.2013 '!$G$5:$G$201,0),0),0)</f>
        <v>#REF!</v>
      </c>
      <c r="P65" s="129" t="e">
        <f t="array" ref="P65">SUM(IF(MID('Inwentaryzacja 26.02.2013 '!$C$5:$C$201,1,LEN('Podsumowanie inwentaryzacji'!$C65))='Podsumowanie inwentaryzacji'!$C65,IF('Inwentaryzacja 26.02.2013 '!#REF!=1,'Inwentaryzacja 26.02.2013 '!$G$5:$G$201,0),0),0)</f>
        <v>#REF!</v>
      </c>
      <c r="Q65" s="129" t="e">
        <f t="array" ref="Q65">SUM(IF(MID('Inwentaryzacja 26.02.2013 '!$C$5:$C$201,1,LEN('Podsumowanie inwentaryzacji'!$C65))='Podsumowanie inwentaryzacji'!$C65,IF('Inwentaryzacja 26.02.2013 '!#REF!=1,'Inwentaryzacja 26.02.2013 '!$G$5:$G$201,0),0),0)</f>
        <v>#REF!</v>
      </c>
      <c r="R65" s="129" t="e">
        <f t="array" ref="R65">SUM(IF(MID('Inwentaryzacja 26.02.2013 '!$C$5:$C$201,1,LEN('Podsumowanie inwentaryzacji'!$C65))='Podsumowanie inwentaryzacji'!$C65,IF('Inwentaryzacja 26.02.2013 '!#REF!=1,'Inwentaryzacja 26.02.2013 '!$G$5:$G$201,0),0),0)</f>
        <v>#REF!</v>
      </c>
      <c r="S65" s="23" t="e">
        <f t="shared" si="0"/>
        <v>#REF!</v>
      </c>
      <c r="T65" s="130" t="e">
        <f t="array" ref="T65">SUM(IF(MID('Inwentaryzacja 26.02.2013 '!$C$5:$C$201,1,LEN('Podsumowanie inwentaryzacji'!$C65))='Podsumowanie inwentaryzacji'!$C65,IF('Inwentaryzacja 26.02.2013 '!#REF!=1,'Inwentaryzacja 26.02.2013 '!$H$5:$H$201,0),0),0)</f>
        <v>#REF!</v>
      </c>
      <c r="U65" s="130" t="e">
        <f t="array" ref="U65">SUM(IF(MID('Inwentaryzacja 26.02.2013 '!$C$5:$C$201,1,LEN('Podsumowanie inwentaryzacji'!$C65))='Podsumowanie inwentaryzacji'!$C65,IF('Inwentaryzacja 26.02.2013 '!#REF!=1,'Inwentaryzacja 26.02.2013 '!$H$5:$H$201,0),0),0)</f>
        <v>#REF!</v>
      </c>
      <c r="V65" s="130" t="e">
        <f t="array" ref="V65">SUM(IF(MID('Inwentaryzacja 26.02.2013 '!$C$5:$C$201,1,LEN('Podsumowanie inwentaryzacji'!$C65))='Podsumowanie inwentaryzacji'!$C65,IF('Inwentaryzacja 26.02.2013 '!#REF!=1,'Inwentaryzacja 26.02.2013 '!$H$5:$H$201,0),0),0)</f>
        <v>#REF!</v>
      </c>
      <c r="W65" s="130" t="e">
        <f t="array" ref="W65">SUM(IF(MID('Inwentaryzacja 26.02.2013 '!$C$5:$C$201,1,LEN('Podsumowanie inwentaryzacji'!$C65))='Podsumowanie inwentaryzacji'!$C65,IF('Inwentaryzacja 26.02.2013 '!#REF!=1,'Inwentaryzacja 26.02.2013 '!$H$5:$H$201,0),0),0)</f>
        <v>#REF!</v>
      </c>
      <c r="X65" s="130" t="e">
        <f t="array" ref="X65">SUM(IF(MID('Inwentaryzacja 26.02.2013 '!$C$5:$C$201,1,LEN('Podsumowanie inwentaryzacji'!$C65))='Podsumowanie inwentaryzacji'!$C65,IF('Inwentaryzacja 26.02.2013 '!#REF!=1,'Inwentaryzacja 26.02.2013 '!$H$5:$H$201,0),0),0)</f>
        <v>#REF!</v>
      </c>
      <c r="Y65" s="130" t="e">
        <f t="array" ref="Y65">SUM(IF(MID('Inwentaryzacja 26.02.2013 '!$C$5:$C$201,1,LEN('Podsumowanie inwentaryzacji'!$C65))='Podsumowanie inwentaryzacji'!$C65,IF('Inwentaryzacja 26.02.2013 '!#REF!=1,'Inwentaryzacja 26.02.2013 '!$H$5:$H$201,0),0),0)</f>
        <v>#REF!</v>
      </c>
      <c r="Z65" s="130" t="e">
        <f t="array" ref="Z65">SUM(IF(MID('Inwentaryzacja 26.02.2013 '!$C$5:$C$201,1,LEN('Podsumowanie inwentaryzacji'!$C65))='Podsumowanie inwentaryzacji'!$C65,IF('Inwentaryzacja 26.02.2013 '!#REF!=1,'Inwentaryzacja 26.02.2013 '!$H$5:$H$201,0),0),0)</f>
        <v>#REF!</v>
      </c>
      <c r="AA65" s="97" t="e">
        <f t="shared" si="2"/>
        <v>#REF!</v>
      </c>
    </row>
    <row r="66" spans="2:27">
      <c r="B66" s="24">
        <f t="shared" si="3"/>
        <v>58</v>
      </c>
      <c r="C66" s="33" t="s">
        <v>2943</v>
      </c>
      <c r="D66" s="129" t="e">
        <f t="array" ref="D66">SUM(IF(MID('Inwentaryzacja 26.02.2013 '!$C$5:$C$201,1,LEN('Podsumowanie inwentaryzacji'!$C66))='Podsumowanie inwentaryzacji'!$C66,'Inwentaryzacja 26.02.2013 '!#REF!,0),0)</f>
        <v>#REF!</v>
      </c>
      <c r="E66" s="129" t="e">
        <f t="array" ref="E66">SUM(IF(MID('Inwentaryzacja 26.02.2013 '!$C$5:$C$201,1,LEN('Podsumowanie inwentaryzacji'!$C66))='Podsumowanie inwentaryzacji'!$C66,'Inwentaryzacja 26.02.2013 '!#REF!,0),0)</f>
        <v>#REF!</v>
      </c>
      <c r="F66" s="129" t="e">
        <f t="array" ref="F66">SUM(IF(MID('Inwentaryzacja 26.02.2013 '!$C$5:$C$201,1,LEN('Podsumowanie inwentaryzacji'!$C66))='Podsumowanie inwentaryzacji'!$C66,'Inwentaryzacja 26.02.2013 '!#REF!,0),0)</f>
        <v>#REF!</v>
      </c>
      <c r="G66" s="129" t="e">
        <f t="array" ref="G66">SUM(IF(MID('Inwentaryzacja 26.02.2013 '!$C$5:$C$201,1,LEN('Podsumowanie inwentaryzacji'!$C66))='Podsumowanie inwentaryzacji'!$C66,'Inwentaryzacja 26.02.2013 '!#REF!,0),0)</f>
        <v>#REF!</v>
      </c>
      <c r="H66" s="129" t="e">
        <f t="array" ref="H66">SUM(IF(MID('Inwentaryzacja 26.02.2013 '!$C$5:$C$201,1,LEN('Podsumowanie inwentaryzacji'!$C66))='Podsumowanie inwentaryzacji'!$C66,'Inwentaryzacja 26.02.2013 '!#REF!,0),0)</f>
        <v>#REF!</v>
      </c>
      <c r="I66" s="129" t="e">
        <f t="array" ref="I66">SUM(IF(MID('Inwentaryzacja 26.02.2013 '!$C$5:$C$201,1,LEN('Podsumowanie inwentaryzacji'!$C66))='Podsumowanie inwentaryzacji'!$C66,'Inwentaryzacja 26.02.2013 '!#REF!,0),0)</f>
        <v>#REF!</v>
      </c>
      <c r="J66" s="129" t="e">
        <f t="array" ref="J66">SUM(IF(MID('Inwentaryzacja 26.02.2013 '!$C$5:$C$201,1,LEN('Podsumowanie inwentaryzacji'!$C66))='Podsumowanie inwentaryzacji'!$C66,'Inwentaryzacja 26.02.2013 '!#REF!,0),0)</f>
        <v>#REF!</v>
      </c>
      <c r="K66" s="23" t="e">
        <f t="shared" si="1"/>
        <v>#REF!</v>
      </c>
      <c r="L66" s="129" t="e">
        <f t="array" ref="L66">SUM(IF(MID('Inwentaryzacja 26.02.2013 '!$C$5:$C$201,1,LEN('Podsumowanie inwentaryzacji'!$C66))='Podsumowanie inwentaryzacji'!$C66,IF('Inwentaryzacja 26.02.2013 '!#REF!=1,'Inwentaryzacja 26.02.2013 '!$G$5:$G$201,0),0),0)</f>
        <v>#REF!</v>
      </c>
      <c r="M66" s="129" t="e">
        <f t="array" ref="M66">SUM(IF(MID('Inwentaryzacja 26.02.2013 '!$C$5:$C$201,1,LEN('Podsumowanie inwentaryzacji'!$C66))='Podsumowanie inwentaryzacji'!$C66,IF('Inwentaryzacja 26.02.2013 '!#REF!=1,'Inwentaryzacja 26.02.2013 '!$G$5:$G$201,0),0),0)</f>
        <v>#REF!</v>
      </c>
      <c r="N66" s="129" t="e">
        <f t="array" ref="N66">SUM(IF(MID('Inwentaryzacja 26.02.2013 '!$C$5:$C$201,1,LEN('Podsumowanie inwentaryzacji'!$C66))='Podsumowanie inwentaryzacji'!$C66,IF('Inwentaryzacja 26.02.2013 '!#REF!=1,'Inwentaryzacja 26.02.2013 '!$G$5:$G$201,0),0),0)</f>
        <v>#REF!</v>
      </c>
      <c r="O66" s="129" t="e">
        <f t="array" ref="O66">SUM(IF(MID('Inwentaryzacja 26.02.2013 '!$C$5:$C$201,1,LEN('Podsumowanie inwentaryzacji'!$C66))='Podsumowanie inwentaryzacji'!$C66,IF('Inwentaryzacja 26.02.2013 '!#REF!=1,'Inwentaryzacja 26.02.2013 '!$G$5:$G$201,0),0),0)</f>
        <v>#REF!</v>
      </c>
      <c r="P66" s="129" t="e">
        <f t="array" ref="P66">SUM(IF(MID('Inwentaryzacja 26.02.2013 '!$C$5:$C$201,1,LEN('Podsumowanie inwentaryzacji'!$C66))='Podsumowanie inwentaryzacji'!$C66,IF('Inwentaryzacja 26.02.2013 '!#REF!=1,'Inwentaryzacja 26.02.2013 '!$G$5:$G$201,0),0),0)</f>
        <v>#REF!</v>
      </c>
      <c r="Q66" s="129" t="e">
        <f t="array" ref="Q66">SUM(IF(MID('Inwentaryzacja 26.02.2013 '!$C$5:$C$201,1,LEN('Podsumowanie inwentaryzacji'!$C66))='Podsumowanie inwentaryzacji'!$C66,IF('Inwentaryzacja 26.02.2013 '!#REF!=1,'Inwentaryzacja 26.02.2013 '!$G$5:$G$201,0),0),0)</f>
        <v>#REF!</v>
      </c>
      <c r="R66" s="129" t="e">
        <f t="array" ref="R66">SUM(IF(MID('Inwentaryzacja 26.02.2013 '!$C$5:$C$201,1,LEN('Podsumowanie inwentaryzacji'!$C66))='Podsumowanie inwentaryzacji'!$C66,IF('Inwentaryzacja 26.02.2013 '!#REF!=1,'Inwentaryzacja 26.02.2013 '!$G$5:$G$201,0),0),0)</f>
        <v>#REF!</v>
      </c>
      <c r="S66" s="23" t="e">
        <f t="shared" si="0"/>
        <v>#REF!</v>
      </c>
      <c r="T66" s="130" t="e">
        <f t="array" ref="T66">SUM(IF(MID('Inwentaryzacja 26.02.2013 '!$C$5:$C$201,1,LEN('Podsumowanie inwentaryzacji'!$C66))='Podsumowanie inwentaryzacji'!$C66,IF('Inwentaryzacja 26.02.2013 '!#REF!=1,'Inwentaryzacja 26.02.2013 '!$H$5:$H$201,0),0),0)</f>
        <v>#REF!</v>
      </c>
      <c r="U66" s="130" t="e">
        <f t="array" ref="U66">SUM(IF(MID('Inwentaryzacja 26.02.2013 '!$C$5:$C$201,1,LEN('Podsumowanie inwentaryzacji'!$C66))='Podsumowanie inwentaryzacji'!$C66,IF('Inwentaryzacja 26.02.2013 '!#REF!=1,'Inwentaryzacja 26.02.2013 '!$H$5:$H$201,0),0),0)</f>
        <v>#REF!</v>
      </c>
      <c r="V66" s="130" t="e">
        <f t="array" ref="V66">SUM(IF(MID('Inwentaryzacja 26.02.2013 '!$C$5:$C$201,1,LEN('Podsumowanie inwentaryzacji'!$C66))='Podsumowanie inwentaryzacji'!$C66,IF('Inwentaryzacja 26.02.2013 '!#REF!=1,'Inwentaryzacja 26.02.2013 '!$H$5:$H$201,0),0),0)</f>
        <v>#REF!</v>
      </c>
      <c r="W66" s="130" t="e">
        <f t="array" ref="W66">SUM(IF(MID('Inwentaryzacja 26.02.2013 '!$C$5:$C$201,1,LEN('Podsumowanie inwentaryzacji'!$C66))='Podsumowanie inwentaryzacji'!$C66,IF('Inwentaryzacja 26.02.2013 '!#REF!=1,'Inwentaryzacja 26.02.2013 '!$H$5:$H$201,0),0),0)</f>
        <v>#REF!</v>
      </c>
      <c r="X66" s="130" t="e">
        <f t="array" ref="X66">SUM(IF(MID('Inwentaryzacja 26.02.2013 '!$C$5:$C$201,1,LEN('Podsumowanie inwentaryzacji'!$C66))='Podsumowanie inwentaryzacji'!$C66,IF('Inwentaryzacja 26.02.2013 '!#REF!=1,'Inwentaryzacja 26.02.2013 '!$H$5:$H$201,0),0),0)</f>
        <v>#REF!</v>
      </c>
      <c r="Y66" s="130" t="e">
        <f t="array" ref="Y66">SUM(IF(MID('Inwentaryzacja 26.02.2013 '!$C$5:$C$201,1,LEN('Podsumowanie inwentaryzacji'!$C66))='Podsumowanie inwentaryzacji'!$C66,IF('Inwentaryzacja 26.02.2013 '!#REF!=1,'Inwentaryzacja 26.02.2013 '!$H$5:$H$201,0),0),0)</f>
        <v>#REF!</v>
      </c>
      <c r="Z66" s="130" t="e">
        <f t="array" ref="Z66">SUM(IF(MID('Inwentaryzacja 26.02.2013 '!$C$5:$C$201,1,LEN('Podsumowanie inwentaryzacji'!$C66))='Podsumowanie inwentaryzacji'!$C66,IF('Inwentaryzacja 26.02.2013 '!#REF!=1,'Inwentaryzacja 26.02.2013 '!$H$5:$H$201,0),0),0)</f>
        <v>#REF!</v>
      </c>
      <c r="AA66" s="97" t="e">
        <f t="shared" si="2"/>
        <v>#REF!</v>
      </c>
    </row>
    <row r="67" spans="2:27">
      <c r="B67" s="24">
        <f t="shared" si="3"/>
        <v>59</v>
      </c>
      <c r="C67" s="24" t="s">
        <v>7509</v>
      </c>
      <c r="D67" s="129" t="e">
        <f t="array" ref="D67">SUM(IF(MID('Inwentaryzacja 26.02.2013 '!$C$5:$C$201,1,LEN('Podsumowanie inwentaryzacji'!$C67))='Podsumowanie inwentaryzacji'!$C67,'Inwentaryzacja 26.02.2013 '!#REF!,0),0)</f>
        <v>#REF!</v>
      </c>
      <c r="E67" s="129" t="e">
        <f t="array" ref="E67">SUM(IF(MID('Inwentaryzacja 26.02.2013 '!$C$5:$C$201,1,LEN('Podsumowanie inwentaryzacji'!$C67))='Podsumowanie inwentaryzacji'!$C67,'Inwentaryzacja 26.02.2013 '!#REF!,0),0)</f>
        <v>#REF!</v>
      </c>
      <c r="F67" s="129" t="e">
        <f t="array" ref="F67">SUM(IF(MID('Inwentaryzacja 26.02.2013 '!$C$5:$C$201,1,LEN('Podsumowanie inwentaryzacji'!$C67))='Podsumowanie inwentaryzacji'!$C67,'Inwentaryzacja 26.02.2013 '!#REF!,0),0)</f>
        <v>#REF!</v>
      </c>
      <c r="G67" s="129" t="e">
        <f t="array" ref="G67">SUM(IF(MID('Inwentaryzacja 26.02.2013 '!$C$5:$C$201,1,LEN('Podsumowanie inwentaryzacji'!$C67))='Podsumowanie inwentaryzacji'!$C67,'Inwentaryzacja 26.02.2013 '!#REF!,0),0)</f>
        <v>#REF!</v>
      </c>
      <c r="H67" s="129" t="e">
        <f t="array" ref="H67">SUM(IF(MID('Inwentaryzacja 26.02.2013 '!$C$5:$C$201,1,LEN('Podsumowanie inwentaryzacji'!$C67))='Podsumowanie inwentaryzacji'!$C67,'Inwentaryzacja 26.02.2013 '!#REF!,0),0)</f>
        <v>#REF!</v>
      </c>
      <c r="I67" s="129" t="e">
        <f t="array" ref="I67">SUM(IF(MID('Inwentaryzacja 26.02.2013 '!$C$5:$C$201,1,LEN('Podsumowanie inwentaryzacji'!$C67))='Podsumowanie inwentaryzacji'!$C67,'Inwentaryzacja 26.02.2013 '!#REF!,0),0)</f>
        <v>#REF!</v>
      </c>
      <c r="J67" s="129" t="e">
        <f t="array" ref="J67">SUM(IF(MID('Inwentaryzacja 26.02.2013 '!$C$5:$C$201,1,LEN('Podsumowanie inwentaryzacji'!$C67))='Podsumowanie inwentaryzacji'!$C67,'Inwentaryzacja 26.02.2013 '!#REF!,0),0)</f>
        <v>#REF!</v>
      </c>
      <c r="K67" s="23" t="e">
        <f t="shared" si="1"/>
        <v>#REF!</v>
      </c>
      <c r="L67" s="129" t="e">
        <f t="array" ref="L67">SUM(IF(MID('Inwentaryzacja 26.02.2013 '!$C$5:$C$201,1,LEN('Podsumowanie inwentaryzacji'!$C67))='Podsumowanie inwentaryzacji'!$C67,IF('Inwentaryzacja 26.02.2013 '!#REF!=1,'Inwentaryzacja 26.02.2013 '!$G$5:$G$201,0),0),0)</f>
        <v>#REF!</v>
      </c>
      <c r="M67" s="129" t="e">
        <f t="array" ref="M67">SUM(IF(MID('Inwentaryzacja 26.02.2013 '!$C$5:$C$201,1,LEN('Podsumowanie inwentaryzacji'!$C67))='Podsumowanie inwentaryzacji'!$C67,IF('Inwentaryzacja 26.02.2013 '!#REF!=1,'Inwentaryzacja 26.02.2013 '!$G$5:$G$201,0),0),0)</f>
        <v>#REF!</v>
      </c>
      <c r="N67" s="129" t="e">
        <f t="array" ref="N67">SUM(IF(MID('Inwentaryzacja 26.02.2013 '!$C$5:$C$201,1,LEN('Podsumowanie inwentaryzacji'!$C67))='Podsumowanie inwentaryzacji'!$C67,IF('Inwentaryzacja 26.02.2013 '!#REF!=1,'Inwentaryzacja 26.02.2013 '!$G$5:$G$201,0),0),0)</f>
        <v>#REF!</v>
      </c>
      <c r="O67" s="129" t="e">
        <f t="array" ref="O67">SUM(IF(MID('Inwentaryzacja 26.02.2013 '!$C$5:$C$201,1,LEN('Podsumowanie inwentaryzacji'!$C67))='Podsumowanie inwentaryzacji'!$C67,IF('Inwentaryzacja 26.02.2013 '!#REF!=1,'Inwentaryzacja 26.02.2013 '!$G$5:$G$201,0),0),0)</f>
        <v>#REF!</v>
      </c>
      <c r="P67" s="129" t="e">
        <f t="array" ref="P67">SUM(IF(MID('Inwentaryzacja 26.02.2013 '!$C$5:$C$201,1,LEN('Podsumowanie inwentaryzacji'!$C67))='Podsumowanie inwentaryzacji'!$C67,IF('Inwentaryzacja 26.02.2013 '!#REF!=1,'Inwentaryzacja 26.02.2013 '!$G$5:$G$201,0),0),0)</f>
        <v>#REF!</v>
      </c>
      <c r="Q67" s="129" t="e">
        <f t="array" ref="Q67">SUM(IF(MID('Inwentaryzacja 26.02.2013 '!$C$5:$C$201,1,LEN('Podsumowanie inwentaryzacji'!$C67))='Podsumowanie inwentaryzacji'!$C67,IF('Inwentaryzacja 26.02.2013 '!#REF!=1,'Inwentaryzacja 26.02.2013 '!$G$5:$G$201,0),0),0)</f>
        <v>#REF!</v>
      </c>
      <c r="R67" s="129" t="e">
        <f t="array" ref="R67">SUM(IF(MID('Inwentaryzacja 26.02.2013 '!$C$5:$C$201,1,LEN('Podsumowanie inwentaryzacji'!$C67))='Podsumowanie inwentaryzacji'!$C67,IF('Inwentaryzacja 26.02.2013 '!#REF!=1,'Inwentaryzacja 26.02.2013 '!$G$5:$G$201,0),0),0)</f>
        <v>#REF!</v>
      </c>
      <c r="S67" s="23" t="e">
        <f t="shared" si="0"/>
        <v>#REF!</v>
      </c>
      <c r="T67" s="130" t="e">
        <f t="array" ref="T67">SUM(IF(MID('Inwentaryzacja 26.02.2013 '!$C$5:$C$201,1,LEN('Podsumowanie inwentaryzacji'!$C67))='Podsumowanie inwentaryzacji'!$C67,IF('Inwentaryzacja 26.02.2013 '!#REF!=1,'Inwentaryzacja 26.02.2013 '!$H$5:$H$201,0),0),0)</f>
        <v>#REF!</v>
      </c>
      <c r="U67" s="130" t="e">
        <f t="array" ref="U67">SUM(IF(MID('Inwentaryzacja 26.02.2013 '!$C$5:$C$201,1,LEN('Podsumowanie inwentaryzacji'!$C67))='Podsumowanie inwentaryzacji'!$C67,IF('Inwentaryzacja 26.02.2013 '!#REF!=1,'Inwentaryzacja 26.02.2013 '!$H$5:$H$201,0),0),0)</f>
        <v>#REF!</v>
      </c>
      <c r="V67" s="130" t="e">
        <f t="array" ref="V67">SUM(IF(MID('Inwentaryzacja 26.02.2013 '!$C$5:$C$201,1,LEN('Podsumowanie inwentaryzacji'!$C67))='Podsumowanie inwentaryzacji'!$C67,IF('Inwentaryzacja 26.02.2013 '!#REF!=1,'Inwentaryzacja 26.02.2013 '!$H$5:$H$201,0),0),0)</f>
        <v>#REF!</v>
      </c>
      <c r="W67" s="130" t="e">
        <f t="array" ref="W67">SUM(IF(MID('Inwentaryzacja 26.02.2013 '!$C$5:$C$201,1,LEN('Podsumowanie inwentaryzacji'!$C67))='Podsumowanie inwentaryzacji'!$C67,IF('Inwentaryzacja 26.02.2013 '!#REF!=1,'Inwentaryzacja 26.02.2013 '!$H$5:$H$201,0),0),0)</f>
        <v>#REF!</v>
      </c>
      <c r="X67" s="130" t="e">
        <f t="array" ref="X67">SUM(IF(MID('Inwentaryzacja 26.02.2013 '!$C$5:$C$201,1,LEN('Podsumowanie inwentaryzacji'!$C67))='Podsumowanie inwentaryzacji'!$C67,IF('Inwentaryzacja 26.02.2013 '!#REF!=1,'Inwentaryzacja 26.02.2013 '!$H$5:$H$201,0),0),0)</f>
        <v>#REF!</v>
      </c>
      <c r="Y67" s="130" t="e">
        <f t="array" ref="Y67">SUM(IF(MID('Inwentaryzacja 26.02.2013 '!$C$5:$C$201,1,LEN('Podsumowanie inwentaryzacji'!$C67))='Podsumowanie inwentaryzacji'!$C67,IF('Inwentaryzacja 26.02.2013 '!#REF!=1,'Inwentaryzacja 26.02.2013 '!$H$5:$H$201,0),0),0)</f>
        <v>#REF!</v>
      </c>
      <c r="Z67" s="130" t="e">
        <f t="array" ref="Z67">SUM(IF(MID('Inwentaryzacja 26.02.2013 '!$C$5:$C$201,1,LEN('Podsumowanie inwentaryzacji'!$C67))='Podsumowanie inwentaryzacji'!$C67,IF('Inwentaryzacja 26.02.2013 '!#REF!=1,'Inwentaryzacja 26.02.2013 '!$H$5:$H$201,0),0),0)</f>
        <v>#REF!</v>
      </c>
      <c r="AA67" s="97" t="e">
        <f t="shared" si="2"/>
        <v>#REF!</v>
      </c>
    </row>
    <row r="68" spans="2:27">
      <c r="B68" s="24">
        <f t="shared" si="3"/>
        <v>60</v>
      </c>
      <c r="C68" s="24" t="s">
        <v>7288</v>
      </c>
      <c r="D68" s="129" t="e">
        <f t="array" ref="D68">SUM(IF(MID('Inwentaryzacja 26.02.2013 '!$C$5:$C$201,1,LEN('Podsumowanie inwentaryzacji'!$C68))='Podsumowanie inwentaryzacji'!$C68,'Inwentaryzacja 26.02.2013 '!#REF!,0),0)</f>
        <v>#REF!</v>
      </c>
      <c r="E68" s="129" t="e">
        <f t="array" ref="E68">SUM(IF(MID('Inwentaryzacja 26.02.2013 '!$C$5:$C$201,1,LEN('Podsumowanie inwentaryzacji'!$C68))='Podsumowanie inwentaryzacji'!$C68,'Inwentaryzacja 26.02.2013 '!#REF!,0),0)</f>
        <v>#REF!</v>
      </c>
      <c r="F68" s="129" t="e">
        <f t="array" ref="F68">SUM(IF(MID('Inwentaryzacja 26.02.2013 '!$C$5:$C$201,1,LEN('Podsumowanie inwentaryzacji'!$C68))='Podsumowanie inwentaryzacji'!$C68,'Inwentaryzacja 26.02.2013 '!#REF!,0),0)</f>
        <v>#REF!</v>
      </c>
      <c r="G68" s="129" t="e">
        <f t="array" ref="G68">SUM(IF(MID('Inwentaryzacja 26.02.2013 '!$C$5:$C$201,1,LEN('Podsumowanie inwentaryzacji'!$C68))='Podsumowanie inwentaryzacji'!$C68,'Inwentaryzacja 26.02.2013 '!#REF!,0),0)</f>
        <v>#REF!</v>
      </c>
      <c r="H68" s="129" t="e">
        <f t="array" ref="H68">SUM(IF(MID('Inwentaryzacja 26.02.2013 '!$C$5:$C$201,1,LEN('Podsumowanie inwentaryzacji'!$C68))='Podsumowanie inwentaryzacji'!$C68,'Inwentaryzacja 26.02.2013 '!#REF!,0),0)</f>
        <v>#REF!</v>
      </c>
      <c r="I68" s="129" t="e">
        <f t="array" ref="I68">SUM(IF(MID('Inwentaryzacja 26.02.2013 '!$C$5:$C$201,1,LEN('Podsumowanie inwentaryzacji'!$C68))='Podsumowanie inwentaryzacji'!$C68,'Inwentaryzacja 26.02.2013 '!#REF!,0),0)</f>
        <v>#REF!</v>
      </c>
      <c r="J68" s="129" t="e">
        <f t="array" ref="J68">SUM(IF(MID('Inwentaryzacja 26.02.2013 '!$C$5:$C$201,1,LEN('Podsumowanie inwentaryzacji'!$C68))='Podsumowanie inwentaryzacji'!$C68,'Inwentaryzacja 26.02.2013 '!#REF!,0),0)</f>
        <v>#REF!</v>
      </c>
      <c r="K68" s="23" t="e">
        <f t="shared" si="1"/>
        <v>#REF!</v>
      </c>
      <c r="L68" s="129" t="e">
        <f t="array" ref="L68">SUM(IF(MID('Inwentaryzacja 26.02.2013 '!$C$5:$C$201,1,LEN('Podsumowanie inwentaryzacji'!$C68))='Podsumowanie inwentaryzacji'!$C68,IF('Inwentaryzacja 26.02.2013 '!#REF!=1,'Inwentaryzacja 26.02.2013 '!$G$5:$G$201,0),0),0)</f>
        <v>#REF!</v>
      </c>
      <c r="M68" s="129" t="e">
        <f t="array" ref="M68">SUM(IF(MID('Inwentaryzacja 26.02.2013 '!$C$5:$C$201,1,LEN('Podsumowanie inwentaryzacji'!$C68))='Podsumowanie inwentaryzacji'!$C68,IF('Inwentaryzacja 26.02.2013 '!#REF!=1,'Inwentaryzacja 26.02.2013 '!$G$5:$G$201,0),0),0)</f>
        <v>#REF!</v>
      </c>
      <c r="N68" s="129" t="e">
        <f t="array" ref="N68">SUM(IF(MID('Inwentaryzacja 26.02.2013 '!$C$5:$C$201,1,LEN('Podsumowanie inwentaryzacji'!$C68))='Podsumowanie inwentaryzacji'!$C68,IF('Inwentaryzacja 26.02.2013 '!#REF!=1,'Inwentaryzacja 26.02.2013 '!$G$5:$G$201,0),0),0)</f>
        <v>#REF!</v>
      </c>
      <c r="O68" s="129" t="e">
        <f t="array" ref="O68">SUM(IF(MID('Inwentaryzacja 26.02.2013 '!$C$5:$C$201,1,LEN('Podsumowanie inwentaryzacji'!$C68))='Podsumowanie inwentaryzacji'!$C68,IF('Inwentaryzacja 26.02.2013 '!#REF!=1,'Inwentaryzacja 26.02.2013 '!$G$5:$G$201,0),0),0)</f>
        <v>#REF!</v>
      </c>
      <c r="P68" s="129" t="e">
        <f t="array" ref="P68">SUM(IF(MID('Inwentaryzacja 26.02.2013 '!$C$5:$C$201,1,LEN('Podsumowanie inwentaryzacji'!$C68))='Podsumowanie inwentaryzacji'!$C68,IF('Inwentaryzacja 26.02.2013 '!#REF!=1,'Inwentaryzacja 26.02.2013 '!$G$5:$G$201,0),0),0)</f>
        <v>#REF!</v>
      </c>
      <c r="Q68" s="129" t="e">
        <f t="array" ref="Q68">SUM(IF(MID('Inwentaryzacja 26.02.2013 '!$C$5:$C$201,1,LEN('Podsumowanie inwentaryzacji'!$C68))='Podsumowanie inwentaryzacji'!$C68,IF('Inwentaryzacja 26.02.2013 '!#REF!=1,'Inwentaryzacja 26.02.2013 '!$G$5:$G$201,0),0),0)</f>
        <v>#REF!</v>
      </c>
      <c r="R68" s="129" t="e">
        <f t="array" ref="R68">SUM(IF(MID('Inwentaryzacja 26.02.2013 '!$C$5:$C$201,1,LEN('Podsumowanie inwentaryzacji'!$C68))='Podsumowanie inwentaryzacji'!$C68,IF('Inwentaryzacja 26.02.2013 '!#REF!=1,'Inwentaryzacja 26.02.2013 '!$G$5:$G$201,0),0),0)</f>
        <v>#REF!</v>
      </c>
      <c r="S68" s="23" t="e">
        <f t="shared" si="0"/>
        <v>#REF!</v>
      </c>
      <c r="T68" s="130" t="e">
        <f t="array" ref="T68">SUM(IF(MID('Inwentaryzacja 26.02.2013 '!$C$5:$C$201,1,LEN('Podsumowanie inwentaryzacji'!$C68))='Podsumowanie inwentaryzacji'!$C68,IF('Inwentaryzacja 26.02.2013 '!#REF!=1,'Inwentaryzacja 26.02.2013 '!$H$5:$H$201,0),0),0)</f>
        <v>#REF!</v>
      </c>
      <c r="U68" s="130" t="e">
        <f t="array" ref="U68">SUM(IF(MID('Inwentaryzacja 26.02.2013 '!$C$5:$C$201,1,LEN('Podsumowanie inwentaryzacji'!$C68))='Podsumowanie inwentaryzacji'!$C68,IF('Inwentaryzacja 26.02.2013 '!#REF!=1,'Inwentaryzacja 26.02.2013 '!$H$5:$H$201,0),0),0)</f>
        <v>#REF!</v>
      </c>
      <c r="V68" s="130" t="e">
        <f t="array" ref="V68">SUM(IF(MID('Inwentaryzacja 26.02.2013 '!$C$5:$C$201,1,LEN('Podsumowanie inwentaryzacji'!$C68))='Podsumowanie inwentaryzacji'!$C68,IF('Inwentaryzacja 26.02.2013 '!#REF!=1,'Inwentaryzacja 26.02.2013 '!$H$5:$H$201,0),0),0)</f>
        <v>#REF!</v>
      </c>
      <c r="W68" s="130" t="e">
        <f t="array" ref="W68">SUM(IF(MID('Inwentaryzacja 26.02.2013 '!$C$5:$C$201,1,LEN('Podsumowanie inwentaryzacji'!$C68))='Podsumowanie inwentaryzacji'!$C68,IF('Inwentaryzacja 26.02.2013 '!#REF!=1,'Inwentaryzacja 26.02.2013 '!$H$5:$H$201,0),0),0)</f>
        <v>#REF!</v>
      </c>
      <c r="X68" s="130" t="e">
        <f t="array" ref="X68">SUM(IF(MID('Inwentaryzacja 26.02.2013 '!$C$5:$C$201,1,LEN('Podsumowanie inwentaryzacji'!$C68))='Podsumowanie inwentaryzacji'!$C68,IF('Inwentaryzacja 26.02.2013 '!#REF!=1,'Inwentaryzacja 26.02.2013 '!$H$5:$H$201,0),0),0)</f>
        <v>#REF!</v>
      </c>
      <c r="Y68" s="130" t="e">
        <f t="array" ref="Y68">SUM(IF(MID('Inwentaryzacja 26.02.2013 '!$C$5:$C$201,1,LEN('Podsumowanie inwentaryzacji'!$C68))='Podsumowanie inwentaryzacji'!$C68,IF('Inwentaryzacja 26.02.2013 '!#REF!=1,'Inwentaryzacja 26.02.2013 '!$H$5:$H$201,0),0),0)</f>
        <v>#REF!</v>
      </c>
      <c r="Z68" s="130" t="e">
        <f t="array" ref="Z68">SUM(IF(MID('Inwentaryzacja 26.02.2013 '!$C$5:$C$201,1,LEN('Podsumowanie inwentaryzacji'!$C68))='Podsumowanie inwentaryzacji'!$C68,IF('Inwentaryzacja 26.02.2013 '!#REF!=1,'Inwentaryzacja 26.02.2013 '!$H$5:$H$201,0),0),0)</f>
        <v>#REF!</v>
      </c>
      <c r="AA68" s="97" t="e">
        <f t="shared" si="2"/>
        <v>#REF!</v>
      </c>
    </row>
    <row r="69" spans="2:27">
      <c r="B69" s="24">
        <f t="shared" si="3"/>
        <v>61</v>
      </c>
      <c r="C69" s="24" t="s">
        <v>7510</v>
      </c>
      <c r="D69" s="129" t="e">
        <f t="array" ref="D69">SUM(IF(MID('Inwentaryzacja 26.02.2013 '!$C$5:$C$201,1,LEN('Podsumowanie inwentaryzacji'!$C69))='Podsumowanie inwentaryzacji'!$C69,'Inwentaryzacja 26.02.2013 '!#REF!,0),0)</f>
        <v>#REF!</v>
      </c>
      <c r="E69" s="129" t="e">
        <f t="array" ref="E69">SUM(IF(MID('Inwentaryzacja 26.02.2013 '!$C$5:$C$201,1,LEN('Podsumowanie inwentaryzacji'!$C69))='Podsumowanie inwentaryzacji'!$C69,'Inwentaryzacja 26.02.2013 '!#REF!,0),0)</f>
        <v>#REF!</v>
      </c>
      <c r="F69" s="129" t="e">
        <f t="array" ref="F69">SUM(IF(MID('Inwentaryzacja 26.02.2013 '!$C$5:$C$201,1,LEN('Podsumowanie inwentaryzacji'!$C69))='Podsumowanie inwentaryzacji'!$C69,'Inwentaryzacja 26.02.2013 '!#REF!,0),0)</f>
        <v>#REF!</v>
      </c>
      <c r="G69" s="129" t="e">
        <f t="array" ref="G69">SUM(IF(MID('Inwentaryzacja 26.02.2013 '!$C$5:$C$201,1,LEN('Podsumowanie inwentaryzacji'!$C69))='Podsumowanie inwentaryzacji'!$C69,'Inwentaryzacja 26.02.2013 '!#REF!,0),0)</f>
        <v>#REF!</v>
      </c>
      <c r="H69" s="129" t="e">
        <f t="array" ref="H69">SUM(IF(MID('Inwentaryzacja 26.02.2013 '!$C$5:$C$201,1,LEN('Podsumowanie inwentaryzacji'!$C69))='Podsumowanie inwentaryzacji'!$C69,'Inwentaryzacja 26.02.2013 '!#REF!,0),0)</f>
        <v>#REF!</v>
      </c>
      <c r="I69" s="129" t="e">
        <f t="array" ref="I69">SUM(IF(MID('Inwentaryzacja 26.02.2013 '!$C$5:$C$201,1,LEN('Podsumowanie inwentaryzacji'!$C69))='Podsumowanie inwentaryzacji'!$C69,'Inwentaryzacja 26.02.2013 '!#REF!,0),0)</f>
        <v>#REF!</v>
      </c>
      <c r="J69" s="129" t="e">
        <f t="array" ref="J69">SUM(IF(MID('Inwentaryzacja 26.02.2013 '!$C$5:$C$201,1,LEN('Podsumowanie inwentaryzacji'!$C69))='Podsumowanie inwentaryzacji'!$C69,'Inwentaryzacja 26.02.2013 '!#REF!,0),0)</f>
        <v>#REF!</v>
      </c>
      <c r="K69" s="23" t="e">
        <f t="shared" si="1"/>
        <v>#REF!</v>
      </c>
      <c r="L69" s="129" t="e">
        <f t="array" ref="L69">SUM(IF(MID('Inwentaryzacja 26.02.2013 '!$C$5:$C$201,1,LEN('Podsumowanie inwentaryzacji'!$C69))='Podsumowanie inwentaryzacji'!$C69,IF('Inwentaryzacja 26.02.2013 '!#REF!=1,'Inwentaryzacja 26.02.2013 '!$G$5:$G$201,0),0),0)</f>
        <v>#REF!</v>
      </c>
      <c r="M69" s="129" t="e">
        <f t="array" ref="M69">SUM(IF(MID('Inwentaryzacja 26.02.2013 '!$C$5:$C$201,1,LEN('Podsumowanie inwentaryzacji'!$C69))='Podsumowanie inwentaryzacji'!$C69,IF('Inwentaryzacja 26.02.2013 '!#REF!=1,'Inwentaryzacja 26.02.2013 '!$G$5:$G$201,0),0),0)</f>
        <v>#REF!</v>
      </c>
      <c r="N69" s="129" t="e">
        <f t="array" ref="N69">SUM(IF(MID('Inwentaryzacja 26.02.2013 '!$C$5:$C$201,1,LEN('Podsumowanie inwentaryzacji'!$C69))='Podsumowanie inwentaryzacji'!$C69,IF('Inwentaryzacja 26.02.2013 '!#REF!=1,'Inwentaryzacja 26.02.2013 '!$G$5:$G$201,0),0),0)</f>
        <v>#REF!</v>
      </c>
      <c r="O69" s="129" t="e">
        <f t="array" ref="O69">SUM(IF(MID('Inwentaryzacja 26.02.2013 '!$C$5:$C$201,1,LEN('Podsumowanie inwentaryzacji'!$C69))='Podsumowanie inwentaryzacji'!$C69,IF('Inwentaryzacja 26.02.2013 '!#REF!=1,'Inwentaryzacja 26.02.2013 '!$G$5:$G$201,0),0),0)</f>
        <v>#REF!</v>
      </c>
      <c r="P69" s="129" t="e">
        <f t="array" ref="P69">SUM(IF(MID('Inwentaryzacja 26.02.2013 '!$C$5:$C$201,1,LEN('Podsumowanie inwentaryzacji'!$C69))='Podsumowanie inwentaryzacji'!$C69,IF('Inwentaryzacja 26.02.2013 '!#REF!=1,'Inwentaryzacja 26.02.2013 '!$G$5:$G$201,0),0),0)</f>
        <v>#REF!</v>
      </c>
      <c r="Q69" s="129" t="e">
        <f t="array" ref="Q69">SUM(IF(MID('Inwentaryzacja 26.02.2013 '!$C$5:$C$201,1,LEN('Podsumowanie inwentaryzacji'!$C69))='Podsumowanie inwentaryzacji'!$C69,IF('Inwentaryzacja 26.02.2013 '!#REF!=1,'Inwentaryzacja 26.02.2013 '!$G$5:$G$201,0),0),0)</f>
        <v>#REF!</v>
      </c>
      <c r="R69" s="129" t="e">
        <f t="array" ref="R69">SUM(IF(MID('Inwentaryzacja 26.02.2013 '!$C$5:$C$201,1,LEN('Podsumowanie inwentaryzacji'!$C69))='Podsumowanie inwentaryzacji'!$C69,IF('Inwentaryzacja 26.02.2013 '!#REF!=1,'Inwentaryzacja 26.02.2013 '!$G$5:$G$201,0),0),0)</f>
        <v>#REF!</v>
      </c>
      <c r="S69" s="23" t="e">
        <f t="shared" si="0"/>
        <v>#REF!</v>
      </c>
      <c r="T69" s="130" t="e">
        <f t="array" ref="T69">SUM(IF(MID('Inwentaryzacja 26.02.2013 '!$C$5:$C$201,1,LEN('Podsumowanie inwentaryzacji'!$C69))='Podsumowanie inwentaryzacji'!$C69,IF('Inwentaryzacja 26.02.2013 '!#REF!=1,'Inwentaryzacja 26.02.2013 '!$H$5:$H$201,0),0),0)</f>
        <v>#REF!</v>
      </c>
      <c r="U69" s="130" t="e">
        <f t="array" ref="U69">SUM(IF(MID('Inwentaryzacja 26.02.2013 '!$C$5:$C$201,1,LEN('Podsumowanie inwentaryzacji'!$C69))='Podsumowanie inwentaryzacji'!$C69,IF('Inwentaryzacja 26.02.2013 '!#REF!=1,'Inwentaryzacja 26.02.2013 '!$H$5:$H$201,0),0),0)</f>
        <v>#REF!</v>
      </c>
      <c r="V69" s="130" t="e">
        <f t="array" ref="V69">SUM(IF(MID('Inwentaryzacja 26.02.2013 '!$C$5:$C$201,1,LEN('Podsumowanie inwentaryzacji'!$C69))='Podsumowanie inwentaryzacji'!$C69,IF('Inwentaryzacja 26.02.2013 '!#REF!=1,'Inwentaryzacja 26.02.2013 '!$H$5:$H$201,0),0),0)</f>
        <v>#REF!</v>
      </c>
      <c r="W69" s="130" t="e">
        <f t="array" ref="W69">SUM(IF(MID('Inwentaryzacja 26.02.2013 '!$C$5:$C$201,1,LEN('Podsumowanie inwentaryzacji'!$C69))='Podsumowanie inwentaryzacji'!$C69,IF('Inwentaryzacja 26.02.2013 '!#REF!=1,'Inwentaryzacja 26.02.2013 '!$H$5:$H$201,0),0),0)</f>
        <v>#REF!</v>
      </c>
      <c r="X69" s="130" t="e">
        <f t="array" ref="X69">SUM(IF(MID('Inwentaryzacja 26.02.2013 '!$C$5:$C$201,1,LEN('Podsumowanie inwentaryzacji'!$C69))='Podsumowanie inwentaryzacji'!$C69,IF('Inwentaryzacja 26.02.2013 '!#REF!=1,'Inwentaryzacja 26.02.2013 '!$H$5:$H$201,0),0),0)</f>
        <v>#REF!</v>
      </c>
      <c r="Y69" s="130" t="e">
        <f t="array" ref="Y69">SUM(IF(MID('Inwentaryzacja 26.02.2013 '!$C$5:$C$201,1,LEN('Podsumowanie inwentaryzacji'!$C69))='Podsumowanie inwentaryzacji'!$C69,IF('Inwentaryzacja 26.02.2013 '!#REF!=1,'Inwentaryzacja 26.02.2013 '!$H$5:$H$201,0),0),0)</f>
        <v>#REF!</v>
      </c>
      <c r="Z69" s="130" t="e">
        <f t="array" ref="Z69">SUM(IF(MID('Inwentaryzacja 26.02.2013 '!$C$5:$C$201,1,LEN('Podsumowanie inwentaryzacji'!$C69))='Podsumowanie inwentaryzacji'!$C69,IF('Inwentaryzacja 26.02.2013 '!#REF!=1,'Inwentaryzacja 26.02.2013 '!$H$5:$H$201,0),0),0)</f>
        <v>#REF!</v>
      </c>
      <c r="AA69" s="97" t="e">
        <f t="shared" si="2"/>
        <v>#REF!</v>
      </c>
    </row>
    <row r="70" spans="2:27" ht="11.25" customHeight="1">
      <c r="B70" s="191" t="s">
        <v>7512</v>
      </c>
      <c r="C70" s="192"/>
      <c r="D70" s="78" t="e">
        <f t="shared" ref="D70:AA70" si="4">SUM(D8:D69)</f>
        <v>#REF!</v>
      </c>
      <c r="E70" s="78" t="e">
        <f t="shared" si="4"/>
        <v>#REF!</v>
      </c>
      <c r="F70" s="78" t="e">
        <f t="shared" si="4"/>
        <v>#REF!</v>
      </c>
      <c r="G70" s="78" t="e">
        <f t="shared" si="4"/>
        <v>#REF!</v>
      </c>
      <c r="H70" s="78" t="e">
        <f t="shared" si="4"/>
        <v>#REF!</v>
      </c>
      <c r="I70" s="78" t="e">
        <f t="shared" si="4"/>
        <v>#REF!</v>
      </c>
      <c r="J70" s="78" t="e">
        <f t="shared" si="4"/>
        <v>#REF!</v>
      </c>
      <c r="K70" s="78" t="e">
        <f t="shared" si="4"/>
        <v>#REF!</v>
      </c>
      <c r="L70" s="79" t="e">
        <f t="shared" si="4"/>
        <v>#REF!</v>
      </c>
      <c r="M70" s="79" t="e">
        <f t="shared" si="4"/>
        <v>#REF!</v>
      </c>
      <c r="N70" s="79" t="e">
        <f t="shared" si="4"/>
        <v>#REF!</v>
      </c>
      <c r="O70" s="79" t="e">
        <f t="shared" si="4"/>
        <v>#REF!</v>
      </c>
      <c r="P70" s="79" t="e">
        <f t="shared" si="4"/>
        <v>#REF!</v>
      </c>
      <c r="Q70" s="79" t="e">
        <f t="shared" si="4"/>
        <v>#REF!</v>
      </c>
      <c r="R70" s="79" t="e">
        <f t="shared" si="4"/>
        <v>#REF!</v>
      </c>
      <c r="S70" s="79" t="e">
        <f t="shared" si="4"/>
        <v>#REF!</v>
      </c>
      <c r="T70" s="98" t="e">
        <f t="shared" si="4"/>
        <v>#REF!</v>
      </c>
      <c r="U70" s="98" t="e">
        <f t="shared" si="4"/>
        <v>#REF!</v>
      </c>
      <c r="V70" s="98" t="e">
        <f t="shared" si="4"/>
        <v>#REF!</v>
      </c>
      <c r="W70" s="98" t="e">
        <f t="shared" si="4"/>
        <v>#REF!</v>
      </c>
      <c r="X70" s="98" t="e">
        <f t="shared" si="4"/>
        <v>#REF!</v>
      </c>
      <c r="Y70" s="98" t="e">
        <f t="shared" si="4"/>
        <v>#REF!</v>
      </c>
      <c r="Z70" s="98" t="e">
        <f t="shared" si="4"/>
        <v>#REF!</v>
      </c>
      <c r="AA70" s="98" t="e">
        <f t="shared" si="4"/>
        <v>#REF!</v>
      </c>
    </row>
    <row r="72" spans="2:27">
      <c r="B72" s="5" t="s">
        <v>1330</v>
      </c>
      <c r="T72" s="117" t="e">
        <f>SUM(T70:U70)/AA70</f>
        <v>#REF!</v>
      </c>
      <c r="V72" s="117" t="e">
        <f>SUM(V70:X70)/AA70</f>
        <v>#REF!</v>
      </c>
      <c r="Y72" s="117" t="e">
        <f>Y70/AA70</f>
        <v>#REF!</v>
      </c>
      <c r="Z72" s="117" t="e">
        <f>Z70/AA70</f>
        <v>#REF!</v>
      </c>
    </row>
    <row r="74" spans="2:27">
      <c r="B74" s="194" t="s">
        <v>1931</v>
      </c>
      <c r="C74" s="197" t="s">
        <v>7501</v>
      </c>
      <c r="D74" s="198" t="s">
        <v>1950</v>
      </c>
      <c r="E74" s="199"/>
      <c r="F74" s="199"/>
      <c r="G74" s="199"/>
      <c r="H74" s="199"/>
      <c r="I74" s="199"/>
      <c r="J74" s="199"/>
      <c r="K74" s="188"/>
      <c r="L74" s="200" t="s">
        <v>1949</v>
      </c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</row>
    <row r="75" spans="2:27" ht="45">
      <c r="B75" s="195"/>
      <c r="C75" s="197"/>
      <c r="D75" s="77" t="str">
        <f>D6</f>
        <v>budynki mieszkalne jednorodzinne</v>
      </c>
      <c r="E75" s="77" t="str">
        <f t="shared" ref="E75:AA75" si="5">E6</f>
        <v>budynki mieszkalne wielorodzinne</v>
      </c>
      <c r="F75" s="77" t="str">
        <f t="shared" si="5"/>
        <v>budynki gospodarcze</v>
      </c>
      <c r="G75" s="77" t="str">
        <f t="shared" si="5"/>
        <v>komórki</v>
      </c>
      <c r="H75" s="77" t="str">
        <f t="shared" si="5"/>
        <v>garaże</v>
      </c>
      <c r="I75" s="77" t="str">
        <f t="shared" si="5"/>
        <v>obiekty przemysłowe</v>
      </c>
      <c r="J75" s="77" t="str">
        <f t="shared" si="5"/>
        <v>płyty luzem</v>
      </c>
      <c r="K75" s="77" t="str">
        <f t="shared" si="5"/>
        <v>Razem</v>
      </c>
      <c r="L75" s="77" t="str">
        <f t="shared" si="5"/>
        <v>budynki mieszkalne jednorodzinne</v>
      </c>
      <c r="M75" s="77" t="str">
        <f t="shared" si="5"/>
        <v>budynki mieszkalne wielorodzinne</v>
      </c>
      <c r="N75" s="77" t="str">
        <f t="shared" si="5"/>
        <v>budynki gospodarcze</v>
      </c>
      <c r="O75" s="77" t="str">
        <f t="shared" si="5"/>
        <v>komórki</v>
      </c>
      <c r="P75" s="77" t="str">
        <f t="shared" si="5"/>
        <v>garaże</v>
      </c>
      <c r="Q75" s="77" t="str">
        <f t="shared" si="5"/>
        <v>obiekty przemysłowe</v>
      </c>
      <c r="R75" s="77" t="str">
        <f t="shared" si="5"/>
        <v>płyty luzem</v>
      </c>
      <c r="S75" s="77" t="str">
        <f t="shared" si="5"/>
        <v>Razem</v>
      </c>
      <c r="T75" s="77" t="str">
        <f t="shared" si="5"/>
        <v>budynki mieszkalne jednorodzinne</v>
      </c>
      <c r="U75" s="77" t="str">
        <f t="shared" si="5"/>
        <v>budynki mieszkalne wielorodzinne</v>
      </c>
      <c r="V75" s="77" t="str">
        <f t="shared" si="5"/>
        <v>budynki gospodarcze</v>
      </c>
      <c r="W75" s="77" t="str">
        <f t="shared" si="5"/>
        <v>komórki</v>
      </c>
      <c r="X75" s="77" t="str">
        <f t="shared" si="5"/>
        <v>garaże</v>
      </c>
      <c r="Y75" s="77" t="str">
        <f t="shared" si="5"/>
        <v>obiekty przemysłowe</v>
      </c>
      <c r="Z75" s="77" t="str">
        <f t="shared" si="5"/>
        <v>płyty luzem</v>
      </c>
      <c r="AA75" s="77" t="str">
        <f t="shared" si="5"/>
        <v>Razem</v>
      </c>
    </row>
    <row r="76" spans="2:27">
      <c r="B76" s="196"/>
      <c r="C76" s="197"/>
      <c r="D76" s="47" t="s">
        <v>1947</v>
      </c>
      <c r="E76" s="47" t="s">
        <v>1947</v>
      </c>
      <c r="F76" s="47" t="s">
        <v>1947</v>
      </c>
      <c r="G76" s="47" t="s">
        <v>1947</v>
      </c>
      <c r="H76" s="47" t="s">
        <v>1947</v>
      </c>
      <c r="I76" s="47" t="s">
        <v>1947</v>
      </c>
      <c r="J76" s="47" t="s">
        <v>1947</v>
      </c>
      <c r="K76" s="47" t="s">
        <v>1947</v>
      </c>
      <c r="L76" s="47" t="s">
        <v>1929</v>
      </c>
      <c r="M76" s="47" t="s">
        <v>1929</v>
      </c>
      <c r="N76" s="47" t="s">
        <v>1929</v>
      </c>
      <c r="O76" s="47" t="s">
        <v>1929</v>
      </c>
      <c r="P76" s="47" t="s">
        <v>1929</v>
      </c>
      <c r="Q76" s="47" t="s">
        <v>1929</v>
      </c>
      <c r="R76" s="47" t="s">
        <v>1929</v>
      </c>
      <c r="S76" s="47" t="s">
        <v>1929</v>
      </c>
      <c r="T76" s="47" t="s">
        <v>1935</v>
      </c>
      <c r="U76" s="47" t="s">
        <v>1935</v>
      </c>
      <c r="V76" s="47" t="s">
        <v>1935</v>
      </c>
      <c r="W76" s="47" t="s">
        <v>1935</v>
      </c>
      <c r="X76" s="47" t="s">
        <v>1935</v>
      </c>
      <c r="Y76" s="47"/>
      <c r="Z76" s="47" t="s">
        <v>1935</v>
      </c>
      <c r="AA76" s="47" t="s">
        <v>1935</v>
      </c>
    </row>
    <row r="77" spans="2:27">
      <c r="B77" s="24">
        <v>1</v>
      </c>
      <c r="C77" s="24" t="s">
        <v>4725</v>
      </c>
      <c r="D77" s="19" t="e">
        <f t="array" ref="D77">SUM(IF(MID('Inwentaryzacja 26.02.2013 '!$C$5:$C$201,1,LEN('Podsumowanie inwentaryzacji'!$C77))='Podsumowanie inwentaryzacji'!$C77, IF('Inwentaryzacja 26.02.2013 '!#REF!=1,'Inwentaryzacja 26.02.2013 '!#REF!,0),0),0)</f>
        <v>#REF!</v>
      </c>
      <c r="E77" s="19" t="e">
        <f t="array" ref="E77">SUM(IF(MID('Inwentaryzacja 26.02.2013 '!$C$5:$C$201,1,LEN('Podsumowanie inwentaryzacji'!$C77))='Podsumowanie inwentaryzacji'!$C77, IF('Inwentaryzacja 26.02.2013 '!#REF!=1,'Inwentaryzacja 26.02.2013 '!#REF!,0),0),0)</f>
        <v>#REF!</v>
      </c>
      <c r="F77" s="19" t="e">
        <f t="array" ref="F77">SUM(IF(MID('Inwentaryzacja 26.02.2013 '!$C$5:$C$201,1,LEN('Podsumowanie inwentaryzacji'!$C77))='Podsumowanie inwentaryzacji'!$C77, IF('Inwentaryzacja 26.02.2013 '!#REF!=1,'Inwentaryzacja 26.02.2013 '!#REF!,0),0),0)</f>
        <v>#REF!</v>
      </c>
      <c r="G77" s="19" t="e">
        <f t="array" ref="G77">SUM(IF(MID('Inwentaryzacja 26.02.2013 '!$C$5:$C$201,1,LEN('Podsumowanie inwentaryzacji'!$C77))='Podsumowanie inwentaryzacji'!$C77, IF('Inwentaryzacja 26.02.2013 '!#REF!=1,'Inwentaryzacja 26.02.2013 '!#REF!,0),0),0)</f>
        <v>#REF!</v>
      </c>
      <c r="H77" s="19" t="e">
        <f t="array" ref="H77">SUM(IF(MID('Inwentaryzacja 26.02.2013 '!$C$5:$C$201,1,LEN('Podsumowanie inwentaryzacji'!$C77))='Podsumowanie inwentaryzacji'!$C77, IF('Inwentaryzacja 26.02.2013 '!#REF!=1,'Inwentaryzacja 26.02.2013 '!#REF!,0),0),0)</f>
        <v>#REF!</v>
      </c>
      <c r="I77" s="19" t="e">
        <f t="array" ref="I77">SUM(IF(MID('Inwentaryzacja 26.02.2013 '!$C$5:$C$201,1,LEN('Podsumowanie inwentaryzacji'!$C77))='Podsumowanie inwentaryzacji'!$C77, IF('Inwentaryzacja 26.02.2013 '!#REF!=1,'Inwentaryzacja 26.02.2013 '!#REF!,0),0),0)</f>
        <v>#REF!</v>
      </c>
      <c r="J77" s="19" t="e">
        <f t="array" ref="J77">SUM(IF(MID('Inwentaryzacja 26.02.2013 '!$C$5:$C$201,1,LEN('Podsumowanie inwentaryzacji'!$C77))='Podsumowanie inwentaryzacji'!$C77, IF('Inwentaryzacja 26.02.2013 '!#REF!=1,'Inwentaryzacja 26.02.2013 '!#REF!,0),0),0)</f>
        <v>#REF!</v>
      </c>
      <c r="K77" s="23" t="e">
        <f>SUM(D77:J77)</f>
        <v>#REF!</v>
      </c>
      <c r="L77" s="19" t="e">
        <f t="array" ref="L77">SUM(IF(MID('Inwentaryzacja 26.02.2013 '!$C$5:$C$201,1,LEN('Podsumowanie inwentaryzacji'!$C77))='Podsumowanie inwentaryzacji'!$C77, IF('Inwentaryzacja 26.02.2013 '!#REF!=1,IF('Inwentaryzacja 26.02.2013 '!#REF!=1,'Inwentaryzacja 26.02.2013 '!$G$5:$G$201,0),0),0),0)</f>
        <v>#REF!</v>
      </c>
      <c r="M77" s="19" t="e">
        <f t="array" ref="M77">SUM(IF(MID('Inwentaryzacja 26.02.2013 '!$C$5:$C$201,1,LEN('Podsumowanie inwentaryzacji'!$C77))='Podsumowanie inwentaryzacji'!$C77, IF('Inwentaryzacja 26.02.2013 '!#REF!=1,IF('Inwentaryzacja 26.02.2013 '!#REF!=1,'Inwentaryzacja 26.02.2013 '!$G$5:$G$201,0),0),0),0)</f>
        <v>#REF!</v>
      </c>
      <c r="N77" s="19" t="e">
        <f t="array" ref="N77">SUM(IF(MID('Inwentaryzacja 26.02.2013 '!$C$5:$C$201,1,LEN('Podsumowanie inwentaryzacji'!$C77))='Podsumowanie inwentaryzacji'!$C77, IF('Inwentaryzacja 26.02.2013 '!#REF!=1,IF('Inwentaryzacja 26.02.2013 '!#REF!=1,'Inwentaryzacja 26.02.2013 '!$G$5:$G$201,0),0),0),0)</f>
        <v>#REF!</v>
      </c>
      <c r="O77" s="19" t="e">
        <f t="array" ref="O77">SUM(IF(MID('Inwentaryzacja 26.02.2013 '!$C$5:$C$201,1,LEN('Podsumowanie inwentaryzacji'!$C77))='Podsumowanie inwentaryzacji'!$C77, IF('Inwentaryzacja 26.02.2013 '!#REF!=1,IF('Inwentaryzacja 26.02.2013 '!#REF!=1,'Inwentaryzacja 26.02.2013 '!$G$5:$G$201,0),0),0),0)</f>
        <v>#REF!</v>
      </c>
      <c r="P77" s="19" t="e">
        <f t="array" ref="P77">SUM(IF(MID('Inwentaryzacja 26.02.2013 '!$C$5:$C$201,1,LEN('Podsumowanie inwentaryzacji'!$C77))='Podsumowanie inwentaryzacji'!$C77, IF('Inwentaryzacja 26.02.2013 '!#REF!=1,IF('Inwentaryzacja 26.02.2013 '!#REF!=1,'Inwentaryzacja 26.02.2013 '!$G$5:$G$201,0),0),0),0)</f>
        <v>#REF!</v>
      </c>
      <c r="Q77" s="19" t="e">
        <f t="array" ref="Q77">SUM(IF(MID('Inwentaryzacja 26.02.2013 '!$C$5:$C$201,1,LEN('Podsumowanie inwentaryzacji'!$C77))='Podsumowanie inwentaryzacji'!$C77, IF('Inwentaryzacja 26.02.2013 '!#REF!=1,IF('Inwentaryzacja 26.02.2013 '!#REF!=1,'Inwentaryzacja 26.02.2013 '!$G$5:$G$201,0),0),0),0)</f>
        <v>#REF!</v>
      </c>
      <c r="R77" s="19" t="e">
        <f t="array" ref="R77">SUM(IF(MID('Inwentaryzacja 26.02.2013 '!$C$5:$C$201,1,LEN('Podsumowanie inwentaryzacji'!$C77))='Podsumowanie inwentaryzacji'!$C77, IF('Inwentaryzacja 26.02.2013 '!#REF!=1,IF('Inwentaryzacja 26.02.2013 '!#REF!=1,'Inwentaryzacja 26.02.2013 '!$G$5:$G$201,0),0),0),0)</f>
        <v>#REF!</v>
      </c>
      <c r="S77" s="23" t="e">
        <f>SUM(L77:R77)</f>
        <v>#REF!</v>
      </c>
      <c r="T77" s="46" t="e">
        <f t="array" ref="T77">SUM(IF(MID('Inwentaryzacja 26.02.2013 '!$C$5:$C$201,1,LEN('Podsumowanie inwentaryzacji'!$C77))='Podsumowanie inwentaryzacji'!$C77, IF('Inwentaryzacja 26.02.2013 '!#REF!=1,IF('Inwentaryzacja 26.02.2013 '!#REF!=1,'Inwentaryzacja 26.02.2013 '!$H$5:$H$201,0),0),0),0)</f>
        <v>#REF!</v>
      </c>
      <c r="U77" s="46" t="e">
        <f t="array" ref="U77">SUM(IF(MID('Inwentaryzacja 26.02.2013 '!$C$5:$C$201,1,LEN('Podsumowanie inwentaryzacji'!$C77))='Podsumowanie inwentaryzacji'!$C77, IF('Inwentaryzacja 26.02.2013 '!#REF!=1,IF('Inwentaryzacja 26.02.2013 '!#REF!=1,'Inwentaryzacja 26.02.2013 '!$H$5:$H$201,0),0),0),0)</f>
        <v>#REF!</v>
      </c>
      <c r="V77" s="46" t="e">
        <f t="array" ref="V77">SUM(IF(MID('Inwentaryzacja 26.02.2013 '!$C$5:$C$201,1,LEN('Podsumowanie inwentaryzacji'!$C77))='Podsumowanie inwentaryzacji'!$C77, IF('Inwentaryzacja 26.02.2013 '!#REF!=1,IF('Inwentaryzacja 26.02.2013 '!#REF!=1,'Inwentaryzacja 26.02.2013 '!$H$5:$H$201,0),0),0),0)</f>
        <v>#REF!</v>
      </c>
      <c r="W77" s="46" t="e">
        <f t="array" ref="W77">SUM(IF(MID('Inwentaryzacja 26.02.2013 '!$C$5:$C$201,1,LEN('Podsumowanie inwentaryzacji'!$C77))='Podsumowanie inwentaryzacji'!$C77, IF('Inwentaryzacja 26.02.2013 '!#REF!=1,IF('Inwentaryzacja 26.02.2013 '!#REF!=1,'Inwentaryzacja 26.02.2013 '!$H$5:$H$201,0),0),0),0)</f>
        <v>#REF!</v>
      </c>
      <c r="X77" s="46" t="e">
        <f t="array" ref="X77">SUM(IF(MID('Inwentaryzacja 26.02.2013 '!$C$5:$C$201,1,LEN('Podsumowanie inwentaryzacji'!$C77))='Podsumowanie inwentaryzacji'!$C77, IF('Inwentaryzacja 26.02.2013 '!#REF!=1,IF('Inwentaryzacja 26.02.2013 '!#REF!=1,'Inwentaryzacja 26.02.2013 '!$H$5:$H$201,0),0),0),0)</f>
        <v>#REF!</v>
      </c>
      <c r="Y77" s="46" t="e">
        <f t="array" ref="Y77">SUM(IF(MID('Inwentaryzacja 26.02.2013 '!$C$5:$C$201,1,LEN('Podsumowanie inwentaryzacji'!$C77))='Podsumowanie inwentaryzacji'!$C77, IF('Inwentaryzacja 26.02.2013 '!#REF!=1,IF('Inwentaryzacja 26.02.2013 '!#REF!=1,'Inwentaryzacja 26.02.2013 '!$H$5:$H$201,0),0),0),0)</f>
        <v>#REF!</v>
      </c>
      <c r="Z77" s="46" t="e">
        <f t="array" ref="Z77">SUM(IF(MID('Inwentaryzacja 26.02.2013 '!$C$5:$C$201,1,LEN('Podsumowanie inwentaryzacji'!$C77))='Podsumowanie inwentaryzacji'!$C77, IF('Inwentaryzacja 26.02.2013 '!#REF!=1,IF('Inwentaryzacja 26.02.2013 '!#REF!=1,'Inwentaryzacja 26.02.2013 '!$H$5:$H$201,0),0),0),0)</f>
        <v>#REF!</v>
      </c>
      <c r="AA77" s="97" t="e">
        <f>SUM(T77:Z77)</f>
        <v>#REF!</v>
      </c>
    </row>
    <row r="78" spans="2:27">
      <c r="B78" s="24">
        <f>B77+1</f>
        <v>2</v>
      </c>
      <c r="C78" s="33" t="s">
        <v>2024</v>
      </c>
      <c r="D78" s="19" t="e">
        <f t="array" ref="D78">SUM(IF(MID('Inwentaryzacja 26.02.2013 '!$C$5:$C$201,1,LEN('Podsumowanie inwentaryzacji'!$C78))='Podsumowanie inwentaryzacji'!$C78, IF('Inwentaryzacja 26.02.2013 '!#REF!=1,'Inwentaryzacja 26.02.2013 '!#REF!,0),0),0)</f>
        <v>#REF!</v>
      </c>
      <c r="E78" s="19" t="e">
        <f t="array" ref="E78">SUM(IF(MID('Inwentaryzacja 26.02.2013 '!$C$5:$C$201,1,LEN('Podsumowanie inwentaryzacji'!$C78))='Podsumowanie inwentaryzacji'!$C78, IF('Inwentaryzacja 26.02.2013 '!#REF!=1,'Inwentaryzacja 26.02.2013 '!#REF!,0),0),0)</f>
        <v>#REF!</v>
      </c>
      <c r="F78" s="19" t="e">
        <f t="array" ref="F78">SUM(IF(MID('Inwentaryzacja 26.02.2013 '!$C$5:$C$201,1,LEN('Podsumowanie inwentaryzacji'!$C78))='Podsumowanie inwentaryzacji'!$C78, IF('Inwentaryzacja 26.02.2013 '!#REF!=1,'Inwentaryzacja 26.02.2013 '!#REF!,0),0),0)</f>
        <v>#REF!</v>
      </c>
      <c r="G78" s="19" t="e">
        <f t="array" ref="G78">SUM(IF(MID('Inwentaryzacja 26.02.2013 '!$C$5:$C$201,1,LEN('Podsumowanie inwentaryzacji'!$C78))='Podsumowanie inwentaryzacji'!$C78, IF('Inwentaryzacja 26.02.2013 '!#REF!=1,'Inwentaryzacja 26.02.2013 '!#REF!,0),0),0)</f>
        <v>#REF!</v>
      </c>
      <c r="H78" s="19" t="e">
        <f t="array" ref="H78">SUM(IF(MID('Inwentaryzacja 26.02.2013 '!$C$5:$C$201,1,LEN('Podsumowanie inwentaryzacji'!$C78))='Podsumowanie inwentaryzacji'!$C78, IF('Inwentaryzacja 26.02.2013 '!#REF!=1,'Inwentaryzacja 26.02.2013 '!#REF!,0),0),0)</f>
        <v>#REF!</v>
      </c>
      <c r="I78" s="19" t="e">
        <f t="array" ref="I78">SUM(IF(MID('Inwentaryzacja 26.02.2013 '!$C$5:$C$201,1,LEN('Podsumowanie inwentaryzacji'!$C78))='Podsumowanie inwentaryzacji'!$C78, IF('Inwentaryzacja 26.02.2013 '!#REF!=1,'Inwentaryzacja 26.02.2013 '!#REF!,0),0),0)</f>
        <v>#REF!</v>
      </c>
      <c r="J78" s="19" t="e">
        <f t="array" ref="J78">SUM(IF(MID('Inwentaryzacja 26.02.2013 '!$C$5:$C$201,1,LEN('Podsumowanie inwentaryzacji'!$C78))='Podsumowanie inwentaryzacji'!$C78, IF('Inwentaryzacja 26.02.2013 '!#REF!=1,'Inwentaryzacja 26.02.2013 '!#REF!,0),0),0)</f>
        <v>#REF!</v>
      </c>
      <c r="K78" s="23" t="e">
        <f t="shared" ref="K78:K114" si="6">SUM(D78:J78)</f>
        <v>#REF!</v>
      </c>
      <c r="L78" s="19" t="e">
        <f t="array" ref="L78">SUM(IF(MID('Inwentaryzacja 26.02.2013 '!$C$5:$C$201,1,LEN('Podsumowanie inwentaryzacji'!$C78))='Podsumowanie inwentaryzacji'!$C78, IF('Inwentaryzacja 26.02.2013 '!#REF!=1,IF('Inwentaryzacja 26.02.2013 '!#REF!=1,'Inwentaryzacja 26.02.2013 '!$G$5:$G$201,0),0),0),0)</f>
        <v>#REF!</v>
      </c>
      <c r="M78" s="19" t="e">
        <f t="array" ref="M78">SUM(IF(MID('Inwentaryzacja 26.02.2013 '!$C$5:$C$201,1,LEN('Podsumowanie inwentaryzacji'!$C78))='Podsumowanie inwentaryzacji'!$C78, IF('Inwentaryzacja 26.02.2013 '!#REF!=1,IF('Inwentaryzacja 26.02.2013 '!#REF!=1,'Inwentaryzacja 26.02.2013 '!$G$5:$G$201,0),0),0),0)</f>
        <v>#REF!</v>
      </c>
      <c r="N78" s="19" t="e">
        <f t="array" ref="N78">SUM(IF(MID('Inwentaryzacja 26.02.2013 '!$C$5:$C$201,1,LEN('Podsumowanie inwentaryzacji'!$C78))='Podsumowanie inwentaryzacji'!$C78, IF('Inwentaryzacja 26.02.2013 '!#REF!=1,IF('Inwentaryzacja 26.02.2013 '!#REF!=1,'Inwentaryzacja 26.02.2013 '!$G$5:$G$201,0),0),0),0)</f>
        <v>#REF!</v>
      </c>
      <c r="O78" s="19" t="e">
        <f t="array" ref="O78">SUM(IF(MID('Inwentaryzacja 26.02.2013 '!$C$5:$C$201,1,LEN('Podsumowanie inwentaryzacji'!$C78))='Podsumowanie inwentaryzacji'!$C78, IF('Inwentaryzacja 26.02.2013 '!#REF!=1,IF('Inwentaryzacja 26.02.2013 '!#REF!=1,'Inwentaryzacja 26.02.2013 '!$G$5:$G$201,0),0),0),0)</f>
        <v>#REF!</v>
      </c>
      <c r="P78" s="19" t="e">
        <f t="array" ref="P78">SUM(IF(MID('Inwentaryzacja 26.02.2013 '!$C$5:$C$201,1,LEN('Podsumowanie inwentaryzacji'!$C78))='Podsumowanie inwentaryzacji'!$C78, IF('Inwentaryzacja 26.02.2013 '!#REF!=1,IF('Inwentaryzacja 26.02.2013 '!#REF!=1,'Inwentaryzacja 26.02.2013 '!$G$5:$G$201,0),0),0),0)</f>
        <v>#REF!</v>
      </c>
      <c r="Q78" s="19" t="e">
        <f t="array" ref="Q78">SUM(IF(MID('Inwentaryzacja 26.02.2013 '!$C$5:$C$201,1,LEN('Podsumowanie inwentaryzacji'!$C78))='Podsumowanie inwentaryzacji'!$C78, IF('Inwentaryzacja 26.02.2013 '!#REF!=1,IF('Inwentaryzacja 26.02.2013 '!#REF!=1,'Inwentaryzacja 26.02.2013 '!$G$5:$G$201,0),0),0),0)</f>
        <v>#REF!</v>
      </c>
      <c r="R78" s="19" t="e">
        <f t="array" ref="R78">SUM(IF(MID('Inwentaryzacja 26.02.2013 '!$C$5:$C$201,1,LEN('Podsumowanie inwentaryzacji'!$C78))='Podsumowanie inwentaryzacji'!$C78, IF('Inwentaryzacja 26.02.2013 '!#REF!=1,IF('Inwentaryzacja 26.02.2013 '!#REF!=1,'Inwentaryzacja 26.02.2013 '!$G$5:$G$201,0),0),0),0)</f>
        <v>#REF!</v>
      </c>
      <c r="S78" s="23" t="e">
        <f t="shared" ref="S78:S114" si="7">SUM(L78:R78)</f>
        <v>#REF!</v>
      </c>
      <c r="T78" s="46" t="e">
        <f t="array" ref="T78">SUM(IF(MID('Inwentaryzacja 26.02.2013 '!$C$5:$C$201,1,LEN('Podsumowanie inwentaryzacji'!$C78))='Podsumowanie inwentaryzacji'!$C78, IF('Inwentaryzacja 26.02.2013 '!#REF!=1,IF('Inwentaryzacja 26.02.2013 '!#REF!=1,'Inwentaryzacja 26.02.2013 '!$H$5:$H$201,0),0),0),0)</f>
        <v>#REF!</v>
      </c>
      <c r="U78" s="46" t="e">
        <f t="array" ref="U78">SUM(IF(MID('Inwentaryzacja 26.02.2013 '!$C$5:$C$201,1,LEN('Podsumowanie inwentaryzacji'!$C78))='Podsumowanie inwentaryzacji'!$C78, IF('Inwentaryzacja 26.02.2013 '!#REF!=1,IF('Inwentaryzacja 26.02.2013 '!#REF!=1,'Inwentaryzacja 26.02.2013 '!$H$5:$H$201,0),0),0),0)</f>
        <v>#REF!</v>
      </c>
      <c r="V78" s="46" t="e">
        <f t="array" ref="V78">SUM(IF(MID('Inwentaryzacja 26.02.2013 '!$C$5:$C$201,1,LEN('Podsumowanie inwentaryzacji'!$C78))='Podsumowanie inwentaryzacji'!$C78, IF('Inwentaryzacja 26.02.2013 '!#REF!=1,IF('Inwentaryzacja 26.02.2013 '!#REF!=1,'Inwentaryzacja 26.02.2013 '!$H$5:$H$201,0),0),0),0)</f>
        <v>#REF!</v>
      </c>
      <c r="W78" s="46" t="e">
        <f t="array" ref="W78">SUM(IF(MID('Inwentaryzacja 26.02.2013 '!$C$5:$C$201,1,LEN('Podsumowanie inwentaryzacji'!$C78))='Podsumowanie inwentaryzacji'!$C78, IF('Inwentaryzacja 26.02.2013 '!#REF!=1,IF('Inwentaryzacja 26.02.2013 '!#REF!=1,'Inwentaryzacja 26.02.2013 '!$H$5:$H$201,0),0),0),0)</f>
        <v>#REF!</v>
      </c>
      <c r="X78" s="46" t="e">
        <f t="array" ref="X78">SUM(IF(MID('Inwentaryzacja 26.02.2013 '!$C$5:$C$201,1,LEN('Podsumowanie inwentaryzacji'!$C78))='Podsumowanie inwentaryzacji'!$C78, IF('Inwentaryzacja 26.02.2013 '!#REF!=1,IF('Inwentaryzacja 26.02.2013 '!#REF!=1,'Inwentaryzacja 26.02.2013 '!$H$5:$H$201,0),0),0),0)</f>
        <v>#REF!</v>
      </c>
      <c r="Y78" s="46" t="e">
        <f t="array" ref="Y78">SUM(IF(MID('Inwentaryzacja 26.02.2013 '!$C$5:$C$201,1,LEN('Podsumowanie inwentaryzacji'!$C78))='Podsumowanie inwentaryzacji'!$C78, IF('Inwentaryzacja 26.02.2013 '!#REF!=1,IF('Inwentaryzacja 26.02.2013 '!#REF!=1,'Inwentaryzacja 26.02.2013 '!$H$5:$H$201,0),0),0),0)</f>
        <v>#REF!</v>
      </c>
      <c r="Z78" s="46" t="e">
        <f t="array" ref="Z78">SUM(IF(MID('Inwentaryzacja 26.02.2013 '!$C$5:$C$201,1,LEN('Podsumowanie inwentaryzacji'!$C78))='Podsumowanie inwentaryzacji'!$C78, IF('Inwentaryzacja 26.02.2013 '!#REF!=1,IF('Inwentaryzacja 26.02.2013 '!#REF!=1,'Inwentaryzacja 26.02.2013 '!$H$5:$H$201,0),0),0),0)</f>
        <v>#REF!</v>
      </c>
      <c r="AA78" s="97" t="e">
        <f t="shared" ref="AA78:AA114" si="8">SUM(T78:Z78)</f>
        <v>#REF!</v>
      </c>
    </row>
    <row r="79" spans="2:27">
      <c r="B79" s="24">
        <f t="shared" ref="B79:B114" si="9">B78+1</f>
        <v>3</v>
      </c>
      <c r="C79" s="24" t="s">
        <v>2025</v>
      </c>
      <c r="D79" s="19" t="e">
        <f t="array" ref="D79">SUM(IF(MID('Inwentaryzacja 26.02.2013 '!$C$5:$C$201,1,LEN('Podsumowanie inwentaryzacji'!$C79))='Podsumowanie inwentaryzacji'!$C79, IF('Inwentaryzacja 26.02.2013 '!#REF!=1,'Inwentaryzacja 26.02.2013 '!#REF!,0),0),0)</f>
        <v>#REF!</v>
      </c>
      <c r="E79" s="19" t="e">
        <f t="array" ref="E79">SUM(IF(MID('Inwentaryzacja 26.02.2013 '!$C$5:$C$201,1,LEN('Podsumowanie inwentaryzacji'!$C79))='Podsumowanie inwentaryzacji'!$C79, IF('Inwentaryzacja 26.02.2013 '!#REF!=1,'Inwentaryzacja 26.02.2013 '!#REF!,0),0),0)</f>
        <v>#REF!</v>
      </c>
      <c r="F79" s="19" t="e">
        <f t="array" ref="F79">SUM(IF(MID('Inwentaryzacja 26.02.2013 '!$C$5:$C$201,1,LEN('Podsumowanie inwentaryzacji'!$C79))='Podsumowanie inwentaryzacji'!$C79, IF('Inwentaryzacja 26.02.2013 '!#REF!=1,'Inwentaryzacja 26.02.2013 '!#REF!,0),0),0)</f>
        <v>#REF!</v>
      </c>
      <c r="G79" s="19" t="e">
        <f t="array" ref="G79">SUM(IF(MID('Inwentaryzacja 26.02.2013 '!$C$5:$C$201,1,LEN('Podsumowanie inwentaryzacji'!$C79))='Podsumowanie inwentaryzacji'!$C79, IF('Inwentaryzacja 26.02.2013 '!#REF!=1,'Inwentaryzacja 26.02.2013 '!#REF!,0),0),0)</f>
        <v>#REF!</v>
      </c>
      <c r="H79" s="19" t="e">
        <f t="array" ref="H79">SUM(IF(MID('Inwentaryzacja 26.02.2013 '!$C$5:$C$201,1,LEN('Podsumowanie inwentaryzacji'!$C79))='Podsumowanie inwentaryzacji'!$C79, IF('Inwentaryzacja 26.02.2013 '!#REF!=1,'Inwentaryzacja 26.02.2013 '!#REF!,0),0),0)</f>
        <v>#REF!</v>
      </c>
      <c r="I79" s="19" t="e">
        <f t="array" ref="I79">SUM(IF(MID('Inwentaryzacja 26.02.2013 '!$C$5:$C$201,1,LEN('Podsumowanie inwentaryzacji'!$C79))='Podsumowanie inwentaryzacji'!$C79, IF('Inwentaryzacja 26.02.2013 '!#REF!=1,'Inwentaryzacja 26.02.2013 '!#REF!,0),0),0)</f>
        <v>#REF!</v>
      </c>
      <c r="J79" s="19" t="e">
        <f t="array" ref="J79">SUM(IF(MID('Inwentaryzacja 26.02.2013 '!$C$5:$C$201,1,LEN('Podsumowanie inwentaryzacji'!$C79))='Podsumowanie inwentaryzacji'!$C79, IF('Inwentaryzacja 26.02.2013 '!#REF!=1,'Inwentaryzacja 26.02.2013 '!#REF!,0),0),0)</f>
        <v>#REF!</v>
      </c>
      <c r="K79" s="23" t="e">
        <f t="shared" si="6"/>
        <v>#REF!</v>
      </c>
      <c r="L79" s="19" t="e">
        <f t="array" ref="L79">SUM(IF(MID('Inwentaryzacja 26.02.2013 '!$C$5:$C$201,1,LEN('Podsumowanie inwentaryzacji'!$C79))='Podsumowanie inwentaryzacji'!$C79, IF('Inwentaryzacja 26.02.2013 '!#REF!=1,IF('Inwentaryzacja 26.02.2013 '!#REF!=1,'Inwentaryzacja 26.02.2013 '!$G$5:$G$201,0),0),0),0)</f>
        <v>#REF!</v>
      </c>
      <c r="M79" s="19" t="e">
        <f t="array" ref="M79">SUM(IF(MID('Inwentaryzacja 26.02.2013 '!$C$5:$C$201,1,LEN('Podsumowanie inwentaryzacji'!$C79))='Podsumowanie inwentaryzacji'!$C79, IF('Inwentaryzacja 26.02.2013 '!#REF!=1,IF('Inwentaryzacja 26.02.2013 '!#REF!=1,'Inwentaryzacja 26.02.2013 '!$G$5:$G$201,0),0),0),0)</f>
        <v>#REF!</v>
      </c>
      <c r="N79" s="19" t="e">
        <f t="array" ref="N79">SUM(IF(MID('Inwentaryzacja 26.02.2013 '!$C$5:$C$201,1,LEN('Podsumowanie inwentaryzacji'!$C79))='Podsumowanie inwentaryzacji'!$C79, IF('Inwentaryzacja 26.02.2013 '!#REF!=1,IF('Inwentaryzacja 26.02.2013 '!#REF!=1,'Inwentaryzacja 26.02.2013 '!$G$5:$G$201,0),0),0),0)</f>
        <v>#REF!</v>
      </c>
      <c r="O79" s="19" t="e">
        <f t="array" ref="O79">SUM(IF(MID('Inwentaryzacja 26.02.2013 '!$C$5:$C$201,1,LEN('Podsumowanie inwentaryzacji'!$C79))='Podsumowanie inwentaryzacji'!$C79, IF('Inwentaryzacja 26.02.2013 '!#REF!=1,IF('Inwentaryzacja 26.02.2013 '!#REF!=1,'Inwentaryzacja 26.02.2013 '!$G$5:$G$201,0),0),0),0)</f>
        <v>#REF!</v>
      </c>
      <c r="P79" s="19" t="e">
        <f t="array" ref="P79">SUM(IF(MID('Inwentaryzacja 26.02.2013 '!$C$5:$C$201,1,LEN('Podsumowanie inwentaryzacji'!$C79))='Podsumowanie inwentaryzacji'!$C79, IF('Inwentaryzacja 26.02.2013 '!#REF!=1,IF('Inwentaryzacja 26.02.2013 '!#REF!=1,'Inwentaryzacja 26.02.2013 '!$G$5:$G$201,0),0),0),0)</f>
        <v>#REF!</v>
      </c>
      <c r="Q79" s="19" t="e">
        <f t="array" ref="Q79">SUM(IF(MID('Inwentaryzacja 26.02.2013 '!$C$5:$C$201,1,LEN('Podsumowanie inwentaryzacji'!$C79))='Podsumowanie inwentaryzacji'!$C79, IF('Inwentaryzacja 26.02.2013 '!#REF!=1,IF('Inwentaryzacja 26.02.2013 '!#REF!=1,'Inwentaryzacja 26.02.2013 '!$G$5:$G$201,0),0),0),0)</f>
        <v>#REF!</v>
      </c>
      <c r="R79" s="19" t="e">
        <f t="array" ref="R79">SUM(IF(MID('Inwentaryzacja 26.02.2013 '!$C$5:$C$201,1,LEN('Podsumowanie inwentaryzacji'!$C79))='Podsumowanie inwentaryzacji'!$C79, IF('Inwentaryzacja 26.02.2013 '!#REF!=1,IF('Inwentaryzacja 26.02.2013 '!#REF!=1,'Inwentaryzacja 26.02.2013 '!$G$5:$G$201,0),0),0),0)</f>
        <v>#REF!</v>
      </c>
      <c r="S79" s="23" t="e">
        <f t="shared" si="7"/>
        <v>#REF!</v>
      </c>
      <c r="T79" s="46" t="e">
        <f t="array" ref="T79">SUM(IF(MID('Inwentaryzacja 26.02.2013 '!$C$5:$C$201,1,LEN('Podsumowanie inwentaryzacji'!$C79))='Podsumowanie inwentaryzacji'!$C79, IF('Inwentaryzacja 26.02.2013 '!#REF!=1,IF('Inwentaryzacja 26.02.2013 '!#REF!=1,'Inwentaryzacja 26.02.2013 '!$H$5:$H$201,0),0),0),0)</f>
        <v>#REF!</v>
      </c>
      <c r="U79" s="46" t="e">
        <f t="array" ref="U79">SUM(IF(MID('Inwentaryzacja 26.02.2013 '!$C$5:$C$201,1,LEN('Podsumowanie inwentaryzacji'!$C79))='Podsumowanie inwentaryzacji'!$C79, IF('Inwentaryzacja 26.02.2013 '!#REF!=1,IF('Inwentaryzacja 26.02.2013 '!#REF!=1,'Inwentaryzacja 26.02.2013 '!$H$5:$H$201,0),0),0),0)</f>
        <v>#REF!</v>
      </c>
      <c r="V79" s="46" t="e">
        <f t="array" ref="V79">SUM(IF(MID('Inwentaryzacja 26.02.2013 '!$C$5:$C$201,1,LEN('Podsumowanie inwentaryzacji'!$C79))='Podsumowanie inwentaryzacji'!$C79, IF('Inwentaryzacja 26.02.2013 '!#REF!=1,IF('Inwentaryzacja 26.02.2013 '!#REF!=1,'Inwentaryzacja 26.02.2013 '!$H$5:$H$201,0),0),0),0)</f>
        <v>#REF!</v>
      </c>
      <c r="W79" s="46" t="e">
        <f t="array" ref="W79">SUM(IF(MID('Inwentaryzacja 26.02.2013 '!$C$5:$C$201,1,LEN('Podsumowanie inwentaryzacji'!$C79))='Podsumowanie inwentaryzacji'!$C79, IF('Inwentaryzacja 26.02.2013 '!#REF!=1,IF('Inwentaryzacja 26.02.2013 '!#REF!=1,'Inwentaryzacja 26.02.2013 '!$H$5:$H$201,0),0),0),0)</f>
        <v>#REF!</v>
      </c>
      <c r="X79" s="46" t="e">
        <f t="array" ref="X79">SUM(IF(MID('Inwentaryzacja 26.02.2013 '!$C$5:$C$201,1,LEN('Podsumowanie inwentaryzacji'!$C79))='Podsumowanie inwentaryzacji'!$C79, IF('Inwentaryzacja 26.02.2013 '!#REF!=1,IF('Inwentaryzacja 26.02.2013 '!#REF!=1,'Inwentaryzacja 26.02.2013 '!$H$5:$H$201,0),0),0),0)</f>
        <v>#REF!</v>
      </c>
      <c r="Y79" s="46" t="e">
        <f t="array" ref="Y79">SUM(IF(MID('Inwentaryzacja 26.02.2013 '!$C$5:$C$201,1,LEN('Podsumowanie inwentaryzacji'!$C79))='Podsumowanie inwentaryzacji'!$C79, IF('Inwentaryzacja 26.02.2013 '!#REF!=1,IF('Inwentaryzacja 26.02.2013 '!#REF!=1,'Inwentaryzacja 26.02.2013 '!$H$5:$H$201,0),0),0),0)</f>
        <v>#REF!</v>
      </c>
      <c r="Z79" s="46" t="e">
        <f t="array" ref="Z79">SUM(IF(MID('Inwentaryzacja 26.02.2013 '!$C$5:$C$201,1,LEN('Podsumowanie inwentaryzacji'!$C79))='Podsumowanie inwentaryzacji'!$C79, IF('Inwentaryzacja 26.02.2013 '!#REF!=1,IF('Inwentaryzacja 26.02.2013 '!#REF!=1,'Inwentaryzacja 26.02.2013 '!$H$5:$H$201,0),0),0),0)</f>
        <v>#REF!</v>
      </c>
      <c r="AA79" s="97" t="e">
        <f t="shared" si="8"/>
        <v>#REF!</v>
      </c>
    </row>
    <row r="80" spans="2:27">
      <c r="B80" s="24">
        <f t="shared" si="9"/>
        <v>4</v>
      </c>
      <c r="C80" s="24" t="s">
        <v>3977</v>
      </c>
      <c r="D80" s="19" t="e">
        <f t="array" ref="D80">SUM(IF(MID('Inwentaryzacja 26.02.2013 '!$C$5:$C$201,1,LEN('Podsumowanie inwentaryzacji'!$C80))='Podsumowanie inwentaryzacji'!$C80, IF('Inwentaryzacja 26.02.2013 '!#REF!=1,'Inwentaryzacja 26.02.2013 '!#REF!,0),0),0)</f>
        <v>#REF!</v>
      </c>
      <c r="E80" s="19" t="e">
        <f t="array" ref="E80">SUM(IF(MID('Inwentaryzacja 26.02.2013 '!$C$5:$C$201,1,LEN('Podsumowanie inwentaryzacji'!$C80))='Podsumowanie inwentaryzacji'!$C80, IF('Inwentaryzacja 26.02.2013 '!#REF!=1,'Inwentaryzacja 26.02.2013 '!#REF!,0),0),0)</f>
        <v>#REF!</v>
      </c>
      <c r="F80" s="19" t="e">
        <f t="array" ref="F80">SUM(IF(MID('Inwentaryzacja 26.02.2013 '!$C$5:$C$201,1,LEN('Podsumowanie inwentaryzacji'!$C80))='Podsumowanie inwentaryzacji'!$C80, IF('Inwentaryzacja 26.02.2013 '!#REF!=1,'Inwentaryzacja 26.02.2013 '!#REF!,0),0),0)</f>
        <v>#REF!</v>
      </c>
      <c r="G80" s="19" t="e">
        <f t="array" ref="G80">SUM(IF(MID('Inwentaryzacja 26.02.2013 '!$C$5:$C$201,1,LEN('Podsumowanie inwentaryzacji'!$C80))='Podsumowanie inwentaryzacji'!$C80, IF('Inwentaryzacja 26.02.2013 '!#REF!=1,'Inwentaryzacja 26.02.2013 '!#REF!,0),0),0)</f>
        <v>#REF!</v>
      </c>
      <c r="H80" s="19" t="e">
        <f t="array" ref="H80">SUM(IF(MID('Inwentaryzacja 26.02.2013 '!$C$5:$C$201,1,LEN('Podsumowanie inwentaryzacji'!$C80))='Podsumowanie inwentaryzacji'!$C80, IF('Inwentaryzacja 26.02.2013 '!#REF!=1,'Inwentaryzacja 26.02.2013 '!#REF!,0),0),0)</f>
        <v>#REF!</v>
      </c>
      <c r="I80" s="19" t="e">
        <f t="array" ref="I80">SUM(IF(MID('Inwentaryzacja 26.02.2013 '!$C$5:$C$201,1,LEN('Podsumowanie inwentaryzacji'!$C80))='Podsumowanie inwentaryzacji'!$C80, IF('Inwentaryzacja 26.02.2013 '!#REF!=1,'Inwentaryzacja 26.02.2013 '!#REF!,0),0),0)</f>
        <v>#REF!</v>
      </c>
      <c r="J80" s="19" t="e">
        <f t="array" ref="J80">SUM(IF(MID('Inwentaryzacja 26.02.2013 '!$C$5:$C$201,1,LEN('Podsumowanie inwentaryzacji'!$C80))='Podsumowanie inwentaryzacji'!$C80, IF('Inwentaryzacja 26.02.2013 '!#REF!=1,'Inwentaryzacja 26.02.2013 '!#REF!,0),0),0)</f>
        <v>#REF!</v>
      </c>
      <c r="K80" s="23" t="e">
        <f t="shared" si="6"/>
        <v>#REF!</v>
      </c>
      <c r="L80" s="19" t="e">
        <f t="array" ref="L80">SUM(IF(MID('Inwentaryzacja 26.02.2013 '!$C$5:$C$201,1,LEN('Podsumowanie inwentaryzacji'!$C80))='Podsumowanie inwentaryzacji'!$C80, IF('Inwentaryzacja 26.02.2013 '!#REF!=1,IF('Inwentaryzacja 26.02.2013 '!#REF!=1,'Inwentaryzacja 26.02.2013 '!$G$5:$G$201,0),0),0),0)</f>
        <v>#REF!</v>
      </c>
      <c r="M80" s="19" t="e">
        <f t="array" ref="M80">SUM(IF(MID('Inwentaryzacja 26.02.2013 '!$C$5:$C$201,1,LEN('Podsumowanie inwentaryzacji'!$C80))='Podsumowanie inwentaryzacji'!$C80, IF('Inwentaryzacja 26.02.2013 '!#REF!=1,IF('Inwentaryzacja 26.02.2013 '!#REF!=1,'Inwentaryzacja 26.02.2013 '!$G$5:$G$201,0),0),0),0)</f>
        <v>#REF!</v>
      </c>
      <c r="N80" s="19" t="e">
        <f t="array" ref="N80">SUM(IF(MID('Inwentaryzacja 26.02.2013 '!$C$5:$C$201,1,LEN('Podsumowanie inwentaryzacji'!$C80))='Podsumowanie inwentaryzacji'!$C80, IF('Inwentaryzacja 26.02.2013 '!#REF!=1,IF('Inwentaryzacja 26.02.2013 '!#REF!=1,'Inwentaryzacja 26.02.2013 '!$G$5:$G$201,0),0),0),0)</f>
        <v>#REF!</v>
      </c>
      <c r="O80" s="19" t="e">
        <f t="array" ref="O80">SUM(IF(MID('Inwentaryzacja 26.02.2013 '!$C$5:$C$201,1,LEN('Podsumowanie inwentaryzacji'!$C80))='Podsumowanie inwentaryzacji'!$C80, IF('Inwentaryzacja 26.02.2013 '!#REF!=1,IF('Inwentaryzacja 26.02.2013 '!#REF!=1,'Inwentaryzacja 26.02.2013 '!$G$5:$G$201,0),0),0),0)</f>
        <v>#REF!</v>
      </c>
      <c r="P80" s="19" t="e">
        <f t="array" ref="P80">SUM(IF(MID('Inwentaryzacja 26.02.2013 '!$C$5:$C$201,1,LEN('Podsumowanie inwentaryzacji'!$C80))='Podsumowanie inwentaryzacji'!$C80, IF('Inwentaryzacja 26.02.2013 '!#REF!=1,IF('Inwentaryzacja 26.02.2013 '!#REF!=1,'Inwentaryzacja 26.02.2013 '!$G$5:$G$201,0),0),0),0)</f>
        <v>#REF!</v>
      </c>
      <c r="Q80" s="19" t="e">
        <f t="array" ref="Q80">SUM(IF(MID('Inwentaryzacja 26.02.2013 '!$C$5:$C$201,1,LEN('Podsumowanie inwentaryzacji'!$C80))='Podsumowanie inwentaryzacji'!$C80, IF('Inwentaryzacja 26.02.2013 '!#REF!=1,IF('Inwentaryzacja 26.02.2013 '!#REF!=1,'Inwentaryzacja 26.02.2013 '!$G$5:$G$201,0),0),0),0)</f>
        <v>#REF!</v>
      </c>
      <c r="R80" s="19" t="e">
        <f t="array" ref="R80">SUM(IF(MID('Inwentaryzacja 26.02.2013 '!$C$5:$C$201,1,LEN('Podsumowanie inwentaryzacji'!$C80))='Podsumowanie inwentaryzacji'!$C80, IF('Inwentaryzacja 26.02.2013 '!#REF!=1,IF('Inwentaryzacja 26.02.2013 '!#REF!=1,'Inwentaryzacja 26.02.2013 '!$G$5:$G$201,0),0),0),0)</f>
        <v>#REF!</v>
      </c>
      <c r="S80" s="23" t="e">
        <f t="shared" si="7"/>
        <v>#REF!</v>
      </c>
      <c r="T80" s="46" t="e">
        <f t="array" ref="T80">SUM(IF(MID('Inwentaryzacja 26.02.2013 '!$C$5:$C$201,1,LEN('Podsumowanie inwentaryzacji'!$C80))='Podsumowanie inwentaryzacji'!$C80, IF('Inwentaryzacja 26.02.2013 '!#REF!=1,IF('Inwentaryzacja 26.02.2013 '!#REF!=1,'Inwentaryzacja 26.02.2013 '!$H$5:$H$201,0),0),0),0)</f>
        <v>#REF!</v>
      </c>
      <c r="U80" s="46" t="e">
        <f t="array" ref="U80">SUM(IF(MID('Inwentaryzacja 26.02.2013 '!$C$5:$C$201,1,LEN('Podsumowanie inwentaryzacji'!$C80))='Podsumowanie inwentaryzacji'!$C80, IF('Inwentaryzacja 26.02.2013 '!#REF!=1,IF('Inwentaryzacja 26.02.2013 '!#REF!=1,'Inwentaryzacja 26.02.2013 '!$H$5:$H$201,0),0),0),0)</f>
        <v>#REF!</v>
      </c>
      <c r="V80" s="46" t="e">
        <f t="array" ref="V80">SUM(IF(MID('Inwentaryzacja 26.02.2013 '!$C$5:$C$201,1,LEN('Podsumowanie inwentaryzacji'!$C80))='Podsumowanie inwentaryzacji'!$C80, IF('Inwentaryzacja 26.02.2013 '!#REF!=1,IF('Inwentaryzacja 26.02.2013 '!#REF!=1,'Inwentaryzacja 26.02.2013 '!$H$5:$H$201,0),0),0),0)</f>
        <v>#REF!</v>
      </c>
      <c r="W80" s="46" t="e">
        <f t="array" ref="W80">SUM(IF(MID('Inwentaryzacja 26.02.2013 '!$C$5:$C$201,1,LEN('Podsumowanie inwentaryzacji'!$C80))='Podsumowanie inwentaryzacji'!$C80, IF('Inwentaryzacja 26.02.2013 '!#REF!=1,IF('Inwentaryzacja 26.02.2013 '!#REF!=1,'Inwentaryzacja 26.02.2013 '!$H$5:$H$201,0),0),0),0)</f>
        <v>#REF!</v>
      </c>
      <c r="X80" s="46" t="e">
        <f t="array" ref="X80">SUM(IF(MID('Inwentaryzacja 26.02.2013 '!$C$5:$C$201,1,LEN('Podsumowanie inwentaryzacji'!$C80))='Podsumowanie inwentaryzacji'!$C80, IF('Inwentaryzacja 26.02.2013 '!#REF!=1,IF('Inwentaryzacja 26.02.2013 '!#REF!=1,'Inwentaryzacja 26.02.2013 '!$H$5:$H$201,0),0),0),0)</f>
        <v>#REF!</v>
      </c>
      <c r="Y80" s="46" t="e">
        <f t="array" ref="Y80">SUM(IF(MID('Inwentaryzacja 26.02.2013 '!$C$5:$C$201,1,LEN('Podsumowanie inwentaryzacji'!$C80))='Podsumowanie inwentaryzacji'!$C80, IF('Inwentaryzacja 26.02.2013 '!#REF!=1,IF('Inwentaryzacja 26.02.2013 '!#REF!=1,'Inwentaryzacja 26.02.2013 '!$H$5:$H$201,0),0),0),0)</f>
        <v>#REF!</v>
      </c>
      <c r="Z80" s="46" t="e">
        <f t="array" ref="Z80">SUM(IF(MID('Inwentaryzacja 26.02.2013 '!$C$5:$C$201,1,LEN('Podsumowanie inwentaryzacji'!$C80))='Podsumowanie inwentaryzacji'!$C80, IF('Inwentaryzacja 26.02.2013 '!#REF!=1,IF('Inwentaryzacja 26.02.2013 '!#REF!=1,'Inwentaryzacja 26.02.2013 '!$H$5:$H$201,0),0),0),0)</f>
        <v>#REF!</v>
      </c>
      <c r="AA80" s="97" t="e">
        <f t="shared" si="8"/>
        <v>#REF!</v>
      </c>
    </row>
    <row r="81" spans="2:27">
      <c r="B81" s="24">
        <f t="shared" si="9"/>
        <v>5</v>
      </c>
      <c r="C81" s="24" t="s">
        <v>6368</v>
      </c>
      <c r="D81" s="19" t="e">
        <f t="array" ref="D81">SUM(IF(MID('Inwentaryzacja 26.02.2013 '!$C$5:$C$201,1,LEN('Podsumowanie inwentaryzacji'!$C81))='Podsumowanie inwentaryzacji'!$C81, IF('Inwentaryzacja 26.02.2013 '!#REF!=1,'Inwentaryzacja 26.02.2013 '!#REF!,0),0),0)</f>
        <v>#REF!</v>
      </c>
      <c r="E81" s="19" t="e">
        <f t="array" ref="E81">SUM(IF(MID('Inwentaryzacja 26.02.2013 '!$C$5:$C$201,1,LEN('Podsumowanie inwentaryzacji'!$C81))='Podsumowanie inwentaryzacji'!$C81, IF('Inwentaryzacja 26.02.2013 '!#REF!=1,'Inwentaryzacja 26.02.2013 '!#REF!,0),0),0)</f>
        <v>#REF!</v>
      </c>
      <c r="F81" s="19" t="e">
        <f t="array" ref="F81">SUM(IF(MID('Inwentaryzacja 26.02.2013 '!$C$5:$C$201,1,LEN('Podsumowanie inwentaryzacji'!$C81))='Podsumowanie inwentaryzacji'!$C81, IF('Inwentaryzacja 26.02.2013 '!#REF!=1,'Inwentaryzacja 26.02.2013 '!#REF!,0),0),0)</f>
        <v>#REF!</v>
      </c>
      <c r="G81" s="19" t="e">
        <f t="array" ref="G81">SUM(IF(MID('Inwentaryzacja 26.02.2013 '!$C$5:$C$201,1,LEN('Podsumowanie inwentaryzacji'!$C81))='Podsumowanie inwentaryzacji'!$C81, IF('Inwentaryzacja 26.02.2013 '!#REF!=1,'Inwentaryzacja 26.02.2013 '!#REF!,0),0),0)</f>
        <v>#REF!</v>
      </c>
      <c r="H81" s="19" t="e">
        <f t="array" ref="H81">SUM(IF(MID('Inwentaryzacja 26.02.2013 '!$C$5:$C$201,1,LEN('Podsumowanie inwentaryzacji'!$C81))='Podsumowanie inwentaryzacji'!$C81, IF('Inwentaryzacja 26.02.2013 '!#REF!=1,'Inwentaryzacja 26.02.2013 '!#REF!,0),0),0)</f>
        <v>#REF!</v>
      </c>
      <c r="I81" s="19" t="e">
        <f t="array" ref="I81">SUM(IF(MID('Inwentaryzacja 26.02.2013 '!$C$5:$C$201,1,LEN('Podsumowanie inwentaryzacji'!$C81))='Podsumowanie inwentaryzacji'!$C81, IF('Inwentaryzacja 26.02.2013 '!#REF!=1,'Inwentaryzacja 26.02.2013 '!#REF!,0),0),0)</f>
        <v>#REF!</v>
      </c>
      <c r="J81" s="19" t="e">
        <f t="array" ref="J81">SUM(IF(MID('Inwentaryzacja 26.02.2013 '!$C$5:$C$201,1,LEN('Podsumowanie inwentaryzacji'!$C81))='Podsumowanie inwentaryzacji'!$C81, IF('Inwentaryzacja 26.02.2013 '!#REF!=1,'Inwentaryzacja 26.02.2013 '!#REF!,0),0),0)</f>
        <v>#REF!</v>
      </c>
      <c r="K81" s="23" t="e">
        <f t="shared" si="6"/>
        <v>#REF!</v>
      </c>
      <c r="L81" s="19" t="e">
        <f t="array" ref="L81">SUM(IF(MID('Inwentaryzacja 26.02.2013 '!$C$5:$C$201,1,LEN('Podsumowanie inwentaryzacji'!$C81))='Podsumowanie inwentaryzacji'!$C81, IF('Inwentaryzacja 26.02.2013 '!#REF!=1,IF('Inwentaryzacja 26.02.2013 '!#REF!=1,'Inwentaryzacja 26.02.2013 '!$G$5:$G$201,0),0),0),0)</f>
        <v>#REF!</v>
      </c>
      <c r="M81" s="19" t="e">
        <f t="array" ref="M81">SUM(IF(MID('Inwentaryzacja 26.02.2013 '!$C$5:$C$201,1,LEN('Podsumowanie inwentaryzacji'!$C81))='Podsumowanie inwentaryzacji'!$C81, IF('Inwentaryzacja 26.02.2013 '!#REF!=1,IF('Inwentaryzacja 26.02.2013 '!#REF!=1,'Inwentaryzacja 26.02.2013 '!$G$5:$G$201,0),0),0),0)</f>
        <v>#REF!</v>
      </c>
      <c r="N81" s="19" t="e">
        <f t="array" ref="N81">SUM(IF(MID('Inwentaryzacja 26.02.2013 '!$C$5:$C$201,1,LEN('Podsumowanie inwentaryzacji'!$C81))='Podsumowanie inwentaryzacji'!$C81, IF('Inwentaryzacja 26.02.2013 '!#REF!=1,IF('Inwentaryzacja 26.02.2013 '!#REF!=1,'Inwentaryzacja 26.02.2013 '!$G$5:$G$201,0),0),0),0)</f>
        <v>#REF!</v>
      </c>
      <c r="O81" s="19" t="e">
        <f t="array" ref="O81">SUM(IF(MID('Inwentaryzacja 26.02.2013 '!$C$5:$C$201,1,LEN('Podsumowanie inwentaryzacji'!$C81))='Podsumowanie inwentaryzacji'!$C81, IF('Inwentaryzacja 26.02.2013 '!#REF!=1,IF('Inwentaryzacja 26.02.2013 '!#REF!=1,'Inwentaryzacja 26.02.2013 '!$G$5:$G$201,0),0),0),0)</f>
        <v>#REF!</v>
      </c>
      <c r="P81" s="19" t="e">
        <f t="array" ref="P81">SUM(IF(MID('Inwentaryzacja 26.02.2013 '!$C$5:$C$201,1,LEN('Podsumowanie inwentaryzacji'!$C81))='Podsumowanie inwentaryzacji'!$C81, IF('Inwentaryzacja 26.02.2013 '!#REF!=1,IF('Inwentaryzacja 26.02.2013 '!#REF!=1,'Inwentaryzacja 26.02.2013 '!$G$5:$G$201,0),0),0),0)</f>
        <v>#REF!</v>
      </c>
      <c r="Q81" s="19" t="e">
        <f t="array" ref="Q81">SUM(IF(MID('Inwentaryzacja 26.02.2013 '!$C$5:$C$201,1,LEN('Podsumowanie inwentaryzacji'!$C81))='Podsumowanie inwentaryzacji'!$C81, IF('Inwentaryzacja 26.02.2013 '!#REF!=1,IF('Inwentaryzacja 26.02.2013 '!#REF!=1,'Inwentaryzacja 26.02.2013 '!$G$5:$G$201,0),0),0),0)</f>
        <v>#REF!</v>
      </c>
      <c r="R81" s="19" t="e">
        <f t="array" ref="R81">SUM(IF(MID('Inwentaryzacja 26.02.2013 '!$C$5:$C$201,1,LEN('Podsumowanie inwentaryzacji'!$C81))='Podsumowanie inwentaryzacji'!$C81, IF('Inwentaryzacja 26.02.2013 '!#REF!=1,IF('Inwentaryzacja 26.02.2013 '!#REF!=1,'Inwentaryzacja 26.02.2013 '!$G$5:$G$201,0),0),0),0)</f>
        <v>#REF!</v>
      </c>
      <c r="S81" s="23" t="e">
        <f t="shared" si="7"/>
        <v>#REF!</v>
      </c>
      <c r="T81" s="46" t="e">
        <f t="array" ref="T81">SUM(IF(MID('Inwentaryzacja 26.02.2013 '!$C$5:$C$201,1,LEN('Podsumowanie inwentaryzacji'!$C81))='Podsumowanie inwentaryzacji'!$C81, IF('Inwentaryzacja 26.02.2013 '!#REF!=1,IF('Inwentaryzacja 26.02.2013 '!#REF!=1,'Inwentaryzacja 26.02.2013 '!$H$5:$H$201,0),0),0),0)</f>
        <v>#REF!</v>
      </c>
      <c r="U81" s="46" t="e">
        <f t="array" ref="U81">SUM(IF(MID('Inwentaryzacja 26.02.2013 '!$C$5:$C$201,1,LEN('Podsumowanie inwentaryzacji'!$C81))='Podsumowanie inwentaryzacji'!$C81, IF('Inwentaryzacja 26.02.2013 '!#REF!=1,IF('Inwentaryzacja 26.02.2013 '!#REF!=1,'Inwentaryzacja 26.02.2013 '!$H$5:$H$201,0),0),0),0)</f>
        <v>#REF!</v>
      </c>
      <c r="V81" s="46" t="e">
        <f t="array" ref="V81">SUM(IF(MID('Inwentaryzacja 26.02.2013 '!$C$5:$C$201,1,LEN('Podsumowanie inwentaryzacji'!$C81))='Podsumowanie inwentaryzacji'!$C81, IF('Inwentaryzacja 26.02.2013 '!#REF!=1,IF('Inwentaryzacja 26.02.2013 '!#REF!=1,'Inwentaryzacja 26.02.2013 '!$H$5:$H$201,0),0),0),0)</f>
        <v>#REF!</v>
      </c>
      <c r="W81" s="46" t="e">
        <f t="array" ref="W81">SUM(IF(MID('Inwentaryzacja 26.02.2013 '!$C$5:$C$201,1,LEN('Podsumowanie inwentaryzacji'!$C81))='Podsumowanie inwentaryzacji'!$C81, IF('Inwentaryzacja 26.02.2013 '!#REF!=1,IF('Inwentaryzacja 26.02.2013 '!#REF!=1,'Inwentaryzacja 26.02.2013 '!$H$5:$H$201,0),0),0),0)</f>
        <v>#REF!</v>
      </c>
      <c r="X81" s="46" t="e">
        <f t="array" ref="X81">SUM(IF(MID('Inwentaryzacja 26.02.2013 '!$C$5:$C$201,1,LEN('Podsumowanie inwentaryzacji'!$C81))='Podsumowanie inwentaryzacji'!$C81, IF('Inwentaryzacja 26.02.2013 '!#REF!=1,IF('Inwentaryzacja 26.02.2013 '!#REF!=1,'Inwentaryzacja 26.02.2013 '!$H$5:$H$201,0),0),0),0)</f>
        <v>#REF!</v>
      </c>
      <c r="Y81" s="46" t="e">
        <f t="array" ref="Y81">SUM(IF(MID('Inwentaryzacja 26.02.2013 '!$C$5:$C$201,1,LEN('Podsumowanie inwentaryzacji'!$C81))='Podsumowanie inwentaryzacji'!$C81, IF('Inwentaryzacja 26.02.2013 '!#REF!=1,IF('Inwentaryzacja 26.02.2013 '!#REF!=1,'Inwentaryzacja 26.02.2013 '!$H$5:$H$201,0),0),0),0)</f>
        <v>#REF!</v>
      </c>
      <c r="Z81" s="46" t="e">
        <f t="array" ref="Z81">SUM(IF(MID('Inwentaryzacja 26.02.2013 '!$C$5:$C$201,1,LEN('Podsumowanie inwentaryzacji'!$C81))='Podsumowanie inwentaryzacji'!$C81, IF('Inwentaryzacja 26.02.2013 '!#REF!=1,IF('Inwentaryzacja 26.02.2013 '!#REF!=1,'Inwentaryzacja 26.02.2013 '!$H$5:$H$201,0),0),0),0)</f>
        <v>#REF!</v>
      </c>
      <c r="AA81" s="97" t="e">
        <f t="shared" si="8"/>
        <v>#REF!</v>
      </c>
    </row>
    <row r="82" spans="2:27">
      <c r="B82" s="24">
        <f t="shared" si="9"/>
        <v>6</v>
      </c>
      <c r="C82" s="24" t="s">
        <v>7503</v>
      </c>
      <c r="D82" s="19" t="e">
        <f t="array" ref="D82">SUM(IF(MID('Inwentaryzacja 26.02.2013 '!$C$5:$C$201,1,LEN('Podsumowanie inwentaryzacji'!$C82))='Podsumowanie inwentaryzacji'!$C82, IF('Inwentaryzacja 26.02.2013 '!#REF!=1,'Inwentaryzacja 26.02.2013 '!#REF!,0),0),0)</f>
        <v>#REF!</v>
      </c>
      <c r="E82" s="19" t="e">
        <f t="array" ref="E82">SUM(IF(MID('Inwentaryzacja 26.02.2013 '!$C$5:$C$201,1,LEN('Podsumowanie inwentaryzacji'!$C82))='Podsumowanie inwentaryzacji'!$C82, IF('Inwentaryzacja 26.02.2013 '!#REF!=1,'Inwentaryzacja 26.02.2013 '!#REF!,0),0),0)</f>
        <v>#REF!</v>
      </c>
      <c r="F82" s="19" t="e">
        <f t="array" ref="F82">SUM(IF(MID('Inwentaryzacja 26.02.2013 '!$C$5:$C$201,1,LEN('Podsumowanie inwentaryzacji'!$C82))='Podsumowanie inwentaryzacji'!$C82, IF('Inwentaryzacja 26.02.2013 '!#REF!=1,'Inwentaryzacja 26.02.2013 '!#REF!,0),0),0)</f>
        <v>#REF!</v>
      </c>
      <c r="G82" s="19" t="e">
        <f t="array" ref="G82">SUM(IF(MID('Inwentaryzacja 26.02.2013 '!$C$5:$C$201,1,LEN('Podsumowanie inwentaryzacji'!$C82))='Podsumowanie inwentaryzacji'!$C82, IF('Inwentaryzacja 26.02.2013 '!#REF!=1,'Inwentaryzacja 26.02.2013 '!#REF!,0),0),0)</f>
        <v>#REF!</v>
      </c>
      <c r="H82" s="19" t="e">
        <f t="array" ref="H82">SUM(IF(MID('Inwentaryzacja 26.02.2013 '!$C$5:$C$201,1,LEN('Podsumowanie inwentaryzacji'!$C82))='Podsumowanie inwentaryzacji'!$C82, IF('Inwentaryzacja 26.02.2013 '!#REF!=1,'Inwentaryzacja 26.02.2013 '!#REF!,0),0),0)</f>
        <v>#REF!</v>
      </c>
      <c r="I82" s="19" t="e">
        <f t="array" ref="I82">SUM(IF(MID('Inwentaryzacja 26.02.2013 '!$C$5:$C$201,1,LEN('Podsumowanie inwentaryzacji'!$C82))='Podsumowanie inwentaryzacji'!$C82, IF('Inwentaryzacja 26.02.2013 '!#REF!=1,'Inwentaryzacja 26.02.2013 '!#REF!,0),0),0)</f>
        <v>#REF!</v>
      </c>
      <c r="J82" s="19" t="e">
        <f t="array" ref="J82">SUM(IF(MID('Inwentaryzacja 26.02.2013 '!$C$5:$C$201,1,LEN('Podsumowanie inwentaryzacji'!$C82))='Podsumowanie inwentaryzacji'!$C82, IF('Inwentaryzacja 26.02.2013 '!#REF!=1,'Inwentaryzacja 26.02.2013 '!#REF!,0),0),0)</f>
        <v>#REF!</v>
      </c>
      <c r="K82" s="23" t="e">
        <f t="shared" si="6"/>
        <v>#REF!</v>
      </c>
      <c r="L82" s="19" t="e">
        <f t="array" ref="L82">SUM(IF(MID('Inwentaryzacja 26.02.2013 '!$C$5:$C$201,1,LEN('Podsumowanie inwentaryzacji'!$C82))='Podsumowanie inwentaryzacji'!$C82, IF('Inwentaryzacja 26.02.2013 '!#REF!=1,IF('Inwentaryzacja 26.02.2013 '!#REF!=1,'Inwentaryzacja 26.02.2013 '!$G$5:$G$201,0),0),0),0)</f>
        <v>#REF!</v>
      </c>
      <c r="M82" s="19" t="e">
        <f t="array" ref="M82">SUM(IF(MID('Inwentaryzacja 26.02.2013 '!$C$5:$C$201,1,LEN('Podsumowanie inwentaryzacji'!$C82))='Podsumowanie inwentaryzacji'!$C82, IF('Inwentaryzacja 26.02.2013 '!#REF!=1,IF('Inwentaryzacja 26.02.2013 '!#REF!=1,'Inwentaryzacja 26.02.2013 '!$G$5:$G$201,0),0),0),0)</f>
        <v>#REF!</v>
      </c>
      <c r="N82" s="19" t="e">
        <f t="array" ref="N82">SUM(IF(MID('Inwentaryzacja 26.02.2013 '!$C$5:$C$201,1,LEN('Podsumowanie inwentaryzacji'!$C82))='Podsumowanie inwentaryzacji'!$C82, IF('Inwentaryzacja 26.02.2013 '!#REF!=1,IF('Inwentaryzacja 26.02.2013 '!#REF!=1,'Inwentaryzacja 26.02.2013 '!$G$5:$G$201,0),0),0),0)</f>
        <v>#REF!</v>
      </c>
      <c r="O82" s="19" t="e">
        <f t="array" ref="O82">SUM(IF(MID('Inwentaryzacja 26.02.2013 '!$C$5:$C$201,1,LEN('Podsumowanie inwentaryzacji'!$C82))='Podsumowanie inwentaryzacji'!$C82, IF('Inwentaryzacja 26.02.2013 '!#REF!=1,IF('Inwentaryzacja 26.02.2013 '!#REF!=1,'Inwentaryzacja 26.02.2013 '!$G$5:$G$201,0),0),0),0)</f>
        <v>#REF!</v>
      </c>
      <c r="P82" s="19" t="e">
        <f t="array" ref="P82">SUM(IF(MID('Inwentaryzacja 26.02.2013 '!$C$5:$C$201,1,LEN('Podsumowanie inwentaryzacji'!$C82))='Podsumowanie inwentaryzacji'!$C82, IF('Inwentaryzacja 26.02.2013 '!#REF!=1,IF('Inwentaryzacja 26.02.2013 '!#REF!=1,'Inwentaryzacja 26.02.2013 '!$G$5:$G$201,0),0),0),0)</f>
        <v>#REF!</v>
      </c>
      <c r="Q82" s="19" t="e">
        <f t="array" ref="Q82">SUM(IF(MID('Inwentaryzacja 26.02.2013 '!$C$5:$C$201,1,LEN('Podsumowanie inwentaryzacji'!$C82))='Podsumowanie inwentaryzacji'!$C82, IF('Inwentaryzacja 26.02.2013 '!#REF!=1,IF('Inwentaryzacja 26.02.2013 '!#REF!=1,'Inwentaryzacja 26.02.2013 '!$G$5:$G$201,0),0),0),0)</f>
        <v>#REF!</v>
      </c>
      <c r="R82" s="19" t="e">
        <f t="array" ref="R82">SUM(IF(MID('Inwentaryzacja 26.02.2013 '!$C$5:$C$201,1,LEN('Podsumowanie inwentaryzacji'!$C82))='Podsumowanie inwentaryzacji'!$C82, IF('Inwentaryzacja 26.02.2013 '!#REF!=1,IF('Inwentaryzacja 26.02.2013 '!#REF!=1,'Inwentaryzacja 26.02.2013 '!$G$5:$G$201,0),0),0),0)</f>
        <v>#REF!</v>
      </c>
      <c r="S82" s="23" t="e">
        <f t="shared" si="7"/>
        <v>#REF!</v>
      </c>
      <c r="T82" s="46" t="e">
        <f t="array" ref="T82">SUM(IF(MID('Inwentaryzacja 26.02.2013 '!$C$5:$C$201,1,LEN('Podsumowanie inwentaryzacji'!$C82))='Podsumowanie inwentaryzacji'!$C82, IF('Inwentaryzacja 26.02.2013 '!#REF!=1,IF('Inwentaryzacja 26.02.2013 '!#REF!=1,'Inwentaryzacja 26.02.2013 '!$H$5:$H$201,0),0),0),0)</f>
        <v>#REF!</v>
      </c>
      <c r="U82" s="46" t="e">
        <f t="array" ref="U82">SUM(IF(MID('Inwentaryzacja 26.02.2013 '!$C$5:$C$201,1,LEN('Podsumowanie inwentaryzacji'!$C82))='Podsumowanie inwentaryzacji'!$C82, IF('Inwentaryzacja 26.02.2013 '!#REF!=1,IF('Inwentaryzacja 26.02.2013 '!#REF!=1,'Inwentaryzacja 26.02.2013 '!$H$5:$H$201,0),0),0),0)</f>
        <v>#REF!</v>
      </c>
      <c r="V82" s="46" t="e">
        <f t="array" ref="V82">SUM(IF(MID('Inwentaryzacja 26.02.2013 '!$C$5:$C$201,1,LEN('Podsumowanie inwentaryzacji'!$C82))='Podsumowanie inwentaryzacji'!$C82, IF('Inwentaryzacja 26.02.2013 '!#REF!=1,IF('Inwentaryzacja 26.02.2013 '!#REF!=1,'Inwentaryzacja 26.02.2013 '!$H$5:$H$201,0),0),0),0)</f>
        <v>#REF!</v>
      </c>
      <c r="W82" s="46" t="e">
        <f t="array" ref="W82">SUM(IF(MID('Inwentaryzacja 26.02.2013 '!$C$5:$C$201,1,LEN('Podsumowanie inwentaryzacji'!$C82))='Podsumowanie inwentaryzacji'!$C82, IF('Inwentaryzacja 26.02.2013 '!#REF!=1,IF('Inwentaryzacja 26.02.2013 '!#REF!=1,'Inwentaryzacja 26.02.2013 '!$H$5:$H$201,0),0),0),0)</f>
        <v>#REF!</v>
      </c>
      <c r="X82" s="46" t="e">
        <f t="array" ref="X82">SUM(IF(MID('Inwentaryzacja 26.02.2013 '!$C$5:$C$201,1,LEN('Podsumowanie inwentaryzacji'!$C82))='Podsumowanie inwentaryzacji'!$C82, IF('Inwentaryzacja 26.02.2013 '!#REF!=1,IF('Inwentaryzacja 26.02.2013 '!#REF!=1,'Inwentaryzacja 26.02.2013 '!$H$5:$H$201,0),0),0),0)</f>
        <v>#REF!</v>
      </c>
      <c r="Y82" s="46" t="e">
        <f t="array" ref="Y82">SUM(IF(MID('Inwentaryzacja 26.02.2013 '!$C$5:$C$201,1,LEN('Podsumowanie inwentaryzacji'!$C82))='Podsumowanie inwentaryzacji'!$C82, IF('Inwentaryzacja 26.02.2013 '!#REF!=1,IF('Inwentaryzacja 26.02.2013 '!#REF!=1,'Inwentaryzacja 26.02.2013 '!$H$5:$H$201,0),0),0),0)</f>
        <v>#REF!</v>
      </c>
      <c r="Z82" s="46" t="e">
        <f t="array" ref="Z82">SUM(IF(MID('Inwentaryzacja 26.02.2013 '!$C$5:$C$201,1,LEN('Podsumowanie inwentaryzacji'!$C82))='Podsumowanie inwentaryzacji'!$C82, IF('Inwentaryzacja 26.02.2013 '!#REF!=1,IF('Inwentaryzacja 26.02.2013 '!#REF!=1,'Inwentaryzacja 26.02.2013 '!$H$5:$H$201,0),0),0),0)</f>
        <v>#REF!</v>
      </c>
      <c r="AA82" s="97" t="e">
        <f t="shared" si="8"/>
        <v>#REF!</v>
      </c>
    </row>
    <row r="83" spans="2:27">
      <c r="B83" s="24">
        <f t="shared" si="9"/>
        <v>7</v>
      </c>
      <c r="C83" s="33" t="s">
        <v>73</v>
      </c>
      <c r="D83" s="19" t="e">
        <f t="array" ref="D83">SUM(IF(MID('Inwentaryzacja 26.02.2013 '!$C$5:$C$201,1,LEN('Podsumowanie inwentaryzacji'!$C83))='Podsumowanie inwentaryzacji'!$C83, IF('Inwentaryzacja 26.02.2013 '!#REF!=1,'Inwentaryzacja 26.02.2013 '!#REF!,0),0),0)</f>
        <v>#REF!</v>
      </c>
      <c r="E83" s="19" t="e">
        <f t="array" ref="E83">SUM(IF(MID('Inwentaryzacja 26.02.2013 '!$C$5:$C$201,1,LEN('Podsumowanie inwentaryzacji'!$C83))='Podsumowanie inwentaryzacji'!$C83, IF('Inwentaryzacja 26.02.2013 '!#REF!=1,'Inwentaryzacja 26.02.2013 '!#REF!,0),0),0)</f>
        <v>#REF!</v>
      </c>
      <c r="F83" s="19" t="e">
        <f t="array" ref="F83">SUM(IF(MID('Inwentaryzacja 26.02.2013 '!$C$5:$C$201,1,LEN('Podsumowanie inwentaryzacji'!$C83))='Podsumowanie inwentaryzacji'!$C83, IF('Inwentaryzacja 26.02.2013 '!#REF!=1,'Inwentaryzacja 26.02.2013 '!#REF!,0),0),0)</f>
        <v>#REF!</v>
      </c>
      <c r="G83" s="19" t="e">
        <f t="array" ref="G83">SUM(IF(MID('Inwentaryzacja 26.02.2013 '!$C$5:$C$201,1,LEN('Podsumowanie inwentaryzacji'!$C83))='Podsumowanie inwentaryzacji'!$C83, IF('Inwentaryzacja 26.02.2013 '!#REF!=1,'Inwentaryzacja 26.02.2013 '!#REF!,0),0),0)</f>
        <v>#REF!</v>
      </c>
      <c r="H83" s="19" t="e">
        <f t="array" ref="H83">SUM(IF(MID('Inwentaryzacja 26.02.2013 '!$C$5:$C$201,1,LEN('Podsumowanie inwentaryzacji'!$C83))='Podsumowanie inwentaryzacji'!$C83, IF('Inwentaryzacja 26.02.2013 '!#REF!=1,'Inwentaryzacja 26.02.2013 '!#REF!,0),0),0)</f>
        <v>#REF!</v>
      </c>
      <c r="I83" s="19" t="e">
        <f t="array" ref="I83">SUM(IF(MID('Inwentaryzacja 26.02.2013 '!$C$5:$C$201,1,LEN('Podsumowanie inwentaryzacji'!$C83))='Podsumowanie inwentaryzacji'!$C83, IF('Inwentaryzacja 26.02.2013 '!#REF!=1,'Inwentaryzacja 26.02.2013 '!#REF!,0),0),0)</f>
        <v>#REF!</v>
      </c>
      <c r="J83" s="19" t="e">
        <f t="array" ref="J83">SUM(IF(MID('Inwentaryzacja 26.02.2013 '!$C$5:$C$201,1,LEN('Podsumowanie inwentaryzacji'!$C83))='Podsumowanie inwentaryzacji'!$C83, IF('Inwentaryzacja 26.02.2013 '!#REF!=1,'Inwentaryzacja 26.02.2013 '!#REF!,0),0),0)</f>
        <v>#REF!</v>
      </c>
      <c r="K83" s="23" t="e">
        <f t="shared" si="6"/>
        <v>#REF!</v>
      </c>
      <c r="L83" s="19" t="e">
        <f t="array" ref="L83">SUM(IF(MID('Inwentaryzacja 26.02.2013 '!$C$5:$C$201,1,LEN('Podsumowanie inwentaryzacji'!$C83))='Podsumowanie inwentaryzacji'!$C83, IF('Inwentaryzacja 26.02.2013 '!#REF!=1,IF('Inwentaryzacja 26.02.2013 '!#REF!=1,'Inwentaryzacja 26.02.2013 '!$G$5:$G$201,0),0),0),0)</f>
        <v>#REF!</v>
      </c>
      <c r="M83" s="19" t="e">
        <f t="array" ref="M83">SUM(IF(MID('Inwentaryzacja 26.02.2013 '!$C$5:$C$201,1,LEN('Podsumowanie inwentaryzacji'!$C83))='Podsumowanie inwentaryzacji'!$C83, IF('Inwentaryzacja 26.02.2013 '!#REF!=1,IF('Inwentaryzacja 26.02.2013 '!#REF!=1,'Inwentaryzacja 26.02.2013 '!$G$5:$G$201,0),0),0),0)</f>
        <v>#REF!</v>
      </c>
      <c r="N83" s="19" t="e">
        <f t="array" ref="N83">SUM(IF(MID('Inwentaryzacja 26.02.2013 '!$C$5:$C$201,1,LEN('Podsumowanie inwentaryzacji'!$C83))='Podsumowanie inwentaryzacji'!$C83, IF('Inwentaryzacja 26.02.2013 '!#REF!=1,IF('Inwentaryzacja 26.02.2013 '!#REF!=1,'Inwentaryzacja 26.02.2013 '!$G$5:$G$201,0),0),0),0)</f>
        <v>#REF!</v>
      </c>
      <c r="O83" s="19" t="e">
        <f t="array" ref="O83">SUM(IF(MID('Inwentaryzacja 26.02.2013 '!$C$5:$C$201,1,LEN('Podsumowanie inwentaryzacji'!$C83))='Podsumowanie inwentaryzacji'!$C83, IF('Inwentaryzacja 26.02.2013 '!#REF!=1,IF('Inwentaryzacja 26.02.2013 '!#REF!=1,'Inwentaryzacja 26.02.2013 '!$G$5:$G$201,0),0),0),0)</f>
        <v>#REF!</v>
      </c>
      <c r="P83" s="19" t="e">
        <f t="array" ref="P83">SUM(IF(MID('Inwentaryzacja 26.02.2013 '!$C$5:$C$201,1,LEN('Podsumowanie inwentaryzacji'!$C83))='Podsumowanie inwentaryzacji'!$C83, IF('Inwentaryzacja 26.02.2013 '!#REF!=1,IF('Inwentaryzacja 26.02.2013 '!#REF!=1,'Inwentaryzacja 26.02.2013 '!$G$5:$G$201,0),0),0),0)</f>
        <v>#REF!</v>
      </c>
      <c r="Q83" s="19" t="e">
        <f t="array" ref="Q83">SUM(IF(MID('Inwentaryzacja 26.02.2013 '!$C$5:$C$201,1,LEN('Podsumowanie inwentaryzacji'!$C83))='Podsumowanie inwentaryzacji'!$C83, IF('Inwentaryzacja 26.02.2013 '!#REF!=1,IF('Inwentaryzacja 26.02.2013 '!#REF!=1,'Inwentaryzacja 26.02.2013 '!$G$5:$G$201,0),0),0),0)</f>
        <v>#REF!</v>
      </c>
      <c r="R83" s="19" t="e">
        <f t="array" ref="R83">SUM(IF(MID('Inwentaryzacja 26.02.2013 '!$C$5:$C$201,1,LEN('Podsumowanie inwentaryzacji'!$C83))='Podsumowanie inwentaryzacji'!$C83, IF('Inwentaryzacja 26.02.2013 '!#REF!=1,IF('Inwentaryzacja 26.02.2013 '!#REF!=1,'Inwentaryzacja 26.02.2013 '!$G$5:$G$201,0),0),0),0)</f>
        <v>#REF!</v>
      </c>
      <c r="S83" s="23" t="e">
        <f t="shared" si="7"/>
        <v>#REF!</v>
      </c>
      <c r="T83" s="46" t="e">
        <f t="array" ref="T83">SUM(IF(MID('Inwentaryzacja 26.02.2013 '!$C$5:$C$201,1,LEN('Podsumowanie inwentaryzacji'!$C83))='Podsumowanie inwentaryzacji'!$C83, IF('Inwentaryzacja 26.02.2013 '!#REF!=1,IF('Inwentaryzacja 26.02.2013 '!#REF!=1,'Inwentaryzacja 26.02.2013 '!$H$5:$H$201,0),0),0),0)</f>
        <v>#REF!</v>
      </c>
      <c r="U83" s="46" t="e">
        <f t="array" ref="U83">SUM(IF(MID('Inwentaryzacja 26.02.2013 '!$C$5:$C$201,1,LEN('Podsumowanie inwentaryzacji'!$C83))='Podsumowanie inwentaryzacji'!$C83, IF('Inwentaryzacja 26.02.2013 '!#REF!=1,IF('Inwentaryzacja 26.02.2013 '!#REF!=1,'Inwentaryzacja 26.02.2013 '!$H$5:$H$201,0),0),0),0)</f>
        <v>#REF!</v>
      </c>
      <c r="V83" s="46" t="e">
        <f t="array" ref="V83">SUM(IF(MID('Inwentaryzacja 26.02.2013 '!$C$5:$C$201,1,LEN('Podsumowanie inwentaryzacji'!$C83))='Podsumowanie inwentaryzacji'!$C83, IF('Inwentaryzacja 26.02.2013 '!#REF!=1,IF('Inwentaryzacja 26.02.2013 '!#REF!=1,'Inwentaryzacja 26.02.2013 '!$H$5:$H$201,0),0),0),0)</f>
        <v>#REF!</v>
      </c>
      <c r="W83" s="46" t="e">
        <f t="array" ref="W83">SUM(IF(MID('Inwentaryzacja 26.02.2013 '!$C$5:$C$201,1,LEN('Podsumowanie inwentaryzacji'!$C83))='Podsumowanie inwentaryzacji'!$C83, IF('Inwentaryzacja 26.02.2013 '!#REF!=1,IF('Inwentaryzacja 26.02.2013 '!#REF!=1,'Inwentaryzacja 26.02.2013 '!$H$5:$H$201,0),0),0),0)</f>
        <v>#REF!</v>
      </c>
      <c r="X83" s="46" t="e">
        <f t="array" ref="X83">SUM(IF(MID('Inwentaryzacja 26.02.2013 '!$C$5:$C$201,1,LEN('Podsumowanie inwentaryzacji'!$C83))='Podsumowanie inwentaryzacji'!$C83, IF('Inwentaryzacja 26.02.2013 '!#REF!=1,IF('Inwentaryzacja 26.02.2013 '!#REF!=1,'Inwentaryzacja 26.02.2013 '!$H$5:$H$201,0),0),0),0)</f>
        <v>#REF!</v>
      </c>
      <c r="Y83" s="46" t="e">
        <f t="array" ref="Y83">SUM(IF(MID('Inwentaryzacja 26.02.2013 '!$C$5:$C$201,1,LEN('Podsumowanie inwentaryzacji'!$C83))='Podsumowanie inwentaryzacji'!$C83, IF('Inwentaryzacja 26.02.2013 '!#REF!=1,IF('Inwentaryzacja 26.02.2013 '!#REF!=1,'Inwentaryzacja 26.02.2013 '!$H$5:$H$201,0),0),0),0)</f>
        <v>#REF!</v>
      </c>
      <c r="Z83" s="46" t="e">
        <f t="array" ref="Z83">SUM(IF(MID('Inwentaryzacja 26.02.2013 '!$C$5:$C$201,1,LEN('Podsumowanie inwentaryzacji'!$C83))='Podsumowanie inwentaryzacji'!$C83, IF('Inwentaryzacja 26.02.2013 '!#REF!=1,IF('Inwentaryzacja 26.02.2013 '!#REF!=1,'Inwentaryzacja 26.02.2013 '!$H$5:$H$201,0),0),0),0)</f>
        <v>#REF!</v>
      </c>
      <c r="AA83" s="97" t="e">
        <f t="shared" si="8"/>
        <v>#REF!</v>
      </c>
    </row>
    <row r="84" spans="2:27">
      <c r="B84" s="24">
        <f t="shared" si="9"/>
        <v>8</v>
      </c>
      <c r="C84" s="24" t="s">
        <v>2881</v>
      </c>
      <c r="D84" s="19" t="e">
        <f t="array" ref="D84">SUM(IF(MID('Inwentaryzacja 26.02.2013 '!$C$5:$C$201,1,LEN('Podsumowanie inwentaryzacji'!$C84))='Podsumowanie inwentaryzacji'!$C84, IF('Inwentaryzacja 26.02.2013 '!#REF!=1,'Inwentaryzacja 26.02.2013 '!#REF!,0),0),0)</f>
        <v>#REF!</v>
      </c>
      <c r="E84" s="19" t="e">
        <f t="array" ref="E84">SUM(IF(MID('Inwentaryzacja 26.02.2013 '!$C$5:$C$201,1,LEN('Podsumowanie inwentaryzacji'!$C84))='Podsumowanie inwentaryzacji'!$C84, IF('Inwentaryzacja 26.02.2013 '!#REF!=1,'Inwentaryzacja 26.02.2013 '!#REF!,0),0),0)</f>
        <v>#REF!</v>
      </c>
      <c r="F84" s="19" t="e">
        <f t="array" ref="F84">SUM(IF(MID('Inwentaryzacja 26.02.2013 '!$C$5:$C$201,1,LEN('Podsumowanie inwentaryzacji'!$C84))='Podsumowanie inwentaryzacji'!$C84, IF('Inwentaryzacja 26.02.2013 '!#REF!=1,'Inwentaryzacja 26.02.2013 '!#REF!,0),0),0)</f>
        <v>#REF!</v>
      </c>
      <c r="G84" s="19" t="e">
        <f t="array" ref="G84">SUM(IF(MID('Inwentaryzacja 26.02.2013 '!$C$5:$C$201,1,LEN('Podsumowanie inwentaryzacji'!$C84))='Podsumowanie inwentaryzacji'!$C84, IF('Inwentaryzacja 26.02.2013 '!#REF!=1,'Inwentaryzacja 26.02.2013 '!#REF!,0),0),0)</f>
        <v>#REF!</v>
      </c>
      <c r="H84" s="19" t="e">
        <f t="array" ref="H84">SUM(IF(MID('Inwentaryzacja 26.02.2013 '!$C$5:$C$201,1,LEN('Podsumowanie inwentaryzacji'!$C84))='Podsumowanie inwentaryzacji'!$C84, IF('Inwentaryzacja 26.02.2013 '!#REF!=1,'Inwentaryzacja 26.02.2013 '!#REF!,0),0),0)</f>
        <v>#REF!</v>
      </c>
      <c r="I84" s="19" t="e">
        <f t="array" ref="I84">SUM(IF(MID('Inwentaryzacja 26.02.2013 '!$C$5:$C$201,1,LEN('Podsumowanie inwentaryzacji'!$C84))='Podsumowanie inwentaryzacji'!$C84, IF('Inwentaryzacja 26.02.2013 '!#REF!=1,'Inwentaryzacja 26.02.2013 '!#REF!,0),0),0)</f>
        <v>#REF!</v>
      </c>
      <c r="J84" s="19" t="e">
        <f t="array" ref="J84">SUM(IF(MID('Inwentaryzacja 26.02.2013 '!$C$5:$C$201,1,LEN('Podsumowanie inwentaryzacji'!$C84))='Podsumowanie inwentaryzacji'!$C84, IF('Inwentaryzacja 26.02.2013 '!#REF!=1,'Inwentaryzacja 26.02.2013 '!#REF!,0),0),0)</f>
        <v>#REF!</v>
      </c>
      <c r="K84" s="23" t="e">
        <f t="shared" si="6"/>
        <v>#REF!</v>
      </c>
      <c r="L84" s="19" t="e">
        <f t="array" ref="L84">SUM(IF(MID('Inwentaryzacja 26.02.2013 '!$C$5:$C$201,1,LEN('Podsumowanie inwentaryzacji'!$C84))='Podsumowanie inwentaryzacji'!$C84, IF('Inwentaryzacja 26.02.2013 '!#REF!=1,IF('Inwentaryzacja 26.02.2013 '!#REF!=1,'Inwentaryzacja 26.02.2013 '!$G$5:$G$201,0),0),0),0)</f>
        <v>#REF!</v>
      </c>
      <c r="M84" s="19" t="e">
        <f t="array" ref="M84">SUM(IF(MID('Inwentaryzacja 26.02.2013 '!$C$5:$C$201,1,LEN('Podsumowanie inwentaryzacji'!$C84))='Podsumowanie inwentaryzacji'!$C84, IF('Inwentaryzacja 26.02.2013 '!#REF!=1,IF('Inwentaryzacja 26.02.2013 '!#REF!=1,'Inwentaryzacja 26.02.2013 '!$G$5:$G$201,0),0),0),0)</f>
        <v>#REF!</v>
      </c>
      <c r="N84" s="19" t="e">
        <f t="array" ref="N84">SUM(IF(MID('Inwentaryzacja 26.02.2013 '!$C$5:$C$201,1,LEN('Podsumowanie inwentaryzacji'!$C84))='Podsumowanie inwentaryzacji'!$C84, IF('Inwentaryzacja 26.02.2013 '!#REF!=1,IF('Inwentaryzacja 26.02.2013 '!#REF!=1,'Inwentaryzacja 26.02.2013 '!$G$5:$G$201,0),0),0),0)</f>
        <v>#REF!</v>
      </c>
      <c r="O84" s="19" t="e">
        <f t="array" ref="O84">SUM(IF(MID('Inwentaryzacja 26.02.2013 '!$C$5:$C$201,1,LEN('Podsumowanie inwentaryzacji'!$C84))='Podsumowanie inwentaryzacji'!$C84, IF('Inwentaryzacja 26.02.2013 '!#REF!=1,IF('Inwentaryzacja 26.02.2013 '!#REF!=1,'Inwentaryzacja 26.02.2013 '!$G$5:$G$201,0),0),0),0)</f>
        <v>#REF!</v>
      </c>
      <c r="P84" s="19" t="e">
        <f t="array" ref="P84">SUM(IF(MID('Inwentaryzacja 26.02.2013 '!$C$5:$C$201,1,LEN('Podsumowanie inwentaryzacji'!$C84))='Podsumowanie inwentaryzacji'!$C84, IF('Inwentaryzacja 26.02.2013 '!#REF!=1,IF('Inwentaryzacja 26.02.2013 '!#REF!=1,'Inwentaryzacja 26.02.2013 '!$G$5:$G$201,0),0),0),0)</f>
        <v>#REF!</v>
      </c>
      <c r="Q84" s="19" t="e">
        <f t="array" ref="Q84">SUM(IF(MID('Inwentaryzacja 26.02.2013 '!$C$5:$C$201,1,LEN('Podsumowanie inwentaryzacji'!$C84))='Podsumowanie inwentaryzacji'!$C84, IF('Inwentaryzacja 26.02.2013 '!#REF!=1,IF('Inwentaryzacja 26.02.2013 '!#REF!=1,'Inwentaryzacja 26.02.2013 '!$G$5:$G$201,0),0),0),0)</f>
        <v>#REF!</v>
      </c>
      <c r="R84" s="19" t="e">
        <f t="array" ref="R84">SUM(IF(MID('Inwentaryzacja 26.02.2013 '!$C$5:$C$201,1,LEN('Podsumowanie inwentaryzacji'!$C84))='Podsumowanie inwentaryzacji'!$C84, IF('Inwentaryzacja 26.02.2013 '!#REF!=1,IF('Inwentaryzacja 26.02.2013 '!#REF!=1,'Inwentaryzacja 26.02.2013 '!$G$5:$G$201,0),0),0),0)</f>
        <v>#REF!</v>
      </c>
      <c r="S84" s="23" t="e">
        <f t="shared" si="7"/>
        <v>#REF!</v>
      </c>
      <c r="T84" s="46" t="e">
        <f t="array" ref="T84">SUM(IF(MID('Inwentaryzacja 26.02.2013 '!$C$5:$C$201,1,LEN('Podsumowanie inwentaryzacji'!$C84))='Podsumowanie inwentaryzacji'!$C84, IF('Inwentaryzacja 26.02.2013 '!#REF!=1,IF('Inwentaryzacja 26.02.2013 '!#REF!=1,'Inwentaryzacja 26.02.2013 '!$H$5:$H$201,0),0),0),0)</f>
        <v>#REF!</v>
      </c>
      <c r="U84" s="46" t="e">
        <f t="array" ref="U84">SUM(IF(MID('Inwentaryzacja 26.02.2013 '!$C$5:$C$201,1,LEN('Podsumowanie inwentaryzacji'!$C84))='Podsumowanie inwentaryzacji'!$C84, IF('Inwentaryzacja 26.02.2013 '!#REF!=1,IF('Inwentaryzacja 26.02.2013 '!#REF!=1,'Inwentaryzacja 26.02.2013 '!$H$5:$H$201,0),0),0),0)</f>
        <v>#REF!</v>
      </c>
      <c r="V84" s="46" t="e">
        <f t="array" ref="V84">SUM(IF(MID('Inwentaryzacja 26.02.2013 '!$C$5:$C$201,1,LEN('Podsumowanie inwentaryzacji'!$C84))='Podsumowanie inwentaryzacji'!$C84, IF('Inwentaryzacja 26.02.2013 '!#REF!=1,IF('Inwentaryzacja 26.02.2013 '!#REF!=1,'Inwentaryzacja 26.02.2013 '!$H$5:$H$201,0),0),0),0)</f>
        <v>#REF!</v>
      </c>
      <c r="W84" s="46" t="e">
        <f t="array" ref="W84">SUM(IF(MID('Inwentaryzacja 26.02.2013 '!$C$5:$C$201,1,LEN('Podsumowanie inwentaryzacji'!$C84))='Podsumowanie inwentaryzacji'!$C84, IF('Inwentaryzacja 26.02.2013 '!#REF!=1,IF('Inwentaryzacja 26.02.2013 '!#REF!=1,'Inwentaryzacja 26.02.2013 '!$H$5:$H$201,0),0),0),0)</f>
        <v>#REF!</v>
      </c>
      <c r="X84" s="46" t="e">
        <f t="array" ref="X84">SUM(IF(MID('Inwentaryzacja 26.02.2013 '!$C$5:$C$201,1,LEN('Podsumowanie inwentaryzacji'!$C84))='Podsumowanie inwentaryzacji'!$C84, IF('Inwentaryzacja 26.02.2013 '!#REF!=1,IF('Inwentaryzacja 26.02.2013 '!#REF!=1,'Inwentaryzacja 26.02.2013 '!$H$5:$H$201,0),0),0),0)</f>
        <v>#REF!</v>
      </c>
      <c r="Y84" s="46" t="e">
        <f t="array" ref="Y84">SUM(IF(MID('Inwentaryzacja 26.02.2013 '!$C$5:$C$201,1,LEN('Podsumowanie inwentaryzacji'!$C84))='Podsumowanie inwentaryzacji'!$C84, IF('Inwentaryzacja 26.02.2013 '!#REF!=1,IF('Inwentaryzacja 26.02.2013 '!#REF!=1,'Inwentaryzacja 26.02.2013 '!$H$5:$H$201,0),0),0),0)</f>
        <v>#REF!</v>
      </c>
      <c r="Z84" s="46" t="e">
        <f t="array" ref="Z84">SUM(IF(MID('Inwentaryzacja 26.02.2013 '!$C$5:$C$201,1,LEN('Podsumowanie inwentaryzacji'!$C84))='Podsumowanie inwentaryzacji'!$C84, IF('Inwentaryzacja 26.02.2013 '!#REF!=1,IF('Inwentaryzacja 26.02.2013 '!#REF!=1,'Inwentaryzacja 26.02.2013 '!$H$5:$H$201,0),0),0),0)</f>
        <v>#REF!</v>
      </c>
      <c r="AA84" s="97" t="e">
        <f t="shared" si="8"/>
        <v>#REF!</v>
      </c>
    </row>
    <row r="85" spans="2:27">
      <c r="B85" s="24">
        <f t="shared" si="9"/>
        <v>9</v>
      </c>
      <c r="C85" s="24" t="s">
        <v>3222</v>
      </c>
      <c r="D85" s="19" t="e">
        <f t="array" ref="D85">SUM(IF(MID('Inwentaryzacja 26.02.2013 '!$C$5:$C$201,1,LEN('Podsumowanie inwentaryzacji'!$C85))='Podsumowanie inwentaryzacji'!$C85, IF('Inwentaryzacja 26.02.2013 '!#REF!=1,'Inwentaryzacja 26.02.2013 '!#REF!,0),0),0)</f>
        <v>#REF!</v>
      </c>
      <c r="E85" s="19" t="e">
        <f t="array" ref="E85">SUM(IF(MID('Inwentaryzacja 26.02.2013 '!$C$5:$C$201,1,LEN('Podsumowanie inwentaryzacji'!$C85))='Podsumowanie inwentaryzacji'!$C85, IF('Inwentaryzacja 26.02.2013 '!#REF!=1,'Inwentaryzacja 26.02.2013 '!#REF!,0),0),0)</f>
        <v>#REF!</v>
      </c>
      <c r="F85" s="19" t="e">
        <f t="array" ref="F85">SUM(IF(MID('Inwentaryzacja 26.02.2013 '!$C$5:$C$201,1,LEN('Podsumowanie inwentaryzacji'!$C85))='Podsumowanie inwentaryzacji'!$C85, IF('Inwentaryzacja 26.02.2013 '!#REF!=1,'Inwentaryzacja 26.02.2013 '!#REF!,0),0),0)</f>
        <v>#REF!</v>
      </c>
      <c r="G85" s="19" t="e">
        <f t="array" ref="G85">SUM(IF(MID('Inwentaryzacja 26.02.2013 '!$C$5:$C$201,1,LEN('Podsumowanie inwentaryzacji'!$C85))='Podsumowanie inwentaryzacji'!$C85, IF('Inwentaryzacja 26.02.2013 '!#REF!=1,'Inwentaryzacja 26.02.2013 '!#REF!,0),0),0)</f>
        <v>#REF!</v>
      </c>
      <c r="H85" s="19" t="e">
        <f t="array" ref="H85">SUM(IF(MID('Inwentaryzacja 26.02.2013 '!$C$5:$C$201,1,LEN('Podsumowanie inwentaryzacji'!$C85))='Podsumowanie inwentaryzacji'!$C85, IF('Inwentaryzacja 26.02.2013 '!#REF!=1,'Inwentaryzacja 26.02.2013 '!#REF!,0),0),0)</f>
        <v>#REF!</v>
      </c>
      <c r="I85" s="19" t="e">
        <f t="array" ref="I85">SUM(IF(MID('Inwentaryzacja 26.02.2013 '!$C$5:$C$201,1,LEN('Podsumowanie inwentaryzacji'!$C85))='Podsumowanie inwentaryzacji'!$C85, IF('Inwentaryzacja 26.02.2013 '!#REF!=1,'Inwentaryzacja 26.02.2013 '!#REF!,0),0),0)</f>
        <v>#REF!</v>
      </c>
      <c r="J85" s="19" t="e">
        <f t="array" ref="J85">SUM(IF(MID('Inwentaryzacja 26.02.2013 '!$C$5:$C$201,1,LEN('Podsumowanie inwentaryzacji'!$C85))='Podsumowanie inwentaryzacji'!$C85, IF('Inwentaryzacja 26.02.2013 '!#REF!=1,'Inwentaryzacja 26.02.2013 '!#REF!,0),0),0)</f>
        <v>#REF!</v>
      </c>
      <c r="K85" s="23" t="e">
        <f t="shared" si="6"/>
        <v>#REF!</v>
      </c>
      <c r="L85" s="19" t="e">
        <f t="array" ref="L85">SUM(IF(MID('Inwentaryzacja 26.02.2013 '!$C$5:$C$201,1,LEN('Podsumowanie inwentaryzacji'!$C85))='Podsumowanie inwentaryzacji'!$C85, IF('Inwentaryzacja 26.02.2013 '!#REF!=1,IF('Inwentaryzacja 26.02.2013 '!#REF!=1,'Inwentaryzacja 26.02.2013 '!$G$5:$G$201,0),0),0),0)</f>
        <v>#REF!</v>
      </c>
      <c r="M85" s="19" t="e">
        <f t="array" ref="M85">SUM(IF(MID('Inwentaryzacja 26.02.2013 '!$C$5:$C$201,1,LEN('Podsumowanie inwentaryzacji'!$C85))='Podsumowanie inwentaryzacji'!$C85, IF('Inwentaryzacja 26.02.2013 '!#REF!=1,IF('Inwentaryzacja 26.02.2013 '!#REF!=1,'Inwentaryzacja 26.02.2013 '!$G$5:$G$201,0),0),0),0)</f>
        <v>#REF!</v>
      </c>
      <c r="N85" s="19" t="e">
        <f t="array" ref="N85">SUM(IF(MID('Inwentaryzacja 26.02.2013 '!$C$5:$C$201,1,LEN('Podsumowanie inwentaryzacji'!$C85))='Podsumowanie inwentaryzacji'!$C85, IF('Inwentaryzacja 26.02.2013 '!#REF!=1,IF('Inwentaryzacja 26.02.2013 '!#REF!=1,'Inwentaryzacja 26.02.2013 '!$G$5:$G$201,0),0),0),0)</f>
        <v>#REF!</v>
      </c>
      <c r="O85" s="19" t="e">
        <f t="array" ref="O85">SUM(IF(MID('Inwentaryzacja 26.02.2013 '!$C$5:$C$201,1,LEN('Podsumowanie inwentaryzacji'!$C85))='Podsumowanie inwentaryzacji'!$C85, IF('Inwentaryzacja 26.02.2013 '!#REF!=1,IF('Inwentaryzacja 26.02.2013 '!#REF!=1,'Inwentaryzacja 26.02.2013 '!$G$5:$G$201,0),0),0),0)</f>
        <v>#REF!</v>
      </c>
      <c r="P85" s="19" t="e">
        <f t="array" ref="P85">SUM(IF(MID('Inwentaryzacja 26.02.2013 '!$C$5:$C$201,1,LEN('Podsumowanie inwentaryzacji'!$C85))='Podsumowanie inwentaryzacji'!$C85, IF('Inwentaryzacja 26.02.2013 '!#REF!=1,IF('Inwentaryzacja 26.02.2013 '!#REF!=1,'Inwentaryzacja 26.02.2013 '!$G$5:$G$201,0),0),0),0)</f>
        <v>#REF!</v>
      </c>
      <c r="Q85" s="19" t="e">
        <f t="array" ref="Q85">SUM(IF(MID('Inwentaryzacja 26.02.2013 '!$C$5:$C$201,1,LEN('Podsumowanie inwentaryzacji'!$C85))='Podsumowanie inwentaryzacji'!$C85, IF('Inwentaryzacja 26.02.2013 '!#REF!=1,IF('Inwentaryzacja 26.02.2013 '!#REF!=1,'Inwentaryzacja 26.02.2013 '!$G$5:$G$201,0),0),0),0)</f>
        <v>#REF!</v>
      </c>
      <c r="R85" s="19" t="e">
        <f t="array" ref="R85">SUM(IF(MID('Inwentaryzacja 26.02.2013 '!$C$5:$C$201,1,LEN('Podsumowanie inwentaryzacji'!$C85))='Podsumowanie inwentaryzacji'!$C85, IF('Inwentaryzacja 26.02.2013 '!#REF!=1,IF('Inwentaryzacja 26.02.2013 '!#REF!=1,'Inwentaryzacja 26.02.2013 '!$G$5:$G$201,0),0),0),0)</f>
        <v>#REF!</v>
      </c>
      <c r="S85" s="23" t="e">
        <f t="shared" si="7"/>
        <v>#REF!</v>
      </c>
      <c r="T85" s="46" t="e">
        <f t="array" ref="T85">SUM(IF(MID('Inwentaryzacja 26.02.2013 '!$C$5:$C$201,1,LEN('Podsumowanie inwentaryzacji'!$C85))='Podsumowanie inwentaryzacji'!$C85, IF('Inwentaryzacja 26.02.2013 '!#REF!=1,IF('Inwentaryzacja 26.02.2013 '!#REF!=1,'Inwentaryzacja 26.02.2013 '!$H$5:$H$201,0),0),0),0)</f>
        <v>#REF!</v>
      </c>
      <c r="U85" s="46" t="e">
        <f t="array" ref="U85">SUM(IF(MID('Inwentaryzacja 26.02.2013 '!$C$5:$C$201,1,LEN('Podsumowanie inwentaryzacji'!$C85))='Podsumowanie inwentaryzacji'!$C85, IF('Inwentaryzacja 26.02.2013 '!#REF!=1,IF('Inwentaryzacja 26.02.2013 '!#REF!=1,'Inwentaryzacja 26.02.2013 '!$H$5:$H$201,0),0),0),0)</f>
        <v>#REF!</v>
      </c>
      <c r="V85" s="46" t="e">
        <f t="array" ref="V85">SUM(IF(MID('Inwentaryzacja 26.02.2013 '!$C$5:$C$201,1,LEN('Podsumowanie inwentaryzacji'!$C85))='Podsumowanie inwentaryzacji'!$C85, IF('Inwentaryzacja 26.02.2013 '!#REF!=1,IF('Inwentaryzacja 26.02.2013 '!#REF!=1,'Inwentaryzacja 26.02.2013 '!$H$5:$H$201,0),0),0),0)</f>
        <v>#REF!</v>
      </c>
      <c r="W85" s="46" t="e">
        <f t="array" ref="W85">SUM(IF(MID('Inwentaryzacja 26.02.2013 '!$C$5:$C$201,1,LEN('Podsumowanie inwentaryzacji'!$C85))='Podsumowanie inwentaryzacji'!$C85, IF('Inwentaryzacja 26.02.2013 '!#REF!=1,IF('Inwentaryzacja 26.02.2013 '!#REF!=1,'Inwentaryzacja 26.02.2013 '!$H$5:$H$201,0),0),0),0)</f>
        <v>#REF!</v>
      </c>
      <c r="X85" s="46" t="e">
        <f t="array" ref="X85">SUM(IF(MID('Inwentaryzacja 26.02.2013 '!$C$5:$C$201,1,LEN('Podsumowanie inwentaryzacji'!$C85))='Podsumowanie inwentaryzacji'!$C85, IF('Inwentaryzacja 26.02.2013 '!#REF!=1,IF('Inwentaryzacja 26.02.2013 '!#REF!=1,'Inwentaryzacja 26.02.2013 '!$H$5:$H$201,0),0),0),0)</f>
        <v>#REF!</v>
      </c>
      <c r="Y85" s="46" t="e">
        <f t="array" ref="Y85">SUM(IF(MID('Inwentaryzacja 26.02.2013 '!$C$5:$C$201,1,LEN('Podsumowanie inwentaryzacji'!$C85))='Podsumowanie inwentaryzacji'!$C85, IF('Inwentaryzacja 26.02.2013 '!#REF!=1,IF('Inwentaryzacja 26.02.2013 '!#REF!=1,'Inwentaryzacja 26.02.2013 '!$H$5:$H$201,0),0),0),0)</f>
        <v>#REF!</v>
      </c>
      <c r="Z85" s="46" t="e">
        <f t="array" ref="Z85">SUM(IF(MID('Inwentaryzacja 26.02.2013 '!$C$5:$C$201,1,LEN('Podsumowanie inwentaryzacji'!$C85))='Podsumowanie inwentaryzacji'!$C85, IF('Inwentaryzacja 26.02.2013 '!#REF!=1,IF('Inwentaryzacja 26.02.2013 '!#REF!=1,'Inwentaryzacja 26.02.2013 '!$H$5:$H$201,0),0),0),0)</f>
        <v>#REF!</v>
      </c>
      <c r="AA85" s="97" t="e">
        <f t="shared" si="8"/>
        <v>#REF!</v>
      </c>
    </row>
    <row r="86" spans="2:27">
      <c r="B86" s="24">
        <f t="shared" si="9"/>
        <v>10</v>
      </c>
      <c r="C86" s="24" t="s">
        <v>1099</v>
      </c>
      <c r="D86" s="19" t="e">
        <f t="array" ref="D86">SUM(IF(MID('Inwentaryzacja 26.02.2013 '!$C$5:$C$201,1,LEN('Podsumowanie inwentaryzacji'!$C86))='Podsumowanie inwentaryzacji'!$C86, IF('Inwentaryzacja 26.02.2013 '!#REF!=1,'Inwentaryzacja 26.02.2013 '!#REF!,0),0),0)</f>
        <v>#REF!</v>
      </c>
      <c r="E86" s="19" t="e">
        <f t="array" ref="E86">SUM(IF(MID('Inwentaryzacja 26.02.2013 '!$C$5:$C$201,1,LEN('Podsumowanie inwentaryzacji'!$C86))='Podsumowanie inwentaryzacji'!$C86, IF('Inwentaryzacja 26.02.2013 '!#REF!=1,'Inwentaryzacja 26.02.2013 '!#REF!,0),0),0)</f>
        <v>#REF!</v>
      </c>
      <c r="F86" s="19" t="e">
        <f t="array" ref="F86">SUM(IF(MID('Inwentaryzacja 26.02.2013 '!$C$5:$C$201,1,LEN('Podsumowanie inwentaryzacji'!$C86))='Podsumowanie inwentaryzacji'!$C86, IF('Inwentaryzacja 26.02.2013 '!#REF!=1,'Inwentaryzacja 26.02.2013 '!#REF!,0),0),0)</f>
        <v>#REF!</v>
      </c>
      <c r="G86" s="19" t="e">
        <f t="array" ref="G86">SUM(IF(MID('Inwentaryzacja 26.02.2013 '!$C$5:$C$201,1,LEN('Podsumowanie inwentaryzacji'!$C86))='Podsumowanie inwentaryzacji'!$C86, IF('Inwentaryzacja 26.02.2013 '!#REF!=1,'Inwentaryzacja 26.02.2013 '!#REF!,0),0),0)</f>
        <v>#REF!</v>
      </c>
      <c r="H86" s="19" t="e">
        <f t="array" ref="H86">SUM(IF(MID('Inwentaryzacja 26.02.2013 '!$C$5:$C$201,1,LEN('Podsumowanie inwentaryzacji'!$C86))='Podsumowanie inwentaryzacji'!$C86, IF('Inwentaryzacja 26.02.2013 '!#REF!=1,'Inwentaryzacja 26.02.2013 '!#REF!,0),0),0)</f>
        <v>#REF!</v>
      </c>
      <c r="I86" s="19" t="e">
        <f t="array" ref="I86">SUM(IF(MID('Inwentaryzacja 26.02.2013 '!$C$5:$C$201,1,LEN('Podsumowanie inwentaryzacji'!$C86))='Podsumowanie inwentaryzacji'!$C86, IF('Inwentaryzacja 26.02.2013 '!#REF!=1,'Inwentaryzacja 26.02.2013 '!#REF!,0),0),0)</f>
        <v>#REF!</v>
      </c>
      <c r="J86" s="19" t="e">
        <f t="array" ref="J86">SUM(IF(MID('Inwentaryzacja 26.02.2013 '!$C$5:$C$201,1,LEN('Podsumowanie inwentaryzacji'!$C86))='Podsumowanie inwentaryzacji'!$C86, IF('Inwentaryzacja 26.02.2013 '!#REF!=1,'Inwentaryzacja 26.02.2013 '!#REF!,0),0),0)</f>
        <v>#REF!</v>
      </c>
      <c r="K86" s="23" t="e">
        <f t="shared" si="6"/>
        <v>#REF!</v>
      </c>
      <c r="L86" s="19" t="e">
        <f t="array" ref="L86">SUM(IF(MID('Inwentaryzacja 26.02.2013 '!$C$5:$C$201,1,LEN('Podsumowanie inwentaryzacji'!$C86))='Podsumowanie inwentaryzacji'!$C86, IF('Inwentaryzacja 26.02.2013 '!#REF!=1,IF('Inwentaryzacja 26.02.2013 '!#REF!=1,'Inwentaryzacja 26.02.2013 '!$G$5:$G$201,0),0),0),0)</f>
        <v>#REF!</v>
      </c>
      <c r="M86" s="19" t="e">
        <f t="array" ref="M86">SUM(IF(MID('Inwentaryzacja 26.02.2013 '!$C$5:$C$201,1,LEN('Podsumowanie inwentaryzacji'!$C86))='Podsumowanie inwentaryzacji'!$C86, IF('Inwentaryzacja 26.02.2013 '!#REF!=1,IF('Inwentaryzacja 26.02.2013 '!#REF!=1,'Inwentaryzacja 26.02.2013 '!$G$5:$G$201,0),0),0),0)</f>
        <v>#REF!</v>
      </c>
      <c r="N86" s="19" t="e">
        <f t="array" ref="N86">SUM(IF(MID('Inwentaryzacja 26.02.2013 '!$C$5:$C$201,1,LEN('Podsumowanie inwentaryzacji'!$C86))='Podsumowanie inwentaryzacji'!$C86, IF('Inwentaryzacja 26.02.2013 '!#REF!=1,IF('Inwentaryzacja 26.02.2013 '!#REF!=1,'Inwentaryzacja 26.02.2013 '!$G$5:$G$201,0),0),0),0)</f>
        <v>#REF!</v>
      </c>
      <c r="O86" s="19" t="e">
        <f t="array" ref="O86">SUM(IF(MID('Inwentaryzacja 26.02.2013 '!$C$5:$C$201,1,LEN('Podsumowanie inwentaryzacji'!$C86))='Podsumowanie inwentaryzacji'!$C86, IF('Inwentaryzacja 26.02.2013 '!#REF!=1,IF('Inwentaryzacja 26.02.2013 '!#REF!=1,'Inwentaryzacja 26.02.2013 '!$G$5:$G$201,0),0),0),0)</f>
        <v>#REF!</v>
      </c>
      <c r="P86" s="19" t="e">
        <f t="array" ref="P86">SUM(IF(MID('Inwentaryzacja 26.02.2013 '!$C$5:$C$201,1,LEN('Podsumowanie inwentaryzacji'!$C86))='Podsumowanie inwentaryzacji'!$C86, IF('Inwentaryzacja 26.02.2013 '!#REF!=1,IF('Inwentaryzacja 26.02.2013 '!#REF!=1,'Inwentaryzacja 26.02.2013 '!$G$5:$G$201,0),0),0),0)</f>
        <v>#REF!</v>
      </c>
      <c r="Q86" s="19" t="e">
        <f t="array" ref="Q86">SUM(IF(MID('Inwentaryzacja 26.02.2013 '!$C$5:$C$201,1,LEN('Podsumowanie inwentaryzacji'!$C86))='Podsumowanie inwentaryzacji'!$C86, IF('Inwentaryzacja 26.02.2013 '!#REF!=1,IF('Inwentaryzacja 26.02.2013 '!#REF!=1,'Inwentaryzacja 26.02.2013 '!$G$5:$G$201,0),0),0),0)</f>
        <v>#REF!</v>
      </c>
      <c r="R86" s="19" t="e">
        <f t="array" ref="R86">SUM(IF(MID('Inwentaryzacja 26.02.2013 '!$C$5:$C$201,1,LEN('Podsumowanie inwentaryzacji'!$C86))='Podsumowanie inwentaryzacji'!$C86, IF('Inwentaryzacja 26.02.2013 '!#REF!=1,IF('Inwentaryzacja 26.02.2013 '!#REF!=1,'Inwentaryzacja 26.02.2013 '!$G$5:$G$201,0),0),0),0)</f>
        <v>#REF!</v>
      </c>
      <c r="S86" s="23" t="e">
        <f t="shared" si="7"/>
        <v>#REF!</v>
      </c>
      <c r="T86" s="46" t="e">
        <f t="array" ref="T86">SUM(IF(MID('Inwentaryzacja 26.02.2013 '!$C$5:$C$201,1,LEN('Podsumowanie inwentaryzacji'!$C86))='Podsumowanie inwentaryzacji'!$C86, IF('Inwentaryzacja 26.02.2013 '!#REF!=1,IF('Inwentaryzacja 26.02.2013 '!#REF!=1,'Inwentaryzacja 26.02.2013 '!$H$5:$H$201,0),0),0),0)</f>
        <v>#REF!</v>
      </c>
      <c r="U86" s="46" t="e">
        <f t="array" ref="U86">SUM(IF(MID('Inwentaryzacja 26.02.2013 '!$C$5:$C$201,1,LEN('Podsumowanie inwentaryzacji'!$C86))='Podsumowanie inwentaryzacji'!$C86, IF('Inwentaryzacja 26.02.2013 '!#REF!=1,IF('Inwentaryzacja 26.02.2013 '!#REF!=1,'Inwentaryzacja 26.02.2013 '!$H$5:$H$201,0),0),0),0)</f>
        <v>#REF!</v>
      </c>
      <c r="V86" s="46" t="e">
        <f t="array" ref="V86">SUM(IF(MID('Inwentaryzacja 26.02.2013 '!$C$5:$C$201,1,LEN('Podsumowanie inwentaryzacji'!$C86))='Podsumowanie inwentaryzacji'!$C86, IF('Inwentaryzacja 26.02.2013 '!#REF!=1,IF('Inwentaryzacja 26.02.2013 '!#REF!=1,'Inwentaryzacja 26.02.2013 '!$H$5:$H$201,0),0),0),0)</f>
        <v>#REF!</v>
      </c>
      <c r="W86" s="46" t="e">
        <f t="array" ref="W86">SUM(IF(MID('Inwentaryzacja 26.02.2013 '!$C$5:$C$201,1,LEN('Podsumowanie inwentaryzacji'!$C86))='Podsumowanie inwentaryzacji'!$C86, IF('Inwentaryzacja 26.02.2013 '!#REF!=1,IF('Inwentaryzacja 26.02.2013 '!#REF!=1,'Inwentaryzacja 26.02.2013 '!$H$5:$H$201,0),0),0),0)</f>
        <v>#REF!</v>
      </c>
      <c r="X86" s="46" t="e">
        <f t="array" ref="X86">SUM(IF(MID('Inwentaryzacja 26.02.2013 '!$C$5:$C$201,1,LEN('Podsumowanie inwentaryzacji'!$C86))='Podsumowanie inwentaryzacji'!$C86, IF('Inwentaryzacja 26.02.2013 '!#REF!=1,IF('Inwentaryzacja 26.02.2013 '!#REF!=1,'Inwentaryzacja 26.02.2013 '!$H$5:$H$201,0),0),0),0)</f>
        <v>#REF!</v>
      </c>
      <c r="Y86" s="46" t="e">
        <f t="array" ref="Y86">SUM(IF(MID('Inwentaryzacja 26.02.2013 '!$C$5:$C$201,1,LEN('Podsumowanie inwentaryzacji'!$C86))='Podsumowanie inwentaryzacji'!$C86, IF('Inwentaryzacja 26.02.2013 '!#REF!=1,IF('Inwentaryzacja 26.02.2013 '!#REF!=1,'Inwentaryzacja 26.02.2013 '!$H$5:$H$201,0),0),0),0)</f>
        <v>#REF!</v>
      </c>
      <c r="Z86" s="46" t="e">
        <f t="array" ref="Z86">SUM(IF(MID('Inwentaryzacja 26.02.2013 '!$C$5:$C$201,1,LEN('Podsumowanie inwentaryzacji'!$C86))='Podsumowanie inwentaryzacji'!$C86, IF('Inwentaryzacja 26.02.2013 '!#REF!=1,IF('Inwentaryzacja 26.02.2013 '!#REF!=1,'Inwentaryzacja 26.02.2013 '!$H$5:$H$201,0),0),0),0)</f>
        <v>#REF!</v>
      </c>
      <c r="AA86" s="97" t="e">
        <f t="shared" si="8"/>
        <v>#REF!</v>
      </c>
    </row>
    <row r="87" spans="2:27">
      <c r="B87" s="24">
        <f t="shared" si="9"/>
        <v>11</v>
      </c>
      <c r="C87" s="33" t="s">
        <v>6333</v>
      </c>
      <c r="D87" s="19">
        <f t="array" ref="D87">SUM(IF(MID('Inwentaryzacja 26.02.2013 '!$C$5:$C$201,1,LEN('Podsumowanie inwentaryzacji'!$C87))='Podsumowanie inwentaryzacji'!$C87, IF('Inwentaryzacja 26.02.2013 '!#REF!=1,'Inwentaryzacja 26.02.2013 '!#REF!,0),0),0)</f>
        <v>0</v>
      </c>
      <c r="E87" s="19">
        <f t="array" ref="E87">SUM(IF(MID('Inwentaryzacja 26.02.2013 '!$C$5:$C$201,1,LEN('Podsumowanie inwentaryzacji'!$C87))='Podsumowanie inwentaryzacji'!$C87, IF('Inwentaryzacja 26.02.2013 '!#REF!=1,'Inwentaryzacja 26.02.2013 '!#REF!,0),0),0)</f>
        <v>0</v>
      </c>
      <c r="F87" s="19">
        <f t="array" ref="F87">SUM(IF(MID('Inwentaryzacja 26.02.2013 '!$C$5:$C$201,1,LEN('Podsumowanie inwentaryzacji'!$C87))='Podsumowanie inwentaryzacji'!$C87, IF('Inwentaryzacja 26.02.2013 '!#REF!=1,'Inwentaryzacja 26.02.2013 '!#REF!,0),0),0)</f>
        <v>0</v>
      </c>
      <c r="G87" s="19">
        <f t="array" ref="G87">SUM(IF(MID('Inwentaryzacja 26.02.2013 '!$C$5:$C$201,1,LEN('Podsumowanie inwentaryzacji'!$C87))='Podsumowanie inwentaryzacji'!$C87, IF('Inwentaryzacja 26.02.2013 '!#REF!=1,'Inwentaryzacja 26.02.2013 '!#REF!,0),0),0)</f>
        <v>0</v>
      </c>
      <c r="H87" s="19">
        <f t="array" ref="H87">SUM(IF(MID('Inwentaryzacja 26.02.2013 '!$C$5:$C$201,1,LEN('Podsumowanie inwentaryzacji'!$C87))='Podsumowanie inwentaryzacji'!$C87, IF('Inwentaryzacja 26.02.2013 '!#REF!=1,'Inwentaryzacja 26.02.2013 '!#REF!,0),0),0)</f>
        <v>0</v>
      </c>
      <c r="I87" s="19">
        <f t="array" ref="I87">SUM(IF(MID('Inwentaryzacja 26.02.2013 '!$C$5:$C$201,1,LEN('Podsumowanie inwentaryzacji'!$C87))='Podsumowanie inwentaryzacji'!$C87, IF('Inwentaryzacja 26.02.2013 '!#REF!=1,'Inwentaryzacja 26.02.2013 '!#REF!,0),0),0)</f>
        <v>0</v>
      </c>
      <c r="J87" s="19">
        <f t="array" ref="J87">SUM(IF(MID('Inwentaryzacja 26.02.2013 '!$C$5:$C$201,1,LEN('Podsumowanie inwentaryzacji'!$C87))='Podsumowanie inwentaryzacji'!$C87, IF('Inwentaryzacja 26.02.2013 '!#REF!=1,'Inwentaryzacja 26.02.2013 '!#REF!,0),0),0)</f>
        <v>0</v>
      </c>
      <c r="K87" s="23">
        <f t="shared" si="6"/>
        <v>0</v>
      </c>
      <c r="L87" s="19">
        <f t="array" ref="L87">SUM(IF(MID('Inwentaryzacja 26.02.2013 '!$C$5:$C$201,1,LEN('Podsumowanie inwentaryzacji'!$C87))='Podsumowanie inwentaryzacji'!$C87, IF('Inwentaryzacja 26.02.2013 '!#REF!=1,IF('Inwentaryzacja 26.02.2013 '!#REF!=1,'Inwentaryzacja 26.02.2013 '!$G$5:$G$201,0),0),0),0)</f>
        <v>0</v>
      </c>
      <c r="M87" s="19">
        <f t="array" ref="M87">SUM(IF(MID('Inwentaryzacja 26.02.2013 '!$C$5:$C$201,1,LEN('Podsumowanie inwentaryzacji'!$C87))='Podsumowanie inwentaryzacji'!$C87, IF('Inwentaryzacja 26.02.2013 '!#REF!=1,IF('Inwentaryzacja 26.02.2013 '!#REF!=1,'Inwentaryzacja 26.02.2013 '!$G$5:$G$201,0),0),0),0)</f>
        <v>0</v>
      </c>
      <c r="N87" s="19">
        <f t="array" ref="N87">SUM(IF(MID('Inwentaryzacja 26.02.2013 '!$C$5:$C$201,1,LEN('Podsumowanie inwentaryzacji'!$C87))='Podsumowanie inwentaryzacji'!$C87, IF('Inwentaryzacja 26.02.2013 '!#REF!=1,IF('Inwentaryzacja 26.02.2013 '!#REF!=1,'Inwentaryzacja 26.02.2013 '!$G$5:$G$201,0),0),0),0)</f>
        <v>0</v>
      </c>
      <c r="O87" s="19">
        <f t="array" ref="O87">SUM(IF(MID('Inwentaryzacja 26.02.2013 '!$C$5:$C$201,1,LEN('Podsumowanie inwentaryzacji'!$C87))='Podsumowanie inwentaryzacji'!$C87, IF('Inwentaryzacja 26.02.2013 '!#REF!=1,IF('Inwentaryzacja 26.02.2013 '!#REF!=1,'Inwentaryzacja 26.02.2013 '!$G$5:$G$201,0),0),0),0)</f>
        <v>0</v>
      </c>
      <c r="P87" s="19">
        <f t="array" ref="P87">SUM(IF(MID('Inwentaryzacja 26.02.2013 '!$C$5:$C$201,1,LEN('Podsumowanie inwentaryzacji'!$C87))='Podsumowanie inwentaryzacji'!$C87, IF('Inwentaryzacja 26.02.2013 '!#REF!=1,IF('Inwentaryzacja 26.02.2013 '!#REF!=1,'Inwentaryzacja 26.02.2013 '!$G$5:$G$201,0),0),0),0)</f>
        <v>0</v>
      </c>
      <c r="Q87" s="19">
        <f t="array" ref="Q87">SUM(IF(MID('Inwentaryzacja 26.02.2013 '!$C$5:$C$201,1,LEN('Podsumowanie inwentaryzacji'!$C87))='Podsumowanie inwentaryzacji'!$C87, IF('Inwentaryzacja 26.02.2013 '!#REF!=1,IF('Inwentaryzacja 26.02.2013 '!#REF!=1,'Inwentaryzacja 26.02.2013 '!$G$5:$G$201,0),0),0),0)</f>
        <v>0</v>
      </c>
      <c r="R87" s="19">
        <f t="array" ref="R87">SUM(IF(MID('Inwentaryzacja 26.02.2013 '!$C$5:$C$201,1,LEN('Podsumowanie inwentaryzacji'!$C87))='Podsumowanie inwentaryzacji'!$C87, IF('Inwentaryzacja 26.02.2013 '!#REF!=1,IF('Inwentaryzacja 26.02.2013 '!#REF!=1,'Inwentaryzacja 26.02.2013 '!$G$5:$G$201,0),0),0),0)</f>
        <v>0</v>
      </c>
      <c r="S87" s="23">
        <f t="shared" si="7"/>
        <v>0</v>
      </c>
      <c r="T87" s="46">
        <f t="array" ref="T87">SUM(IF(MID('Inwentaryzacja 26.02.2013 '!$C$5:$C$201,1,LEN('Podsumowanie inwentaryzacji'!$C87))='Podsumowanie inwentaryzacji'!$C87, IF('Inwentaryzacja 26.02.2013 '!#REF!=1,IF('Inwentaryzacja 26.02.2013 '!#REF!=1,'Inwentaryzacja 26.02.2013 '!$H$5:$H$201,0),0),0),0)</f>
        <v>0</v>
      </c>
      <c r="U87" s="46">
        <f t="array" ref="U87">SUM(IF(MID('Inwentaryzacja 26.02.2013 '!$C$5:$C$201,1,LEN('Podsumowanie inwentaryzacji'!$C87))='Podsumowanie inwentaryzacji'!$C87, IF('Inwentaryzacja 26.02.2013 '!#REF!=1,IF('Inwentaryzacja 26.02.2013 '!#REF!=1,'Inwentaryzacja 26.02.2013 '!$H$5:$H$201,0),0),0),0)</f>
        <v>0</v>
      </c>
      <c r="V87" s="46">
        <f t="array" ref="V87">SUM(IF(MID('Inwentaryzacja 26.02.2013 '!$C$5:$C$201,1,LEN('Podsumowanie inwentaryzacji'!$C87))='Podsumowanie inwentaryzacji'!$C87, IF('Inwentaryzacja 26.02.2013 '!#REF!=1,IF('Inwentaryzacja 26.02.2013 '!#REF!=1,'Inwentaryzacja 26.02.2013 '!$H$5:$H$201,0),0),0),0)</f>
        <v>0</v>
      </c>
      <c r="W87" s="46">
        <f t="array" ref="W87">SUM(IF(MID('Inwentaryzacja 26.02.2013 '!$C$5:$C$201,1,LEN('Podsumowanie inwentaryzacji'!$C87))='Podsumowanie inwentaryzacji'!$C87, IF('Inwentaryzacja 26.02.2013 '!#REF!=1,IF('Inwentaryzacja 26.02.2013 '!#REF!=1,'Inwentaryzacja 26.02.2013 '!$H$5:$H$201,0),0),0),0)</f>
        <v>0</v>
      </c>
      <c r="X87" s="46">
        <f t="array" ref="X87">SUM(IF(MID('Inwentaryzacja 26.02.2013 '!$C$5:$C$201,1,LEN('Podsumowanie inwentaryzacji'!$C87))='Podsumowanie inwentaryzacji'!$C87, IF('Inwentaryzacja 26.02.2013 '!#REF!=1,IF('Inwentaryzacja 26.02.2013 '!#REF!=1,'Inwentaryzacja 26.02.2013 '!$H$5:$H$201,0),0),0),0)</f>
        <v>0</v>
      </c>
      <c r="Y87" s="46">
        <f t="array" ref="Y87">SUM(IF(MID('Inwentaryzacja 26.02.2013 '!$C$5:$C$201,1,LEN('Podsumowanie inwentaryzacji'!$C87))='Podsumowanie inwentaryzacji'!$C87, IF('Inwentaryzacja 26.02.2013 '!#REF!=1,IF('Inwentaryzacja 26.02.2013 '!#REF!=1,'Inwentaryzacja 26.02.2013 '!$H$5:$H$201,0),0),0),0)</f>
        <v>0</v>
      </c>
      <c r="Z87" s="46">
        <f t="array" ref="Z87">SUM(IF(MID('Inwentaryzacja 26.02.2013 '!$C$5:$C$201,1,LEN('Podsumowanie inwentaryzacji'!$C87))='Podsumowanie inwentaryzacji'!$C87, IF('Inwentaryzacja 26.02.2013 '!#REF!=1,IF('Inwentaryzacja 26.02.2013 '!#REF!=1,'Inwentaryzacja 26.02.2013 '!$H$5:$H$201,0),0),0),0)</f>
        <v>0</v>
      </c>
      <c r="AA87" s="97">
        <f t="shared" si="8"/>
        <v>0</v>
      </c>
    </row>
    <row r="88" spans="2:27">
      <c r="B88" s="24">
        <f t="shared" si="9"/>
        <v>12</v>
      </c>
      <c r="C88" s="24" t="s">
        <v>3842</v>
      </c>
      <c r="D88" s="19" t="e">
        <f t="array" ref="D88">SUM(IF(MID('Inwentaryzacja 26.02.2013 '!$C$5:$C$201,1,LEN('Podsumowanie inwentaryzacji'!$C88))='Podsumowanie inwentaryzacji'!$C88, IF('Inwentaryzacja 26.02.2013 '!#REF!=1,'Inwentaryzacja 26.02.2013 '!#REF!,0),0),0)</f>
        <v>#REF!</v>
      </c>
      <c r="E88" s="19" t="e">
        <f t="array" ref="E88">SUM(IF(MID('Inwentaryzacja 26.02.2013 '!$C$5:$C$201,1,LEN('Podsumowanie inwentaryzacji'!$C88))='Podsumowanie inwentaryzacji'!$C88, IF('Inwentaryzacja 26.02.2013 '!#REF!=1,'Inwentaryzacja 26.02.2013 '!#REF!,0),0),0)</f>
        <v>#REF!</v>
      </c>
      <c r="F88" s="19" t="e">
        <f t="array" ref="F88">SUM(IF(MID('Inwentaryzacja 26.02.2013 '!$C$5:$C$201,1,LEN('Podsumowanie inwentaryzacji'!$C88))='Podsumowanie inwentaryzacji'!$C88, IF('Inwentaryzacja 26.02.2013 '!#REF!=1,'Inwentaryzacja 26.02.2013 '!#REF!,0),0),0)</f>
        <v>#REF!</v>
      </c>
      <c r="G88" s="19" t="e">
        <f t="array" ref="G88">SUM(IF(MID('Inwentaryzacja 26.02.2013 '!$C$5:$C$201,1,LEN('Podsumowanie inwentaryzacji'!$C88))='Podsumowanie inwentaryzacji'!$C88, IF('Inwentaryzacja 26.02.2013 '!#REF!=1,'Inwentaryzacja 26.02.2013 '!#REF!,0),0),0)</f>
        <v>#REF!</v>
      </c>
      <c r="H88" s="19" t="e">
        <f t="array" ref="H88">SUM(IF(MID('Inwentaryzacja 26.02.2013 '!$C$5:$C$201,1,LEN('Podsumowanie inwentaryzacji'!$C88))='Podsumowanie inwentaryzacji'!$C88, IF('Inwentaryzacja 26.02.2013 '!#REF!=1,'Inwentaryzacja 26.02.2013 '!#REF!,0),0),0)</f>
        <v>#REF!</v>
      </c>
      <c r="I88" s="19" t="e">
        <f t="array" ref="I88">SUM(IF(MID('Inwentaryzacja 26.02.2013 '!$C$5:$C$201,1,LEN('Podsumowanie inwentaryzacji'!$C88))='Podsumowanie inwentaryzacji'!$C88, IF('Inwentaryzacja 26.02.2013 '!#REF!=1,'Inwentaryzacja 26.02.2013 '!#REF!,0),0),0)</f>
        <v>#REF!</v>
      </c>
      <c r="J88" s="19" t="e">
        <f t="array" ref="J88">SUM(IF(MID('Inwentaryzacja 26.02.2013 '!$C$5:$C$201,1,LEN('Podsumowanie inwentaryzacji'!$C88))='Podsumowanie inwentaryzacji'!$C88, IF('Inwentaryzacja 26.02.2013 '!#REF!=1,'Inwentaryzacja 26.02.2013 '!#REF!,0),0),0)</f>
        <v>#REF!</v>
      </c>
      <c r="K88" s="23" t="e">
        <f t="shared" si="6"/>
        <v>#REF!</v>
      </c>
      <c r="L88" s="19" t="e">
        <f t="array" ref="L88">SUM(IF(MID('Inwentaryzacja 26.02.2013 '!$C$5:$C$201,1,LEN('Podsumowanie inwentaryzacji'!$C88))='Podsumowanie inwentaryzacji'!$C88, IF('Inwentaryzacja 26.02.2013 '!#REF!=1,IF('Inwentaryzacja 26.02.2013 '!#REF!=1,'Inwentaryzacja 26.02.2013 '!$G$5:$G$201,0),0),0),0)</f>
        <v>#REF!</v>
      </c>
      <c r="M88" s="19" t="e">
        <f t="array" ref="M88">SUM(IF(MID('Inwentaryzacja 26.02.2013 '!$C$5:$C$201,1,LEN('Podsumowanie inwentaryzacji'!$C88))='Podsumowanie inwentaryzacji'!$C88, IF('Inwentaryzacja 26.02.2013 '!#REF!=1,IF('Inwentaryzacja 26.02.2013 '!#REF!=1,'Inwentaryzacja 26.02.2013 '!$G$5:$G$201,0),0),0),0)</f>
        <v>#REF!</v>
      </c>
      <c r="N88" s="19" t="e">
        <f t="array" ref="N88">SUM(IF(MID('Inwentaryzacja 26.02.2013 '!$C$5:$C$201,1,LEN('Podsumowanie inwentaryzacji'!$C88))='Podsumowanie inwentaryzacji'!$C88, IF('Inwentaryzacja 26.02.2013 '!#REF!=1,IF('Inwentaryzacja 26.02.2013 '!#REF!=1,'Inwentaryzacja 26.02.2013 '!$G$5:$G$201,0),0),0),0)</f>
        <v>#REF!</v>
      </c>
      <c r="O88" s="19" t="e">
        <f t="array" ref="O88">SUM(IF(MID('Inwentaryzacja 26.02.2013 '!$C$5:$C$201,1,LEN('Podsumowanie inwentaryzacji'!$C88))='Podsumowanie inwentaryzacji'!$C88, IF('Inwentaryzacja 26.02.2013 '!#REF!=1,IF('Inwentaryzacja 26.02.2013 '!#REF!=1,'Inwentaryzacja 26.02.2013 '!$G$5:$G$201,0),0),0),0)</f>
        <v>#REF!</v>
      </c>
      <c r="P88" s="19" t="e">
        <f t="array" ref="P88">SUM(IF(MID('Inwentaryzacja 26.02.2013 '!$C$5:$C$201,1,LEN('Podsumowanie inwentaryzacji'!$C88))='Podsumowanie inwentaryzacji'!$C88, IF('Inwentaryzacja 26.02.2013 '!#REF!=1,IF('Inwentaryzacja 26.02.2013 '!#REF!=1,'Inwentaryzacja 26.02.2013 '!$G$5:$G$201,0),0),0),0)</f>
        <v>#REF!</v>
      </c>
      <c r="Q88" s="19" t="e">
        <f t="array" ref="Q88">SUM(IF(MID('Inwentaryzacja 26.02.2013 '!$C$5:$C$201,1,LEN('Podsumowanie inwentaryzacji'!$C88))='Podsumowanie inwentaryzacji'!$C88, IF('Inwentaryzacja 26.02.2013 '!#REF!=1,IF('Inwentaryzacja 26.02.2013 '!#REF!=1,'Inwentaryzacja 26.02.2013 '!$G$5:$G$201,0),0),0),0)</f>
        <v>#REF!</v>
      </c>
      <c r="R88" s="19" t="e">
        <f t="array" ref="R88">SUM(IF(MID('Inwentaryzacja 26.02.2013 '!$C$5:$C$201,1,LEN('Podsumowanie inwentaryzacji'!$C88))='Podsumowanie inwentaryzacji'!$C88, IF('Inwentaryzacja 26.02.2013 '!#REF!=1,IF('Inwentaryzacja 26.02.2013 '!#REF!=1,'Inwentaryzacja 26.02.2013 '!$G$5:$G$201,0),0),0),0)</f>
        <v>#REF!</v>
      </c>
      <c r="S88" s="23" t="e">
        <f t="shared" si="7"/>
        <v>#REF!</v>
      </c>
      <c r="T88" s="46" t="e">
        <f t="array" ref="T88">SUM(IF(MID('Inwentaryzacja 26.02.2013 '!$C$5:$C$201,1,LEN('Podsumowanie inwentaryzacji'!$C88))='Podsumowanie inwentaryzacji'!$C88, IF('Inwentaryzacja 26.02.2013 '!#REF!=1,IF('Inwentaryzacja 26.02.2013 '!#REF!=1,'Inwentaryzacja 26.02.2013 '!$H$5:$H$201,0),0),0),0)</f>
        <v>#REF!</v>
      </c>
      <c r="U88" s="46" t="e">
        <f t="array" ref="U88">SUM(IF(MID('Inwentaryzacja 26.02.2013 '!$C$5:$C$201,1,LEN('Podsumowanie inwentaryzacji'!$C88))='Podsumowanie inwentaryzacji'!$C88, IF('Inwentaryzacja 26.02.2013 '!#REF!=1,IF('Inwentaryzacja 26.02.2013 '!#REF!=1,'Inwentaryzacja 26.02.2013 '!$H$5:$H$201,0),0),0),0)</f>
        <v>#REF!</v>
      </c>
      <c r="V88" s="46" t="e">
        <f t="array" ref="V88">SUM(IF(MID('Inwentaryzacja 26.02.2013 '!$C$5:$C$201,1,LEN('Podsumowanie inwentaryzacji'!$C88))='Podsumowanie inwentaryzacji'!$C88, IF('Inwentaryzacja 26.02.2013 '!#REF!=1,IF('Inwentaryzacja 26.02.2013 '!#REF!=1,'Inwentaryzacja 26.02.2013 '!$H$5:$H$201,0),0),0),0)</f>
        <v>#REF!</v>
      </c>
      <c r="W88" s="46" t="e">
        <f t="array" ref="W88">SUM(IF(MID('Inwentaryzacja 26.02.2013 '!$C$5:$C$201,1,LEN('Podsumowanie inwentaryzacji'!$C88))='Podsumowanie inwentaryzacji'!$C88, IF('Inwentaryzacja 26.02.2013 '!#REF!=1,IF('Inwentaryzacja 26.02.2013 '!#REF!=1,'Inwentaryzacja 26.02.2013 '!$H$5:$H$201,0),0),0),0)</f>
        <v>#REF!</v>
      </c>
      <c r="X88" s="46" t="e">
        <f t="array" ref="X88">SUM(IF(MID('Inwentaryzacja 26.02.2013 '!$C$5:$C$201,1,LEN('Podsumowanie inwentaryzacji'!$C88))='Podsumowanie inwentaryzacji'!$C88, IF('Inwentaryzacja 26.02.2013 '!#REF!=1,IF('Inwentaryzacja 26.02.2013 '!#REF!=1,'Inwentaryzacja 26.02.2013 '!$H$5:$H$201,0),0),0),0)</f>
        <v>#REF!</v>
      </c>
      <c r="Y88" s="46" t="e">
        <f t="array" ref="Y88">SUM(IF(MID('Inwentaryzacja 26.02.2013 '!$C$5:$C$201,1,LEN('Podsumowanie inwentaryzacji'!$C88))='Podsumowanie inwentaryzacji'!$C88, IF('Inwentaryzacja 26.02.2013 '!#REF!=1,IF('Inwentaryzacja 26.02.2013 '!#REF!=1,'Inwentaryzacja 26.02.2013 '!$H$5:$H$201,0),0),0),0)</f>
        <v>#REF!</v>
      </c>
      <c r="Z88" s="46" t="e">
        <f t="array" ref="Z88">SUM(IF(MID('Inwentaryzacja 26.02.2013 '!$C$5:$C$201,1,LEN('Podsumowanie inwentaryzacji'!$C88))='Podsumowanie inwentaryzacji'!$C88, IF('Inwentaryzacja 26.02.2013 '!#REF!=1,IF('Inwentaryzacja 26.02.2013 '!#REF!=1,'Inwentaryzacja 26.02.2013 '!$H$5:$H$201,0),0),0),0)</f>
        <v>#REF!</v>
      </c>
      <c r="AA88" s="97" t="e">
        <f t="shared" si="8"/>
        <v>#REF!</v>
      </c>
    </row>
    <row r="89" spans="2:27">
      <c r="B89" s="24">
        <f t="shared" si="9"/>
        <v>13</v>
      </c>
      <c r="C89" s="24" t="s">
        <v>4463</v>
      </c>
      <c r="D89" s="19" t="e">
        <f t="array" ref="D89">SUM(IF(MID('Inwentaryzacja 26.02.2013 '!$C$5:$C$201,1,LEN('Podsumowanie inwentaryzacji'!$C89))='Podsumowanie inwentaryzacji'!$C89, IF('Inwentaryzacja 26.02.2013 '!#REF!=1,'Inwentaryzacja 26.02.2013 '!#REF!,0),0),0)</f>
        <v>#REF!</v>
      </c>
      <c r="E89" s="19" t="e">
        <f t="array" ref="E89">SUM(IF(MID('Inwentaryzacja 26.02.2013 '!$C$5:$C$201,1,LEN('Podsumowanie inwentaryzacji'!$C89))='Podsumowanie inwentaryzacji'!$C89, IF('Inwentaryzacja 26.02.2013 '!#REF!=1,'Inwentaryzacja 26.02.2013 '!#REF!,0),0),0)</f>
        <v>#REF!</v>
      </c>
      <c r="F89" s="19" t="e">
        <f t="array" ref="F89">SUM(IF(MID('Inwentaryzacja 26.02.2013 '!$C$5:$C$201,1,LEN('Podsumowanie inwentaryzacji'!$C89))='Podsumowanie inwentaryzacji'!$C89, IF('Inwentaryzacja 26.02.2013 '!#REF!=1,'Inwentaryzacja 26.02.2013 '!#REF!,0),0),0)</f>
        <v>#REF!</v>
      </c>
      <c r="G89" s="19" t="e">
        <f t="array" ref="G89">SUM(IF(MID('Inwentaryzacja 26.02.2013 '!$C$5:$C$201,1,LEN('Podsumowanie inwentaryzacji'!$C89))='Podsumowanie inwentaryzacji'!$C89, IF('Inwentaryzacja 26.02.2013 '!#REF!=1,'Inwentaryzacja 26.02.2013 '!#REF!,0),0),0)</f>
        <v>#REF!</v>
      </c>
      <c r="H89" s="19" t="e">
        <f t="array" ref="H89">SUM(IF(MID('Inwentaryzacja 26.02.2013 '!$C$5:$C$201,1,LEN('Podsumowanie inwentaryzacji'!$C89))='Podsumowanie inwentaryzacji'!$C89, IF('Inwentaryzacja 26.02.2013 '!#REF!=1,'Inwentaryzacja 26.02.2013 '!#REF!,0),0),0)</f>
        <v>#REF!</v>
      </c>
      <c r="I89" s="19" t="e">
        <f t="array" ref="I89">SUM(IF(MID('Inwentaryzacja 26.02.2013 '!$C$5:$C$201,1,LEN('Podsumowanie inwentaryzacji'!$C89))='Podsumowanie inwentaryzacji'!$C89, IF('Inwentaryzacja 26.02.2013 '!#REF!=1,'Inwentaryzacja 26.02.2013 '!#REF!,0),0),0)</f>
        <v>#REF!</v>
      </c>
      <c r="J89" s="19" t="e">
        <f t="array" ref="J89">SUM(IF(MID('Inwentaryzacja 26.02.2013 '!$C$5:$C$201,1,LEN('Podsumowanie inwentaryzacji'!$C89))='Podsumowanie inwentaryzacji'!$C89, IF('Inwentaryzacja 26.02.2013 '!#REF!=1,'Inwentaryzacja 26.02.2013 '!#REF!,0),0),0)</f>
        <v>#REF!</v>
      </c>
      <c r="K89" s="23" t="e">
        <f t="shared" si="6"/>
        <v>#REF!</v>
      </c>
      <c r="L89" s="19" t="e">
        <f t="array" ref="L89">SUM(IF(MID('Inwentaryzacja 26.02.2013 '!$C$5:$C$201,1,LEN('Podsumowanie inwentaryzacji'!$C89))='Podsumowanie inwentaryzacji'!$C89, IF('Inwentaryzacja 26.02.2013 '!#REF!=1,IF('Inwentaryzacja 26.02.2013 '!#REF!=1,'Inwentaryzacja 26.02.2013 '!$G$5:$G$201,0),0),0),0)</f>
        <v>#REF!</v>
      </c>
      <c r="M89" s="19" t="e">
        <f t="array" ref="M89">SUM(IF(MID('Inwentaryzacja 26.02.2013 '!$C$5:$C$201,1,LEN('Podsumowanie inwentaryzacji'!$C89))='Podsumowanie inwentaryzacji'!$C89, IF('Inwentaryzacja 26.02.2013 '!#REF!=1,IF('Inwentaryzacja 26.02.2013 '!#REF!=1,'Inwentaryzacja 26.02.2013 '!$G$5:$G$201,0),0),0),0)</f>
        <v>#REF!</v>
      </c>
      <c r="N89" s="19" t="e">
        <f t="array" ref="N89">SUM(IF(MID('Inwentaryzacja 26.02.2013 '!$C$5:$C$201,1,LEN('Podsumowanie inwentaryzacji'!$C89))='Podsumowanie inwentaryzacji'!$C89, IF('Inwentaryzacja 26.02.2013 '!#REF!=1,IF('Inwentaryzacja 26.02.2013 '!#REF!=1,'Inwentaryzacja 26.02.2013 '!$G$5:$G$201,0),0),0),0)</f>
        <v>#REF!</v>
      </c>
      <c r="O89" s="19" t="e">
        <f t="array" ref="O89">SUM(IF(MID('Inwentaryzacja 26.02.2013 '!$C$5:$C$201,1,LEN('Podsumowanie inwentaryzacji'!$C89))='Podsumowanie inwentaryzacji'!$C89, IF('Inwentaryzacja 26.02.2013 '!#REF!=1,IF('Inwentaryzacja 26.02.2013 '!#REF!=1,'Inwentaryzacja 26.02.2013 '!$G$5:$G$201,0),0),0),0)</f>
        <v>#REF!</v>
      </c>
      <c r="P89" s="19" t="e">
        <f t="array" ref="P89">SUM(IF(MID('Inwentaryzacja 26.02.2013 '!$C$5:$C$201,1,LEN('Podsumowanie inwentaryzacji'!$C89))='Podsumowanie inwentaryzacji'!$C89, IF('Inwentaryzacja 26.02.2013 '!#REF!=1,IF('Inwentaryzacja 26.02.2013 '!#REF!=1,'Inwentaryzacja 26.02.2013 '!$G$5:$G$201,0),0),0),0)</f>
        <v>#REF!</v>
      </c>
      <c r="Q89" s="19" t="e">
        <f t="array" ref="Q89">SUM(IF(MID('Inwentaryzacja 26.02.2013 '!$C$5:$C$201,1,LEN('Podsumowanie inwentaryzacji'!$C89))='Podsumowanie inwentaryzacji'!$C89, IF('Inwentaryzacja 26.02.2013 '!#REF!=1,IF('Inwentaryzacja 26.02.2013 '!#REF!=1,'Inwentaryzacja 26.02.2013 '!$G$5:$G$201,0),0),0),0)</f>
        <v>#REF!</v>
      </c>
      <c r="R89" s="19" t="e">
        <f t="array" ref="R89">SUM(IF(MID('Inwentaryzacja 26.02.2013 '!$C$5:$C$201,1,LEN('Podsumowanie inwentaryzacji'!$C89))='Podsumowanie inwentaryzacji'!$C89, IF('Inwentaryzacja 26.02.2013 '!#REF!=1,IF('Inwentaryzacja 26.02.2013 '!#REF!=1,'Inwentaryzacja 26.02.2013 '!$G$5:$G$201,0),0),0),0)</f>
        <v>#REF!</v>
      </c>
      <c r="S89" s="23" t="e">
        <f t="shared" si="7"/>
        <v>#REF!</v>
      </c>
      <c r="T89" s="46" t="e">
        <f t="array" ref="T89">SUM(IF(MID('Inwentaryzacja 26.02.2013 '!$C$5:$C$201,1,LEN('Podsumowanie inwentaryzacji'!$C89))='Podsumowanie inwentaryzacji'!$C89, IF('Inwentaryzacja 26.02.2013 '!#REF!=1,IF('Inwentaryzacja 26.02.2013 '!#REF!=1,'Inwentaryzacja 26.02.2013 '!$H$5:$H$201,0),0),0),0)</f>
        <v>#REF!</v>
      </c>
      <c r="U89" s="46" t="e">
        <f t="array" ref="U89">SUM(IF(MID('Inwentaryzacja 26.02.2013 '!$C$5:$C$201,1,LEN('Podsumowanie inwentaryzacji'!$C89))='Podsumowanie inwentaryzacji'!$C89, IF('Inwentaryzacja 26.02.2013 '!#REF!=1,IF('Inwentaryzacja 26.02.2013 '!#REF!=1,'Inwentaryzacja 26.02.2013 '!$H$5:$H$201,0),0),0),0)</f>
        <v>#REF!</v>
      </c>
      <c r="V89" s="46" t="e">
        <f t="array" ref="V89">SUM(IF(MID('Inwentaryzacja 26.02.2013 '!$C$5:$C$201,1,LEN('Podsumowanie inwentaryzacji'!$C89))='Podsumowanie inwentaryzacji'!$C89, IF('Inwentaryzacja 26.02.2013 '!#REF!=1,IF('Inwentaryzacja 26.02.2013 '!#REF!=1,'Inwentaryzacja 26.02.2013 '!$H$5:$H$201,0),0),0),0)</f>
        <v>#REF!</v>
      </c>
      <c r="W89" s="46" t="e">
        <f t="array" ref="W89">SUM(IF(MID('Inwentaryzacja 26.02.2013 '!$C$5:$C$201,1,LEN('Podsumowanie inwentaryzacji'!$C89))='Podsumowanie inwentaryzacji'!$C89, IF('Inwentaryzacja 26.02.2013 '!#REF!=1,IF('Inwentaryzacja 26.02.2013 '!#REF!=1,'Inwentaryzacja 26.02.2013 '!$H$5:$H$201,0),0),0),0)</f>
        <v>#REF!</v>
      </c>
      <c r="X89" s="46" t="e">
        <f t="array" ref="X89">SUM(IF(MID('Inwentaryzacja 26.02.2013 '!$C$5:$C$201,1,LEN('Podsumowanie inwentaryzacji'!$C89))='Podsumowanie inwentaryzacji'!$C89, IF('Inwentaryzacja 26.02.2013 '!#REF!=1,IF('Inwentaryzacja 26.02.2013 '!#REF!=1,'Inwentaryzacja 26.02.2013 '!$H$5:$H$201,0),0),0),0)</f>
        <v>#REF!</v>
      </c>
      <c r="Y89" s="46" t="e">
        <f t="array" ref="Y89">SUM(IF(MID('Inwentaryzacja 26.02.2013 '!$C$5:$C$201,1,LEN('Podsumowanie inwentaryzacji'!$C89))='Podsumowanie inwentaryzacji'!$C89, IF('Inwentaryzacja 26.02.2013 '!#REF!=1,IF('Inwentaryzacja 26.02.2013 '!#REF!=1,'Inwentaryzacja 26.02.2013 '!$H$5:$H$201,0),0),0),0)</f>
        <v>#REF!</v>
      </c>
      <c r="Z89" s="46" t="e">
        <f t="array" ref="Z89">SUM(IF(MID('Inwentaryzacja 26.02.2013 '!$C$5:$C$201,1,LEN('Podsumowanie inwentaryzacji'!$C89))='Podsumowanie inwentaryzacji'!$C89, IF('Inwentaryzacja 26.02.2013 '!#REF!=1,IF('Inwentaryzacja 26.02.2013 '!#REF!=1,'Inwentaryzacja 26.02.2013 '!$H$5:$H$201,0),0),0),0)</f>
        <v>#REF!</v>
      </c>
      <c r="AA89" s="97" t="e">
        <f t="shared" si="8"/>
        <v>#REF!</v>
      </c>
    </row>
    <row r="90" spans="2:27">
      <c r="B90" s="24">
        <f t="shared" si="9"/>
        <v>14</v>
      </c>
      <c r="C90" s="24" t="s">
        <v>1022</v>
      </c>
      <c r="D90" s="19" t="e">
        <f t="array" ref="D90">SUM(IF(MID('Inwentaryzacja 26.02.2013 '!$C$5:$C$201,1,LEN('Podsumowanie inwentaryzacji'!$C90))='Podsumowanie inwentaryzacji'!$C90, IF('Inwentaryzacja 26.02.2013 '!#REF!=1,'Inwentaryzacja 26.02.2013 '!#REF!,0),0),0)</f>
        <v>#REF!</v>
      </c>
      <c r="E90" s="19" t="e">
        <f t="array" ref="E90">SUM(IF(MID('Inwentaryzacja 26.02.2013 '!$C$5:$C$201,1,LEN('Podsumowanie inwentaryzacji'!$C90))='Podsumowanie inwentaryzacji'!$C90, IF('Inwentaryzacja 26.02.2013 '!#REF!=1,'Inwentaryzacja 26.02.2013 '!#REF!,0),0),0)</f>
        <v>#REF!</v>
      </c>
      <c r="F90" s="19" t="e">
        <f t="array" ref="F90">SUM(IF(MID('Inwentaryzacja 26.02.2013 '!$C$5:$C$201,1,LEN('Podsumowanie inwentaryzacji'!$C90))='Podsumowanie inwentaryzacji'!$C90, IF('Inwentaryzacja 26.02.2013 '!#REF!=1,'Inwentaryzacja 26.02.2013 '!#REF!,0),0),0)</f>
        <v>#REF!</v>
      </c>
      <c r="G90" s="19" t="e">
        <f t="array" ref="G90">SUM(IF(MID('Inwentaryzacja 26.02.2013 '!$C$5:$C$201,1,LEN('Podsumowanie inwentaryzacji'!$C90))='Podsumowanie inwentaryzacji'!$C90, IF('Inwentaryzacja 26.02.2013 '!#REF!=1,'Inwentaryzacja 26.02.2013 '!#REF!,0),0),0)</f>
        <v>#REF!</v>
      </c>
      <c r="H90" s="19" t="e">
        <f t="array" ref="H90">SUM(IF(MID('Inwentaryzacja 26.02.2013 '!$C$5:$C$201,1,LEN('Podsumowanie inwentaryzacji'!$C90))='Podsumowanie inwentaryzacji'!$C90, IF('Inwentaryzacja 26.02.2013 '!#REF!=1,'Inwentaryzacja 26.02.2013 '!#REF!,0),0),0)</f>
        <v>#REF!</v>
      </c>
      <c r="I90" s="19" t="e">
        <f t="array" ref="I90">SUM(IF(MID('Inwentaryzacja 26.02.2013 '!$C$5:$C$201,1,LEN('Podsumowanie inwentaryzacji'!$C90))='Podsumowanie inwentaryzacji'!$C90, IF('Inwentaryzacja 26.02.2013 '!#REF!=1,'Inwentaryzacja 26.02.2013 '!#REF!,0),0),0)</f>
        <v>#REF!</v>
      </c>
      <c r="J90" s="19" t="e">
        <f t="array" ref="J90">SUM(IF(MID('Inwentaryzacja 26.02.2013 '!$C$5:$C$201,1,LEN('Podsumowanie inwentaryzacji'!$C90))='Podsumowanie inwentaryzacji'!$C90, IF('Inwentaryzacja 26.02.2013 '!#REF!=1,'Inwentaryzacja 26.02.2013 '!#REF!,0),0),0)</f>
        <v>#REF!</v>
      </c>
      <c r="K90" s="23" t="e">
        <f t="shared" si="6"/>
        <v>#REF!</v>
      </c>
      <c r="L90" s="19" t="e">
        <f t="array" ref="L90">SUM(IF(MID('Inwentaryzacja 26.02.2013 '!$C$5:$C$201,1,LEN('Podsumowanie inwentaryzacji'!$C90))='Podsumowanie inwentaryzacji'!$C90, IF('Inwentaryzacja 26.02.2013 '!#REF!=1,IF('Inwentaryzacja 26.02.2013 '!#REF!=1,'Inwentaryzacja 26.02.2013 '!$G$5:$G$201,0),0),0),0)</f>
        <v>#REF!</v>
      </c>
      <c r="M90" s="19" t="e">
        <f t="array" ref="M90">SUM(IF(MID('Inwentaryzacja 26.02.2013 '!$C$5:$C$201,1,LEN('Podsumowanie inwentaryzacji'!$C90))='Podsumowanie inwentaryzacji'!$C90, IF('Inwentaryzacja 26.02.2013 '!#REF!=1,IF('Inwentaryzacja 26.02.2013 '!#REF!=1,'Inwentaryzacja 26.02.2013 '!$G$5:$G$201,0),0),0),0)</f>
        <v>#REF!</v>
      </c>
      <c r="N90" s="19" t="e">
        <f t="array" ref="N90">SUM(IF(MID('Inwentaryzacja 26.02.2013 '!$C$5:$C$201,1,LEN('Podsumowanie inwentaryzacji'!$C90))='Podsumowanie inwentaryzacji'!$C90, IF('Inwentaryzacja 26.02.2013 '!#REF!=1,IF('Inwentaryzacja 26.02.2013 '!#REF!=1,'Inwentaryzacja 26.02.2013 '!$G$5:$G$201,0),0),0),0)</f>
        <v>#REF!</v>
      </c>
      <c r="O90" s="19" t="e">
        <f t="array" ref="O90">SUM(IF(MID('Inwentaryzacja 26.02.2013 '!$C$5:$C$201,1,LEN('Podsumowanie inwentaryzacji'!$C90))='Podsumowanie inwentaryzacji'!$C90, IF('Inwentaryzacja 26.02.2013 '!#REF!=1,IF('Inwentaryzacja 26.02.2013 '!#REF!=1,'Inwentaryzacja 26.02.2013 '!$G$5:$G$201,0),0),0),0)</f>
        <v>#REF!</v>
      </c>
      <c r="P90" s="19" t="e">
        <f t="array" ref="P90">SUM(IF(MID('Inwentaryzacja 26.02.2013 '!$C$5:$C$201,1,LEN('Podsumowanie inwentaryzacji'!$C90))='Podsumowanie inwentaryzacji'!$C90, IF('Inwentaryzacja 26.02.2013 '!#REF!=1,IF('Inwentaryzacja 26.02.2013 '!#REF!=1,'Inwentaryzacja 26.02.2013 '!$G$5:$G$201,0),0),0),0)</f>
        <v>#REF!</v>
      </c>
      <c r="Q90" s="19" t="e">
        <f t="array" ref="Q90">SUM(IF(MID('Inwentaryzacja 26.02.2013 '!$C$5:$C$201,1,LEN('Podsumowanie inwentaryzacji'!$C90))='Podsumowanie inwentaryzacji'!$C90, IF('Inwentaryzacja 26.02.2013 '!#REF!=1,IF('Inwentaryzacja 26.02.2013 '!#REF!=1,'Inwentaryzacja 26.02.2013 '!$G$5:$G$201,0),0),0),0)</f>
        <v>#REF!</v>
      </c>
      <c r="R90" s="19" t="e">
        <f t="array" ref="R90">SUM(IF(MID('Inwentaryzacja 26.02.2013 '!$C$5:$C$201,1,LEN('Podsumowanie inwentaryzacji'!$C90))='Podsumowanie inwentaryzacji'!$C90, IF('Inwentaryzacja 26.02.2013 '!#REF!=1,IF('Inwentaryzacja 26.02.2013 '!#REF!=1,'Inwentaryzacja 26.02.2013 '!$G$5:$G$201,0),0),0),0)</f>
        <v>#REF!</v>
      </c>
      <c r="S90" s="23" t="e">
        <f t="shared" si="7"/>
        <v>#REF!</v>
      </c>
      <c r="T90" s="46" t="e">
        <f t="array" ref="T90">SUM(IF(MID('Inwentaryzacja 26.02.2013 '!$C$5:$C$201,1,LEN('Podsumowanie inwentaryzacji'!$C90))='Podsumowanie inwentaryzacji'!$C90, IF('Inwentaryzacja 26.02.2013 '!#REF!=1,IF('Inwentaryzacja 26.02.2013 '!#REF!=1,'Inwentaryzacja 26.02.2013 '!$H$5:$H$201,0),0),0),0)</f>
        <v>#REF!</v>
      </c>
      <c r="U90" s="46" t="e">
        <f t="array" ref="U90">SUM(IF(MID('Inwentaryzacja 26.02.2013 '!$C$5:$C$201,1,LEN('Podsumowanie inwentaryzacji'!$C90))='Podsumowanie inwentaryzacji'!$C90, IF('Inwentaryzacja 26.02.2013 '!#REF!=1,IF('Inwentaryzacja 26.02.2013 '!#REF!=1,'Inwentaryzacja 26.02.2013 '!$H$5:$H$201,0),0),0),0)</f>
        <v>#REF!</v>
      </c>
      <c r="V90" s="46" t="e">
        <f t="array" ref="V90">SUM(IF(MID('Inwentaryzacja 26.02.2013 '!$C$5:$C$201,1,LEN('Podsumowanie inwentaryzacji'!$C90))='Podsumowanie inwentaryzacji'!$C90, IF('Inwentaryzacja 26.02.2013 '!#REF!=1,IF('Inwentaryzacja 26.02.2013 '!#REF!=1,'Inwentaryzacja 26.02.2013 '!$H$5:$H$201,0),0),0),0)</f>
        <v>#REF!</v>
      </c>
      <c r="W90" s="46" t="e">
        <f t="array" ref="W90">SUM(IF(MID('Inwentaryzacja 26.02.2013 '!$C$5:$C$201,1,LEN('Podsumowanie inwentaryzacji'!$C90))='Podsumowanie inwentaryzacji'!$C90, IF('Inwentaryzacja 26.02.2013 '!#REF!=1,IF('Inwentaryzacja 26.02.2013 '!#REF!=1,'Inwentaryzacja 26.02.2013 '!$H$5:$H$201,0),0),0),0)</f>
        <v>#REF!</v>
      </c>
      <c r="X90" s="46" t="e">
        <f t="array" ref="X90">SUM(IF(MID('Inwentaryzacja 26.02.2013 '!$C$5:$C$201,1,LEN('Podsumowanie inwentaryzacji'!$C90))='Podsumowanie inwentaryzacji'!$C90, IF('Inwentaryzacja 26.02.2013 '!#REF!=1,IF('Inwentaryzacja 26.02.2013 '!#REF!=1,'Inwentaryzacja 26.02.2013 '!$H$5:$H$201,0),0),0),0)</f>
        <v>#REF!</v>
      </c>
      <c r="Y90" s="46" t="e">
        <f t="array" ref="Y90">SUM(IF(MID('Inwentaryzacja 26.02.2013 '!$C$5:$C$201,1,LEN('Podsumowanie inwentaryzacji'!$C90))='Podsumowanie inwentaryzacji'!$C90, IF('Inwentaryzacja 26.02.2013 '!#REF!=1,IF('Inwentaryzacja 26.02.2013 '!#REF!=1,'Inwentaryzacja 26.02.2013 '!$H$5:$H$201,0),0),0),0)</f>
        <v>#REF!</v>
      </c>
      <c r="Z90" s="46" t="e">
        <f t="array" ref="Z90">SUM(IF(MID('Inwentaryzacja 26.02.2013 '!$C$5:$C$201,1,LEN('Podsumowanie inwentaryzacji'!$C90))='Podsumowanie inwentaryzacji'!$C90, IF('Inwentaryzacja 26.02.2013 '!#REF!=1,IF('Inwentaryzacja 26.02.2013 '!#REF!=1,'Inwentaryzacja 26.02.2013 '!$H$5:$H$201,0),0),0),0)</f>
        <v>#REF!</v>
      </c>
      <c r="AA90" s="97" t="e">
        <f t="shared" si="8"/>
        <v>#REF!</v>
      </c>
    </row>
    <row r="91" spans="2:27">
      <c r="B91" s="24">
        <f t="shared" si="9"/>
        <v>15</v>
      </c>
      <c r="C91" s="24" t="s">
        <v>3057</v>
      </c>
      <c r="D91" s="19" t="e">
        <f t="array" ref="D91">SUM(IF(MID('Inwentaryzacja 26.02.2013 '!$C$5:$C$201,1,LEN('Podsumowanie inwentaryzacji'!$C91))='Podsumowanie inwentaryzacji'!$C91, IF('Inwentaryzacja 26.02.2013 '!#REF!=1,'Inwentaryzacja 26.02.2013 '!#REF!,0),0),0)</f>
        <v>#REF!</v>
      </c>
      <c r="E91" s="19" t="e">
        <f t="array" ref="E91">SUM(IF(MID('Inwentaryzacja 26.02.2013 '!$C$5:$C$201,1,LEN('Podsumowanie inwentaryzacji'!$C91))='Podsumowanie inwentaryzacji'!$C91, IF('Inwentaryzacja 26.02.2013 '!#REF!=1,'Inwentaryzacja 26.02.2013 '!#REF!,0),0),0)</f>
        <v>#REF!</v>
      </c>
      <c r="F91" s="19" t="e">
        <f t="array" ref="F91">SUM(IF(MID('Inwentaryzacja 26.02.2013 '!$C$5:$C$201,1,LEN('Podsumowanie inwentaryzacji'!$C91))='Podsumowanie inwentaryzacji'!$C91, IF('Inwentaryzacja 26.02.2013 '!#REF!=1,'Inwentaryzacja 26.02.2013 '!#REF!,0),0),0)</f>
        <v>#REF!</v>
      </c>
      <c r="G91" s="19" t="e">
        <f t="array" ref="G91">SUM(IF(MID('Inwentaryzacja 26.02.2013 '!$C$5:$C$201,1,LEN('Podsumowanie inwentaryzacji'!$C91))='Podsumowanie inwentaryzacji'!$C91, IF('Inwentaryzacja 26.02.2013 '!#REF!=1,'Inwentaryzacja 26.02.2013 '!#REF!,0),0),0)</f>
        <v>#REF!</v>
      </c>
      <c r="H91" s="19" t="e">
        <f t="array" ref="H91">SUM(IF(MID('Inwentaryzacja 26.02.2013 '!$C$5:$C$201,1,LEN('Podsumowanie inwentaryzacji'!$C91))='Podsumowanie inwentaryzacji'!$C91, IF('Inwentaryzacja 26.02.2013 '!#REF!=1,'Inwentaryzacja 26.02.2013 '!#REF!,0),0),0)</f>
        <v>#REF!</v>
      </c>
      <c r="I91" s="19" t="e">
        <f t="array" ref="I91">SUM(IF(MID('Inwentaryzacja 26.02.2013 '!$C$5:$C$201,1,LEN('Podsumowanie inwentaryzacji'!$C91))='Podsumowanie inwentaryzacji'!$C91, IF('Inwentaryzacja 26.02.2013 '!#REF!=1,'Inwentaryzacja 26.02.2013 '!#REF!,0),0),0)</f>
        <v>#REF!</v>
      </c>
      <c r="J91" s="19" t="e">
        <f t="array" ref="J91">SUM(IF(MID('Inwentaryzacja 26.02.2013 '!$C$5:$C$201,1,LEN('Podsumowanie inwentaryzacji'!$C91))='Podsumowanie inwentaryzacji'!$C91, IF('Inwentaryzacja 26.02.2013 '!#REF!=1,'Inwentaryzacja 26.02.2013 '!#REF!,0),0),0)</f>
        <v>#REF!</v>
      </c>
      <c r="K91" s="23" t="e">
        <f t="shared" si="6"/>
        <v>#REF!</v>
      </c>
      <c r="L91" s="19" t="e">
        <f t="array" ref="L91">SUM(IF(MID('Inwentaryzacja 26.02.2013 '!$C$5:$C$201,1,LEN('Podsumowanie inwentaryzacji'!$C91))='Podsumowanie inwentaryzacji'!$C91, IF('Inwentaryzacja 26.02.2013 '!#REF!=1,IF('Inwentaryzacja 26.02.2013 '!#REF!=1,'Inwentaryzacja 26.02.2013 '!$G$5:$G$201,0),0),0),0)</f>
        <v>#REF!</v>
      </c>
      <c r="M91" s="19" t="e">
        <f t="array" ref="M91">SUM(IF(MID('Inwentaryzacja 26.02.2013 '!$C$5:$C$201,1,LEN('Podsumowanie inwentaryzacji'!$C91))='Podsumowanie inwentaryzacji'!$C91, IF('Inwentaryzacja 26.02.2013 '!#REF!=1,IF('Inwentaryzacja 26.02.2013 '!#REF!=1,'Inwentaryzacja 26.02.2013 '!$G$5:$G$201,0),0),0),0)</f>
        <v>#REF!</v>
      </c>
      <c r="N91" s="19" t="e">
        <f t="array" ref="N91">SUM(IF(MID('Inwentaryzacja 26.02.2013 '!$C$5:$C$201,1,LEN('Podsumowanie inwentaryzacji'!$C91))='Podsumowanie inwentaryzacji'!$C91, IF('Inwentaryzacja 26.02.2013 '!#REF!=1,IF('Inwentaryzacja 26.02.2013 '!#REF!=1,'Inwentaryzacja 26.02.2013 '!$G$5:$G$201,0),0),0),0)</f>
        <v>#REF!</v>
      </c>
      <c r="O91" s="19" t="e">
        <f t="array" ref="O91">SUM(IF(MID('Inwentaryzacja 26.02.2013 '!$C$5:$C$201,1,LEN('Podsumowanie inwentaryzacji'!$C91))='Podsumowanie inwentaryzacji'!$C91, IF('Inwentaryzacja 26.02.2013 '!#REF!=1,IF('Inwentaryzacja 26.02.2013 '!#REF!=1,'Inwentaryzacja 26.02.2013 '!$G$5:$G$201,0),0),0),0)</f>
        <v>#REF!</v>
      </c>
      <c r="P91" s="19" t="e">
        <f t="array" ref="P91">SUM(IF(MID('Inwentaryzacja 26.02.2013 '!$C$5:$C$201,1,LEN('Podsumowanie inwentaryzacji'!$C91))='Podsumowanie inwentaryzacji'!$C91, IF('Inwentaryzacja 26.02.2013 '!#REF!=1,IF('Inwentaryzacja 26.02.2013 '!#REF!=1,'Inwentaryzacja 26.02.2013 '!$G$5:$G$201,0),0),0),0)</f>
        <v>#REF!</v>
      </c>
      <c r="Q91" s="19" t="e">
        <f t="array" ref="Q91">SUM(IF(MID('Inwentaryzacja 26.02.2013 '!$C$5:$C$201,1,LEN('Podsumowanie inwentaryzacji'!$C91))='Podsumowanie inwentaryzacji'!$C91, IF('Inwentaryzacja 26.02.2013 '!#REF!=1,IF('Inwentaryzacja 26.02.2013 '!#REF!=1,'Inwentaryzacja 26.02.2013 '!$G$5:$G$201,0),0),0),0)</f>
        <v>#REF!</v>
      </c>
      <c r="R91" s="19" t="e">
        <f t="array" ref="R91">SUM(IF(MID('Inwentaryzacja 26.02.2013 '!$C$5:$C$201,1,LEN('Podsumowanie inwentaryzacji'!$C91))='Podsumowanie inwentaryzacji'!$C91, IF('Inwentaryzacja 26.02.2013 '!#REF!=1,IF('Inwentaryzacja 26.02.2013 '!#REF!=1,'Inwentaryzacja 26.02.2013 '!$G$5:$G$201,0),0),0),0)</f>
        <v>#REF!</v>
      </c>
      <c r="S91" s="23" t="e">
        <f t="shared" si="7"/>
        <v>#REF!</v>
      </c>
      <c r="T91" s="46" t="e">
        <f t="array" ref="T91">SUM(IF(MID('Inwentaryzacja 26.02.2013 '!$C$5:$C$201,1,LEN('Podsumowanie inwentaryzacji'!$C91))='Podsumowanie inwentaryzacji'!$C91, IF('Inwentaryzacja 26.02.2013 '!#REF!=1,IF('Inwentaryzacja 26.02.2013 '!#REF!=1,'Inwentaryzacja 26.02.2013 '!$H$5:$H$201,0),0),0),0)</f>
        <v>#REF!</v>
      </c>
      <c r="U91" s="46" t="e">
        <f t="array" ref="U91">SUM(IF(MID('Inwentaryzacja 26.02.2013 '!$C$5:$C$201,1,LEN('Podsumowanie inwentaryzacji'!$C91))='Podsumowanie inwentaryzacji'!$C91, IF('Inwentaryzacja 26.02.2013 '!#REF!=1,IF('Inwentaryzacja 26.02.2013 '!#REF!=1,'Inwentaryzacja 26.02.2013 '!$H$5:$H$201,0),0),0),0)</f>
        <v>#REF!</v>
      </c>
      <c r="V91" s="46" t="e">
        <f t="array" ref="V91">SUM(IF(MID('Inwentaryzacja 26.02.2013 '!$C$5:$C$201,1,LEN('Podsumowanie inwentaryzacji'!$C91))='Podsumowanie inwentaryzacji'!$C91, IF('Inwentaryzacja 26.02.2013 '!#REF!=1,IF('Inwentaryzacja 26.02.2013 '!#REF!=1,'Inwentaryzacja 26.02.2013 '!$H$5:$H$201,0),0),0),0)</f>
        <v>#REF!</v>
      </c>
      <c r="W91" s="46" t="e">
        <f t="array" ref="W91">SUM(IF(MID('Inwentaryzacja 26.02.2013 '!$C$5:$C$201,1,LEN('Podsumowanie inwentaryzacji'!$C91))='Podsumowanie inwentaryzacji'!$C91, IF('Inwentaryzacja 26.02.2013 '!#REF!=1,IF('Inwentaryzacja 26.02.2013 '!#REF!=1,'Inwentaryzacja 26.02.2013 '!$H$5:$H$201,0),0),0),0)</f>
        <v>#REF!</v>
      </c>
      <c r="X91" s="46" t="e">
        <f t="array" ref="X91">SUM(IF(MID('Inwentaryzacja 26.02.2013 '!$C$5:$C$201,1,LEN('Podsumowanie inwentaryzacji'!$C91))='Podsumowanie inwentaryzacji'!$C91, IF('Inwentaryzacja 26.02.2013 '!#REF!=1,IF('Inwentaryzacja 26.02.2013 '!#REF!=1,'Inwentaryzacja 26.02.2013 '!$H$5:$H$201,0),0),0),0)</f>
        <v>#REF!</v>
      </c>
      <c r="Y91" s="46" t="e">
        <f t="array" ref="Y91">SUM(IF(MID('Inwentaryzacja 26.02.2013 '!$C$5:$C$201,1,LEN('Podsumowanie inwentaryzacji'!$C91))='Podsumowanie inwentaryzacji'!$C91, IF('Inwentaryzacja 26.02.2013 '!#REF!=1,IF('Inwentaryzacja 26.02.2013 '!#REF!=1,'Inwentaryzacja 26.02.2013 '!$H$5:$H$201,0),0),0),0)</f>
        <v>#REF!</v>
      </c>
      <c r="Z91" s="46" t="e">
        <f t="array" ref="Z91">SUM(IF(MID('Inwentaryzacja 26.02.2013 '!$C$5:$C$201,1,LEN('Podsumowanie inwentaryzacji'!$C91))='Podsumowanie inwentaryzacji'!$C91, IF('Inwentaryzacja 26.02.2013 '!#REF!=1,IF('Inwentaryzacja 26.02.2013 '!#REF!=1,'Inwentaryzacja 26.02.2013 '!$H$5:$H$201,0),0),0),0)</f>
        <v>#REF!</v>
      </c>
      <c r="AA91" s="97" t="e">
        <f t="shared" si="8"/>
        <v>#REF!</v>
      </c>
    </row>
    <row r="92" spans="2:27">
      <c r="B92" s="24">
        <f t="shared" si="9"/>
        <v>16</v>
      </c>
      <c r="C92" s="24" t="s">
        <v>4503</v>
      </c>
      <c r="D92" s="19" t="e">
        <f t="array" ref="D92">SUM(IF(MID('Inwentaryzacja 26.02.2013 '!$C$5:$C$201,1,LEN('Podsumowanie inwentaryzacji'!$C92))='Podsumowanie inwentaryzacji'!$C92, IF('Inwentaryzacja 26.02.2013 '!#REF!=1,'Inwentaryzacja 26.02.2013 '!#REF!,0),0),0)</f>
        <v>#REF!</v>
      </c>
      <c r="E92" s="19" t="e">
        <f t="array" ref="E92">SUM(IF(MID('Inwentaryzacja 26.02.2013 '!$C$5:$C$201,1,LEN('Podsumowanie inwentaryzacji'!$C92))='Podsumowanie inwentaryzacji'!$C92, IF('Inwentaryzacja 26.02.2013 '!#REF!=1,'Inwentaryzacja 26.02.2013 '!#REF!,0),0),0)</f>
        <v>#REF!</v>
      </c>
      <c r="F92" s="19" t="e">
        <f t="array" ref="F92">SUM(IF(MID('Inwentaryzacja 26.02.2013 '!$C$5:$C$201,1,LEN('Podsumowanie inwentaryzacji'!$C92))='Podsumowanie inwentaryzacji'!$C92, IF('Inwentaryzacja 26.02.2013 '!#REF!=1,'Inwentaryzacja 26.02.2013 '!#REF!,0),0),0)</f>
        <v>#REF!</v>
      </c>
      <c r="G92" s="19" t="e">
        <f t="array" ref="G92">SUM(IF(MID('Inwentaryzacja 26.02.2013 '!$C$5:$C$201,1,LEN('Podsumowanie inwentaryzacji'!$C92))='Podsumowanie inwentaryzacji'!$C92, IF('Inwentaryzacja 26.02.2013 '!#REF!=1,'Inwentaryzacja 26.02.2013 '!#REF!,0),0),0)</f>
        <v>#REF!</v>
      </c>
      <c r="H92" s="19" t="e">
        <f t="array" ref="H92">SUM(IF(MID('Inwentaryzacja 26.02.2013 '!$C$5:$C$201,1,LEN('Podsumowanie inwentaryzacji'!$C92))='Podsumowanie inwentaryzacji'!$C92, IF('Inwentaryzacja 26.02.2013 '!#REF!=1,'Inwentaryzacja 26.02.2013 '!#REF!,0),0),0)</f>
        <v>#REF!</v>
      </c>
      <c r="I92" s="19" t="e">
        <f t="array" ref="I92">SUM(IF(MID('Inwentaryzacja 26.02.2013 '!$C$5:$C$201,1,LEN('Podsumowanie inwentaryzacji'!$C92))='Podsumowanie inwentaryzacji'!$C92, IF('Inwentaryzacja 26.02.2013 '!#REF!=1,'Inwentaryzacja 26.02.2013 '!#REF!,0),0),0)</f>
        <v>#REF!</v>
      </c>
      <c r="J92" s="19" t="e">
        <f t="array" ref="J92">SUM(IF(MID('Inwentaryzacja 26.02.2013 '!$C$5:$C$201,1,LEN('Podsumowanie inwentaryzacji'!$C92))='Podsumowanie inwentaryzacji'!$C92, IF('Inwentaryzacja 26.02.2013 '!#REF!=1,'Inwentaryzacja 26.02.2013 '!#REF!,0),0),0)</f>
        <v>#REF!</v>
      </c>
      <c r="K92" s="23" t="e">
        <f t="shared" si="6"/>
        <v>#REF!</v>
      </c>
      <c r="L92" s="19" t="e">
        <f t="array" ref="L92">SUM(IF(MID('Inwentaryzacja 26.02.2013 '!$C$5:$C$201,1,LEN('Podsumowanie inwentaryzacji'!$C92))='Podsumowanie inwentaryzacji'!$C92, IF('Inwentaryzacja 26.02.2013 '!#REF!=1,IF('Inwentaryzacja 26.02.2013 '!#REF!=1,'Inwentaryzacja 26.02.2013 '!$G$5:$G$201,0),0),0),0)</f>
        <v>#REF!</v>
      </c>
      <c r="M92" s="19" t="e">
        <f t="array" ref="M92">SUM(IF(MID('Inwentaryzacja 26.02.2013 '!$C$5:$C$201,1,LEN('Podsumowanie inwentaryzacji'!$C92))='Podsumowanie inwentaryzacji'!$C92, IF('Inwentaryzacja 26.02.2013 '!#REF!=1,IF('Inwentaryzacja 26.02.2013 '!#REF!=1,'Inwentaryzacja 26.02.2013 '!$G$5:$G$201,0),0),0),0)</f>
        <v>#REF!</v>
      </c>
      <c r="N92" s="19" t="e">
        <f t="array" ref="N92">SUM(IF(MID('Inwentaryzacja 26.02.2013 '!$C$5:$C$201,1,LEN('Podsumowanie inwentaryzacji'!$C92))='Podsumowanie inwentaryzacji'!$C92, IF('Inwentaryzacja 26.02.2013 '!#REF!=1,IF('Inwentaryzacja 26.02.2013 '!#REF!=1,'Inwentaryzacja 26.02.2013 '!$G$5:$G$201,0),0),0),0)</f>
        <v>#REF!</v>
      </c>
      <c r="O92" s="19" t="e">
        <f t="array" ref="O92">SUM(IF(MID('Inwentaryzacja 26.02.2013 '!$C$5:$C$201,1,LEN('Podsumowanie inwentaryzacji'!$C92))='Podsumowanie inwentaryzacji'!$C92, IF('Inwentaryzacja 26.02.2013 '!#REF!=1,IF('Inwentaryzacja 26.02.2013 '!#REF!=1,'Inwentaryzacja 26.02.2013 '!$G$5:$G$201,0),0),0),0)</f>
        <v>#REF!</v>
      </c>
      <c r="P92" s="19" t="e">
        <f t="array" ref="P92">SUM(IF(MID('Inwentaryzacja 26.02.2013 '!$C$5:$C$201,1,LEN('Podsumowanie inwentaryzacji'!$C92))='Podsumowanie inwentaryzacji'!$C92, IF('Inwentaryzacja 26.02.2013 '!#REF!=1,IF('Inwentaryzacja 26.02.2013 '!#REF!=1,'Inwentaryzacja 26.02.2013 '!$G$5:$G$201,0),0),0),0)</f>
        <v>#REF!</v>
      </c>
      <c r="Q92" s="19" t="e">
        <f t="array" ref="Q92">SUM(IF(MID('Inwentaryzacja 26.02.2013 '!$C$5:$C$201,1,LEN('Podsumowanie inwentaryzacji'!$C92))='Podsumowanie inwentaryzacji'!$C92, IF('Inwentaryzacja 26.02.2013 '!#REF!=1,IF('Inwentaryzacja 26.02.2013 '!#REF!=1,'Inwentaryzacja 26.02.2013 '!$G$5:$G$201,0),0),0),0)</f>
        <v>#REF!</v>
      </c>
      <c r="R92" s="19" t="e">
        <f t="array" ref="R92">SUM(IF(MID('Inwentaryzacja 26.02.2013 '!$C$5:$C$201,1,LEN('Podsumowanie inwentaryzacji'!$C92))='Podsumowanie inwentaryzacji'!$C92, IF('Inwentaryzacja 26.02.2013 '!#REF!=1,IF('Inwentaryzacja 26.02.2013 '!#REF!=1,'Inwentaryzacja 26.02.2013 '!$G$5:$G$201,0),0),0),0)</f>
        <v>#REF!</v>
      </c>
      <c r="S92" s="23" t="e">
        <f t="shared" si="7"/>
        <v>#REF!</v>
      </c>
      <c r="T92" s="46" t="e">
        <f t="array" ref="T92">SUM(IF(MID('Inwentaryzacja 26.02.2013 '!$C$5:$C$201,1,LEN('Podsumowanie inwentaryzacji'!$C92))='Podsumowanie inwentaryzacji'!$C92, IF('Inwentaryzacja 26.02.2013 '!#REF!=1,IF('Inwentaryzacja 26.02.2013 '!#REF!=1,'Inwentaryzacja 26.02.2013 '!$H$5:$H$201,0),0),0),0)</f>
        <v>#REF!</v>
      </c>
      <c r="U92" s="46" t="e">
        <f t="array" ref="U92">SUM(IF(MID('Inwentaryzacja 26.02.2013 '!$C$5:$C$201,1,LEN('Podsumowanie inwentaryzacji'!$C92))='Podsumowanie inwentaryzacji'!$C92, IF('Inwentaryzacja 26.02.2013 '!#REF!=1,IF('Inwentaryzacja 26.02.2013 '!#REF!=1,'Inwentaryzacja 26.02.2013 '!$H$5:$H$201,0),0),0),0)</f>
        <v>#REF!</v>
      </c>
      <c r="V92" s="46" t="e">
        <f t="array" ref="V92">SUM(IF(MID('Inwentaryzacja 26.02.2013 '!$C$5:$C$201,1,LEN('Podsumowanie inwentaryzacji'!$C92))='Podsumowanie inwentaryzacji'!$C92, IF('Inwentaryzacja 26.02.2013 '!#REF!=1,IF('Inwentaryzacja 26.02.2013 '!#REF!=1,'Inwentaryzacja 26.02.2013 '!$H$5:$H$201,0),0),0),0)</f>
        <v>#REF!</v>
      </c>
      <c r="W92" s="46" t="e">
        <f t="array" ref="W92">SUM(IF(MID('Inwentaryzacja 26.02.2013 '!$C$5:$C$201,1,LEN('Podsumowanie inwentaryzacji'!$C92))='Podsumowanie inwentaryzacji'!$C92, IF('Inwentaryzacja 26.02.2013 '!#REF!=1,IF('Inwentaryzacja 26.02.2013 '!#REF!=1,'Inwentaryzacja 26.02.2013 '!$H$5:$H$201,0),0),0),0)</f>
        <v>#REF!</v>
      </c>
      <c r="X92" s="46" t="e">
        <f t="array" ref="X92">SUM(IF(MID('Inwentaryzacja 26.02.2013 '!$C$5:$C$201,1,LEN('Podsumowanie inwentaryzacji'!$C92))='Podsumowanie inwentaryzacji'!$C92, IF('Inwentaryzacja 26.02.2013 '!#REF!=1,IF('Inwentaryzacja 26.02.2013 '!#REF!=1,'Inwentaryzacja 26.02.2013 '!$H$5:$H$201,0),0),0),0)</f>
        <v>#REF!</v>
      </c>
      <c r="Y92" s="46" t="e">
        <f t="array" ref="Y92">SUM(IF(MID('Inwentaryzacja 26.02.2013 '!$C$5:$C$201,1,LEN('Podsumowanie inwentaryzacji'!$C92))='Podsumowanie inwentaryzacji'!$C92, IF('Inwentaryzacja 26.02.2013 '!#REF!=1,IF('Inwentaryzacja 26.02.2013 '!#REF!=1,'Inwentaryzacja 26.02.2013 '!$H$5:$H$201,0),0),0),0)</f>
        <v>#REF!</v>
      </c>
      <c r="Z92" s="46" t="e">
        <f t="array" ref="Z92">SUM(IF(MID('Inwentaryzacja 26.02.2013 '!$C$5:$C$201,1,LEN('Podsumowanie inwentaryzacji'!$C92))='Podsumowanie inwentaryzacji'!$C92, IF('Inwentaryzacja 26.02.2013 '!#REF!=1,IF('Inwentaryzacja 26.02.2013 '!#REF!=1,'Inwentaryzacja 26.02.2013 '!$H$5:$H$201,0),0),0),0)</f>
        <v>#REF!</v>
      </c>
      <c r="AA92" s="97" t="e">
        <f t="shared" si="8"/>
        <v>#REF!</v>
      </c>
    </row>
    <row r="93" spans="2:27">
      <c r="B93" s="24">
        <f t="shared" si="9"/>
        <v>17</v>
      </c>
      <c r="C93" s="24" t="s">
        <v>7158</v>
      </c>
      <c r="D93" s="19" t="e">
        <f t="array" ref="D93">SUM(IF(MID('Inwentaryzacja 26.02.2013 '!$C$5:$C$201,1,LEN('Podsumowanie inwentaryzacji'!$C93))='Podsumowanie inwentaryzacji'!$C93, IF('Inwentaryzacja 26.02.2013 '!#REF!=1,'Inwentaryzacja 26.02.2013 '!#REF!,0),0),0)</f>
        <v>#REF!</v>
      </c>
      <c r="E93" s="19" t="e">
        <f t="array" ref="E93">SUM(IF(MID('Inwentaryzacja 26.02.2013 '!$C$5:$C$201,1,LEN('Podsumowanie inwentaryzacji'!$C93))='Podsumowanie inwentaryzacji'!$C93, IF('Inwentaryzacja 26.02.2013 '!#REF!=1,'Inwentaryzacja 26.02.2013 '!#REF!,0),0),0)</f>
        <v>#REF!</v>
      </c>
      <c r="F93" s="19" t="e">
        <f t="array" ref="F93">SUM(IF(MID('Inwentaryzacja 26.02.2013 '!$C$5:$C$201,1,LEN('Podsumowanie inwentaryzacji'!$C93))='Podsumowanie inwentaryzacji'!$C93, IF('Inwentaryzacja 26.02.2013 '!#REF!=1,'Inwentaryzacja 26.02.2013 '!#REF!,0),0),0)</f>
        <v>#REF!</v>
      </c>
      <c r="G93" s="19" t="e">
        <f t="array" ref="G93">SUM(IF(MID('Inwentaryzacja 26.02.2013 '!$C$5:$C$201,1,LEN('Podsumowanie inwentaryzacji'!$C93))='Podsumowanie inwentaryzacji'!$C93, IF('Inwentaryzacja 26.02.2013 '!#REF!=1,'Inwentaryzacja 26.02.2013 '!#REF!,0),0),0)</f>
        <v>#REF!</v>
      </c>
      <c r="H93" s="19" t="e">
        <f t="array" ref="H93">SUM(IF(MID('Inwentaryzacja 26.02.2013 '!$C$5:$C$201,1,LEN('Podsumowanie inwentaryzacji'!$C93))='Podsumowanie inwentaryzacji'!$C93, IF('Inwentaryzacja 26.02.2013 '!#REF!=1,'Inwentaryzacja 26.02.2013 '!#REF!,0),0),0)</f>
        <v>#REF!</v>
      </c>
      <c r="I93" s="19" t="e">
        <f t="array" ref="I93">SUM(IF(MID('Inwentaryzacja 26.02.2013 '!$C$5:$C$201,1,LEN('Podsumowanie inwentaryzacji'!$C93))='Podsumowanie inwentaryzacji'!$C93, IF('Inwentaryzacja 26.02.2013 '!#REF!=1,'Inwentaryzacja 26.02.2013 '!#REF!,0),0),0)</f>
        <v>#REF!</v>
      </c>
      <c r="J93" s="19" t="e">
        <f t="array" ref="J93">SUM(IF(MID('Inwentaryzacja 26.02.2013 '!$C$5:$C$201,1,LEN('Podsumowanie inwentaryzacji'!$C93))='Podsumowanie inwentaryzacji'!$C93, IF('Inwentaryzacja 26.02.2013 '!#REF!=1,'Inwentaryzacja 26.02.2013 '!#REF!,0),0),0)</f>
        <v>#REF!</v>
      </c>
      <c r="K93" s="23" t="e">
        <f t="shared" si="6"/>
        <v>#REF!</v>
      </c>
      <c r="L93" s="19" t="e">
        <f t="array" ref="L93">SUM(IF(MID('Inwentaryzacja 26.02.2013 '!$C$5:$C$201,1,LEN('Podsumowanie inwentaryzacji'!$C93))='Podsumowanie inwentaryzacji'!$C93, IF('Inwentaryzacja 26.02.2013 '!#REF!=1,IF('Inwentaryzacja 26.02.2013 '!#REF!=1,'Inwentaryzacja 26.02.2013 '!$G$5:$G$201,0),0),0),0)</f>
        <v>#REF!</v>
      </c>
      <c r="M93" s="19" t="e">
        <f t="array" ref="M93">SUM(IF(MID('Inwentaryzacja 26.02.2013 '!$C$5:$C$201,1,LEN('Podsumowanie inwentaryzacji'!$C93))='Podsumowanie inwentaryzacji'!$C93, IF('Inwentaryzacja 26.02.2013 '!#REF!=1,IF('Inwentaryzacja 26.02.2013 '!#REF!=1,'Inwentaryzacja 26.02.2013 '!$G$5:$G$201,0),0),0),0)</f>
        <v>#REF!</v>
      </c>
      <c r="N93" s="19" t="e">
        <f t="array" ref="N93">SUM(IF(MID('Inwentaryzacja 26.02.2013 '!$C$5:$C$201,1,LEN('Podsumowanie inwentaryzacji'!$C93))='Podsumowanie inwentaryzacji'!$C93, IF('Inwentaryzacja 26.02.2013 '!#REF!=1,IF('Inwentaryzacja 26.02.2013 '!#REF!=1,'Inwentaryzacja 26.02.2013 '!$G$5:$G$201,0),0),0),0)</f>
        <v>#REF!</v>
      </c>
      <c r="O93" s="19" t="e">
        <f t="array" ref="O93">SUM(IF(MID('Inwentaryzacja 26.02.2013 '!$C$5:$C$201,1,LEN('Podsumowanie inwentaryzacji'!$C93))='Podsumowanie inwentaryzacji'!$C93, IF('Inwentaryzacja 26.02.2013 '!#REF!=1,IF('Inwentaryzacja 26.02.2013 '!#REF!=1,'Inwentaryzacja 26.02.2013 '!$G$5:$G$201,0),0),0),0)</f>
        <v>#REF!</v>
      </c>
      <c r="P93" s="19" t="e">
        <f t="array" ref="P93">SUM(IF(MID('Inwentaryzacja 26.02.2013 '!$C$5:$C$201,1,LEN('Podsumowanie inwentaryzacji'!$C93))='Podsumowanie inwentaryzacji'!$C93, IF('Inwentaryzacja 26.02.2013 '!#REF!=1,IF('Inwentaryzacja 26.02.2013 '!#REF!=1,'Inwentaryzacja 26.02.2013 '!$G$5:$G$201,0),0),0),0)</f>
        <v>#REF!</v>
      </c>
      <c r="Q93" s="19" t="e">
        <f t="array" ref="Q93">SUM(IF(MID('Inwentaryzacja 26.02.2013 '!$C$5:$C$201,1,LEN('Podsumowanie inwentaryzacji'!$C93))='Podsumowanie inwentaryzacji'!$C93, IF('Inwentaryzacja 26.02.2013 '!#REF!=1,IF('Inwentaryzacja 26.02.2013 '!#REF!=1,'Inwentaryzacja 26.02.2013 '!$G$5:$G$201,0),0),0),0)</f>
        <v>#REF!</v>
      </c>
      <c r="R93" s="19" t="e">
        <f t="array" ref="R93">SUM(IF(MID('Inwentaryzacja 26.02.2013 '!$C$5:$C$201,1,LEN('Podsumowanie inwentaryzacji'!$C93))='Podsumowanie inwentaryzacji'!$C93, IF('Inwentaryzacja 26.02.2013 '!#REF!=1,IF('Inwentaryzacja 26.02.2013 '!#REF!=1,'Inwentaryzacja 26.02.2013 '!$G$5:$G$201,0),0),0),0)</f>
        <v>#REF!</v>
      </c>
      <c r="S93" s="23" t="e">
        <f t="shared" si="7"/>
        <v>#REF!</v>
      </c>
      <c r="T93" s="46" t="e">
        <f t="array" ref="T93">SUM(IF(MID('Inwentaryzacja 26.02.2013 '!$C$5:$C$201,1,LEN('Podsumowanie inwentaryzacji'!$C93))='Podsumowanie inwentaryzacji'!$C93, IF('Inwentaryzacja 26.02.2013 '!#REF!=1,IF('Inwentaryzacja 26.02.2013 '!#REF!=1,'Inwentaryzacja 26.02.2013 '!$H$5:$H$201,0),0),0),0)</f>
        <v>#REF!</v>
      </c>
      <c r="U93" s="46" t="e">
        <f t="array" ref="U93">SUM(IF(MID('Inwentaryzacja 26.02.2013 '!$C$5:$C$201,1,LEN('Podsumowanie inwentaryzacji'!$C93))='Podsumowanie inwentaryzacji'!$C93, IF('Inwentaryzacja 26.02.2013 '!#REF!=1,IF('Inwentaryzacja 26.02.2013 '!#REF!=1,'Inwentaryzacja 26.02.2013 '!$H$5:$H$201,0),0),0),0)</f>
        <v>#REF!</v>
      </c>
      <c r="V93" s="46" t="e">
        <f t="array" ref="V93">SUM(IF(MID('Inwentaryzacja 26.02.2013 '!$C$5:$C$201,1,LEN('Podsumowanie inwentaryzacji'!$C93))='Podsumowanie inwentaryzacji'!$C93, IF('Inwentaryzacja 26.02.2013 '!#REF!=1,IF('Inwentaryzacja 26.02.2013 '!#REF!=1,'Inwentaryzacja 26.02.2013 '!$H$5:$H$201,0),0),0),0)</f>
        <v>#REF!</v>
      </c>
      <c r="W93" s="46" t="e">
        <f t="array" ref="W93">SUM(IF(MID('Inwentaryzacja 26.02.2013 '!$C$5:$C$201,1,LEN('Podsumowanie inwentaryzacji'!$C93))='Podsumowanie inwentaryzacji'!$C93, IF('Inwentaryzacja 26.02.2013 '!#REF!=1,IF('Inwentaryzacja 26.02.2013 '!#REF!=1,'Inwentaryzacja 26.02.2013 '!$H$5:$H$201,0),0),0),0)</f>
        <v>#REF!</v>
      </c>
      <c r="X93" s="46" t="e">
        <f t="array" ref="X93">SUM(IF(MID('Inwentaryzacja 26.02.2013 '!$C$5:$C$201,1,LEN('Podsumowanie inwentaryzacji'!$C93))='Podsumowanie inwentaryzacji'!$C93, IF('Inwentaryzacja 26.02.2013 '!#REF!=1,IF('Inwentaryzacja 26.02.2013 '!#REF!=1,'Inwentaryzacja 26.02.2013 '!$H$5:$H$201,0),0),0),0)</f>
        <v>#REF!</v>
      </c>
      <c r="Y93" s="46" t="e">
        <f t="array" ref="Y93">SUM(IF(MID('Inwentaryzacja 26.02.2013 '!$C$5:$C$201,1,LEN('Podsumowanie inwentaryzacji'!$C93))='Podsumowanie inwentaryzacji'!$C93, IF('Inwentaryzacja 26.02.2013 '!#REF!=1,IF('Inwentaryzacja 26.02.2013 '!#REF!=1,'Inwentaryzacja 26.02.2013 '!$H$5:$H$201,0),0),0),0)</f>
        <v>#REF!</v>
      </c>
      <c r="Z93" s="46" t="e">
        <f t="array" ref="Z93">SUM(IF(MID('Inwentaryzacja 26.02.2013 '!$C$5:$C$201,1,LEN('Podsumowanie inwentaryzacji'!$C93))='Podsumowanie inwentaryzacji'!$C93, IF('Inwentaryzacja 26.02.2013 '!#REF!=1,IF('Inwentaryzacja 26.02.2013 '!#REF!=1,'Inwentaryzacja 26.02.2013 '!$H$5:$H$201,0),0),0),0)</f>
        <v>#REF!</v>
      </c>
      <c r="AA93" s="97" t="e">
        <f t="shared" si="8"/>
        <v>#REF!</v>
      </c>
    </row>
    <row r="94" spans="2:27">
      <c r="B94" s="24">
        <f t="shared" si="9"/>
        <v>18</v>
      </c>
      <c r="C94" s="24" t="s">
        <v>6194</v>
      </c>
      <c r="D94" s="19" t="e">
        <f t="array" ref="D94">SUM(IF(MID('Inwentaryzacja 26.02.2013 '!$C$5:$C$201,1,LEN('Podsumowanie inwentaryzacji'!$C94))='Podsumowanie inwentaryzacji'!$C94, IF('Inwentaryzacja 26.02.2013 '!#REF!=1,'Inwentaryzacja 26.02.2013 '!#REF!,0),0),0)</f>
        <v>#REF!</v>
      </c>
      <c r="E94" s="19" t="e">
        <f t="array" ref="E94">SUM(IF(MID('Inwentaryzacja 26.02.2013 '!$C$5:$C$201,1,LEN('Podsumowanie inwentaryzacji'!$C94))='Podsumowanie inwentaryzacji'!$C94, IF('Inwentaryzacja 26.02.2013 '!#REF!=1,'Inwentaryzacja 26.02.2013 '!#REF!,0),0),0)</f>
        <v>#REF!</v>
      </c>
      <c r="F94" s="19" t="e">
        <f t="array" ref="F94">SUM(IF(MID('Inwentaryzacja 26.02.2013 '!$C$5:$C$201,1,LEN('Podsumowanie inwentaryzacji'!$C94))='Podsumowanie inwentaryzacji'!$C94, IF('Inwentaryzacja 26.02.2013 '!#REF!=1,'Inwentaryzacja 26.02.2013 '!#REF!,0),0),0)</f>
        <v>#REF!</v>
      </c>
      <c r="G94" s="19" t="e">
        <f t="array" ref="G94">SUM(IF(MID('Inwentaryzacja 26.02.2013 '!$C$5:$C$201,1,LEN('Podsumowanie inwentaryzacji'!$C94))='Podsumowanie inwentaryzacji'!$C94, IF('Inwentaryzacja 26.02.2013 '!#REF!=1,'Inwentaryzacja 26.02.2013 '!#REF!,0),0),0)</f>
        <v>#REF!</v>
      </c>
      <c r="H94" s="19" t="e">
        <f t="array" ref="H94">SUM(IF(MID('Inwentaryzacja 26.02.2013 '!$C$5:$C$201,1,LEN('Podsumowanie inwentaryzacji'!$C94))='Podsumowanie inwentaryzacji'!$C94, IF('Inwentaryzacja 26.02.2013 '!#REF!=1,'Inwentaryzacja 26.02.2013 '!#REF!,0),0),0)</f>
        <v>#REF!</v>
      </c>
      <c r="I94" s="19" t="e">
        <f t="array" ref="I94">SUM(IF(MID('Inwentaryzacja 26.02.2013 '!$C$5:$C$201,1,LEN('Podsumowanie inwentaryzacji'!$C94))='Podsumowanie inwentaryzacji'!$C94, IF('Inwentaryzacja 26.02.2013 '!#REF!=1,'Inwentaryzacja 26.02.2013 '!#REF!,0),0),0)</f>
        <v>#REF!</v>
      </c>
      <c r="J94" s="19" t="e">
        <f t="array" ref="J94">SUM(IF(MID('Inwentaryzacja 26.02.2013 '!$C$5:$C$201,1,LEN('Podsumowanie inwentaryzacji'!$C94))='Podsumowanie inwentaryzacji'!$C94, IF('Inwentaryzacja 26.02.2013 '!#REF!=1,'Inwentaryzacja 26.02.2013 '!#REF!,0),0),0)</f>
        <v>#REF!</v>
      </c>
      <c r="K94" s="23" t="e">
        <f t="shared" si="6"/>
        <v>#REF!</v>
      </c>
      <c r="L94" s="19" t="e">
        <f t="array" ref="L94">SUM(IF(MID('Inwentaryzacja 26.02.2013 '!$C$5:$C$201,1,LEN('Podsumowanie inwentaryzacji'!$C94))='Podsumowanie inwentaryzacji'!$C94, IF('Inwentaryzacja 26.02.2013 '!#REF!=1,IF('Inwentaryzacja 26.02.2013 '!#REF!=1,'Inwentaryzacja 26.02.2013 '!$G$5:$G$201,0),0),0),0)</f>
        <v>#REF!</v>
      </c>
      <c r="M94" s="19" t="e">
        <f t="array" ref="M94">SUM(IF(MID('Inwentaryzacja 26.02.2013 '!$C$5:$C$201,1,LEN('Podsumowanie inwentaryzacji'!$C94))='Podsumowanie inwentaryzacji'!$C94, IF('Inwentaryzacja 26.02.2013 '!#REF!=1,IF('Inwentaryzacja 26.02.2013 '!#REF!=1,'Inwentaryzacja 26.02.2013 '!$G$5:$G$201,0),0),0),0)</f>
        <v>#REF!</v>
      </c>
      <c r="N94" s="19" t="e">
        <f t="array" ref="N94">SUM(IF(MID('Inwentaryzacja 26.02.2013 '!$C$5:$C$201,1,LEN('Podsumowanie inwentaryzacji'!$C94))='Podsumowanie inwentaryzacji'!$C94, IF('Inwentaryzacja 26.02.2013 '!#REF!=1,IF('Inwentaryzacja 26.02.2013 '!#REF!=1,'Inwentaryzacja 26.02.2013 '!$G$5:$G$201,0),0),0),0)</f>
        <v>#REF!</v>
      </c>
      <c r="O94" s="19" t="e">
        <f t="array" ref="O94">SUM(IF(MID('Inwentaryzacja 26.02.2013 '!$C$5:$C$201,1,LEN('Podsumowanie inwentaryzacji'!$C94))='Podsumowanie inwentaryzacji'!$C94, IF('Inwentaryzacja 26.02.2013 '!#REF!=1,IF('Inwentaryzacja 26.02.2013 '!#REF!=1,'Inwentaryzacja 26.02.2013 '!$G$5:$G$201,0),0),0),0)</f>
        <v>#REF!</v>
      </c>
      <c r="P94" s="19" t="e">
        <f t="array" ref="P94">SUM(IF(MID('Inwentaryzacja 26.02.2013 '!$C$5:$C$201,1,LEN('Podsumowanie inwentaryzacji'!$C94))='Podsumowanie inwentaryzacji'!$C94, IF('Inwentaryzacja 26.02.2013 '!#REF!=1,IF('Inwentaryzacja 26.02.2013 '!#REF!=1,'Inwentaryzacja 26.02.2013 '!$G$5:$G$201,0),0),0),0)</f>
        <v>#REF!</v>
      </c>
      <c r="Q94" s="19" t="e">
        <f t="array" ref="Q94">SUM(IF(MID('Inwentaryzacja 26.02.2013 '!$C$5:$C$201,1,LEN('Podsumowanie inwentaryzacji'!$C94))='Podsumowanie inwentaryzacji'!$C94, IF('Inwentaryzacja 26.02.2013 '!#REF!=1,IF('Inwentaryzacja 26.02.2013 '!#REF!=1,'Inwentaryzacja 26.02.2013 '!$G$5:$G$201,0),0),0),0)</f>
        <v>#REF!</v>
      </c>
      <c r="R94" s="19" t="e">
        <f t="array" ref="R94">SUM(IF(MID('Inwentaryzacja 26.02.2013 '!$C$5:$C$201,1,LEN('Podsumowanie inwentaryzacji'!$C94))='Podsumowanie inwentaryzacji'!$C94, IF('Inwentaryzacja 26.02.2013 '!#REF!=1,IF('Inwentaryzacja 26.02.2013 '!#REF!=1,'Inwentaryzacja 26.02.2013 '!$G$5:$G$201,0),0),0),0)</f>
        <v>#REF!</v>
      </c>
      <c r="S94" s="23" t="e">
        <f t="shared" si="7"/>
        <v>#REF!</v>
      </c>
      <c r="T94" s="46" t="e">
        <f t="array" ref="T94">SUM(IF(MID('Inwentaryzacja 26.02.2013 '!$C$5:$C$201,1,LEN('Podsumowanie inwentaryzacji'!$C94))='Podsumowanie inwentaryzacji'!$C94, IF('Inwentaryzacja 26.02.2013 '!#REF!=1,IF('Inwentaryzacja 26.02.2013 '!#REF!=1,'Inwentaryzacja 26.02.2013 '!$H$5:$H$201,0),0),0),0)</f>
        <v>#REF!</v>
      </c>
      <c r="U94" s="46" t="e">
        <f t="array" ref="U94">SUM(IF(MID('Inwentaryzacja 26.02.2013 '!$C$5:$C$201,1,LEN('Podsumowanie inwentaryzacji'!$C94))='Podsumowanie inwentaryzacji'!$C94, IF('Inwentaryzacja 26.02.2013 '!#REF!=1,IF('Inwentaryzacja 26.02.2013 '!#REF!=1,'Inwentaryzacja 26.02.2013 '!$H$5:$H$201,0),0),0),0)</f>
        <v>#REF!</v>
      </c>
      <c r="V94" s="46" t="e">
        <f t="array" ref="V94">SUM(IF(MID('Inwentaryzacja 26.02.2013 '!$C$5:$C$201,1,LEN('Podsumowanie inwentaryzacji'!$C94))='Podsumowanie inwentaryzacji'!$C94, IF('Inwentaryzacja 26.02.2013 '!#REF!=1,IF('Inwentaryzacja 26.02.2013 '!#REF!=1,'Inwentaryzacja 26.02.2013 '!$H$5:$H$201,0),0),0),0)</f>
        <v>#REF!</v>
      </c>
      <c r="W94" s="46" t="e">
        <f t="array" ref="W94">SUM(IF(MID('Inwentaryzacja 26.02.2013 '!$C$5:$C$201,1,LEN('Podsumowanie inwentaryzacji'!$C94))='Podsumowanie inwentaryzacji'!$C94, IF('Inwentaryzacja 26.02.2013 '!#REF!=1,IF('Inwentaryzacja 26.02.2013 '!#REF!=1,'Inwentaryzacja 26.02.2013 '!$H$5:$H$201,0),0),0),0)</f>
        <v>#REF!</v>
      </c>
      <c r="X94" s="46" t="e">
        <f t="array" ref="X94">SUM(IF(MID('Inwentaryzacja 26.02.2013 '!$C$5:$C$201,1,LEN('Podsumowanie inwentaryzacji'!$C94))='Podsumowanie inwentaryzacji'!$C94, IF('Inwentaryzacja 26.02.2013 '!#REF!=1,IF('Inwentaryzacja 26.02.2013 '!#REF!=1,'Inwentaryzacja 26.02.2013 '!$H$5:$H$201,0),0),0),0)</f>
        <v>#REF!</v>
      </c>
      <c r="Y94" s="46" t="e">
        <f t="array" ref="Y94">SUM(IF(MID('Inwentaryzacja 26.02.2013 '!$C$5:$C$201,1,LEN('Podsumowanie inwentaryzacji'!$C94))='Podsumowanie inwentaryzacji'!$C94, IF('Inwentaryzacja 26.02.2013 '!#REF!=1,IF('Inwentaryzacja 26.02.2013 '!#REF!=1,'Inwentaryzacja 26.02.2013 '!$H$5:$H$201,0),0),0),0)</f>
        <v>#REF!</v>
      </c>
      <c r="Z94" s="46" t="e">
        <f t="array" ref="Z94">SUM(IF(MID('Inwentaryzacja 26.02.2013 '!$C$5:$C$201,1,LEN('Podsumowanie inwentaryzacji'!$C94))='Podsumowanie inwentaryzacji'!$C94, IF('Inwentaryzacja 26.02.2013 '!#REF!=1,IF('Inwentaryzacja 26.02.2013 '!#REF!=1,'Inwentaryzacja 26.02.2013 '!$H$5:$H$201,0),0),0),0)</f>
        <v>#REF!</v>
      </c>
      <c r="AA94" s="97" t="e">
        <f t="shared" si="8"/>
        <v>#REF!</v>
      </c>
    </row>
    <row r="95" spans="2:27">
      <c r="B95" s="24">
        <f t="shared" si="9"/>
        <v>19</v>
      </c>
      <c r="C95" s="33" t="s">
        <v>4203</v>
      </c>
      <c r="D95" s="19" t="e">
        <f t="array" ref="D95">SUM(IF(MID('Inwentaryzacja 26.02.2013 '!$C$5:$C$201,1,LEN('Podsumowanie inwentaryzacji'!$C95))='Podsumowanie inwentaryzacji'!$C95, IF('Inwentaryzacja 26.02.2013 '!#REF!=1,'Inwentaryzacja 26.02.2013 '!#REF!,0),0),0)</f>
        <v>#REF!</v>
      </c>
      <c r="E95" s="19" t="e">
        <f t="array" ref="E95">SUM(IF(MID('Inwentaryzacja 26.02.2013 '!$C$5:$C$201,1,LEN('Podsumowanie inwentaryzacji'!$C95))='Podsumowanie inwentaryzacji'!$C95, IF('Inwentaryzacja 26.02.2013 '!#REF!=1,'Inwentaryzacja 26.02.2013 '!#REF!,0),0),0)</f>
        <v>#REF!</v>
      </c>
      <c r="F95" s="19" t="e">
        <f t="array" ref="F95">SUM(IF(MID('Inwentaryzacja 26.02.2013 '!$C$5:$C$201,1,LEN('Podsumowanie inwentaryzacji'!$C95))='Podsumowanie inwentaryzacji'!$C95, IF('Inwentaryzacja 26.02.2013 '!#REF!=1,'Inwentaryzacja 26.02.2013 '!#REF!,0),0),0)</f>
        <v>#REF!</v>
      </c>
      <c r="G95" s="19" t="e">
        <f t="array" ref="G95">SUM(IF(MID('Inwentaryzacja 26.02.2013 '!$C$5:$C$201,1,LEN('Podsumowanie inwentaryzacji'!$C95))='Podsumowanie inwentaryzacji'!$C95, IF('Inwentaryzacja 26.02.2013 '!#REF!=1,'Inwentaryzacja 26.02.2013 '!#REF!,0),0),0)</f>
        <v>#REF!</v>
      </c>
      <c r="H95" s="19" t="e">
        <f t="array" ref="H95">SUM(IF(MID('Inwentaryzacja 26.02.2013 '!$C$5:$C$201,1,LEN('Podsumowanie inwentaryzacji'!$C95))='Podsumowanie inwentaryzacji'!$C95, IF('Inwentaryzacja 26.02.2013 '!#REF!=1,'Inwentaryzacja 26.02.2013 '!#REF!,0),0),0)</f>
        <v>#REF!</v>
      </c>
      <c r="I95" s="19" t="e">
        <f t="array" ref="I95">SUM(IF(MID('Inwentaryzacja 26.02.2013 '!$C$5:$C$201,1,LEN('Podsumowanie inwentaryzacji'!$C95))='Podsumowanie inwentaryzacji'!$C95, IF('Inwentaryzacja 26.02.2013 '!#REF!=1,'Inwentaryzacja 26.02.2013 '!#REF!,0),0),0)</f>
        <v>#REF!</v>
      </c>
      <c r="J95" s="19" t="e">
        <f t="array" ref="J95">SUM(IF(MID('Inwentaryzacja 26.02.2013 '!$C$5:$C$201,1,LEN('Podsumowanie inwentaryzacji'!$C95))='Podsumowanie inwentaryzacji'!$C95, IF('Inwentaryzacja 26.02.2013 '!#REF!=1,'Inwentaryzacja 26.02.2013 '!#REF!,0),0),0)</f>
        <v>#REF!</v>
      </c>
      <c r="K95" s="23" t="e">
        <f t="shared" si="6"/>
        <v>#REF!</v>
      </c>
      <c r="L95" s="19" t="e">
        <f t="array" ref="L95">SUM(IF(MID('Inwentaryzacja 26.02.2013 '!$C$5:$C$201,1,LEN('Podsumowanie inwentaryzacji'!$C95))='Podsumowanie inwentaryzacji'!$C95, IF('Inwentaryzacja 26.02.2013 '!#REF!=1,IF('Inwentaryzacja 26.02.2013 '!#REF!=1,'Inwentaryzacja 26.02.2013 '!$G$5:$G$201,0),0),0),0)</f>
        <v>#REF!</v>
      </c>
      <c r="M95" s="19" t="e">
        <f t="array" ref="M95">SUM(IF(MID('Inwentaryzacja 26.02.2013 '!$C$5:$C$201,1,LEN('Podsumowanie inwentaryzacji'!$C95))='Podsumowanie inwentaryzacji'!$C95, IF('Inwentaryzacja 26.02.2013 '!#REF!=1,IF('Inwentaryzacja 26.02.2013 '!#REF!=1,'Inwentaryzacja 26.02.2013 '!$G$5:$G$201,0),0),0),0)</f>
        <v>#REF!</v>
      </c>
      <c r="N95" s="19" t="e">
        <f t="array" ref="N95">SUM(IF(MID('Inwentaryzacja 26.02.2013 '!$C$5:$C$201,1,LEN('Podsumowanie inwentaryzacji'!$C95))='Podsumowanie inwentaryzacji'!$C95, IF('Inwentaryzacja 26.02.2013 '!#REF!=1,IF('Inwentaryzacja 26.02.2013 '!#REF!=1,'Inwentaryzacja 26.02.2013 '!$G$5:$G$201,0),0),0),0)</f>
        <v>#REF!</v>
      </c>
      <c r="O95" s="19" t="e">
        <f t="array" ref="O95">SUM(IF(MID('Inwentaryzacja 26.02.2013 '!$C$5:$C$201,1,LEN('Podsumowanie inwentaryzacji'!$C95))='Podsumowanie inwentaryzacji'!$C95, IF('Inwentaryzacja 26.02.2013 '!#REF!=1,IF('Inwentaryzacja 26.02.2013 '!#REF!=1,'Inwentaryzacja 26.02.2013 '!$G$5:$G$201,0),0),0),0)</f>
        <v>#REF!</v>
      </c>
      <c r="P95" s="19" t="e">
        <f t="array" ref="P95">SUM(IF(MID('Inwentaryzacja 26.02.2013 '!$C$5:$C$201,1,LEN('Podsumowanie inwentaryzacji'!$C95))='Podsumowanie inwentaryzacji'!$C95, IF('Inwentaryzacja 26.02.2013 '!#REF!=1,IF('Inwentaryzacja 26.02.2013 '!#REF!=1,'Inwentaryzacja 26.02.2013 '!$G$5:$G$201,0),0),0),0)</f>
        <v>#REF!</v>
      </c>
      <c r="Q95" s="19" t="e">
        <f t="array" ref="Q95">SUM(IF(MID('Inwentaryzacja 26.02.2013 '!$C$5:$C$201,1,LEN('Podsumowanie inwentaryzacji'!$C95))='Podsumowanie inwentaryzacji'!$C95, IF('Inwentaryzacja 26.02.2013 '!#REF!=1,IF('Inwentaryzacja 26.02.2013 '!#REF!=1,'Inwentaryzacja 26.02.2013 '!$G$5:$G$201,0),0),0),0)</f>
        <v>#REF!</v>
      </c>
      <c r="R95" s="19" t="e">
        <f t="array" ref="R95">SUM(IF(MID('Inwentaryzacja 26.02.2013 '!$C$5:$C$201,1,LEN('Podsumowanie inwentaryzacji'!$C95))='Podsumowanie inwentaryzacji'!$C95, IF('Inwentaryzacja 26.02.2013 '!#REF!=1,IF('Inwentaryzacja 26.02.2013 '!#REF!=1,'Inwentaryzacja 26.02.2013 '!$G$5:$G$201,0),0),0),0)</f>
        <v>#REF!</v>
      </c>
      <c r="S95" s="23" t="e">
        <f t="shared" si="7"/>
        <v>#REF!</v>
      </c>
      <c r="T95" s="46" t="e">
        <f t="array" ref="T95">SUM(IF(MID('Inwentaryzacja 26.02.2013 '!$C$5:$C$201,1,LEN('Podsumowanie inwentaryzacji'!$C95))='Podsumowanie inwentaryzacji'!$C95, IF('Inwentaryzacja 26.02.2013 '!#REF!=1,IF('Inwentaryzacja 26.02.2013 '!#REF!=1,'Inwentaryzacja 26.02.2013 '!$H$5:$H$201,0),0),0),0)</f>
        <v>#REF!</v>
      </c>
      <c r="U95" s="46" t="e">
        <f t="array" ref="U95">SUM(IF(MID('Inwentaryzacja 26.02.2013 '!$C$5:$C$201,1,LEN('Podsumowanie inwentaryzacji'!$C95))='Podsumowanie inwentaryzacji'!$C95, IF('Inwentaryzacja 26.02.2013 '!#REF!=1,IF('Inwentaryzacja 26.02.2013 '!#REF!=1,'Inwentaryzacja 26.02.2013 '!$H$5:$H$201,0),0),0),0)</f>
        <v>#REF!</v>
      </c>
      <c r="V95" s="46" t="e">
        <f t="array" ref="V95">SUM(IF(MID('Inwentaryzacja 26.02.2013 '!$C$5:$C$201,1,LEN('Podsumowanie inwentaryzacji'!$C95))='Podsumowanie inwentaryzacji'!$C95, IF('Inwentaryzacja 26.02.2013 '!#REF!=1,IF('Inwentaryzacja 26.02.2013 '!#REF!=1,'Inwentaryzacja 26.02.2013 '!$H$5:$H$201,0),0),0),0)</f>
        <v>#REF!</v>
      </c>
      <c r="W95" s="46" t="e">
        <f t="array" ref="W95">SUM(IF(MID('Inwentaryzacja 26.02.2013 '!$C$5:$C$201,1,LEN('Podsumowanie inwentaryzacji'!$C95))='Podsumowanie inwentaryzacji'!$C95, IF('Inwentaryzacja 26.02.2013 '!#REF!=1,IF('Inwentaryzacja 26.02.2013 '!#REF!=1,'Inwentaryzacja 26.02.2013 '!$H$5:$H$201,0),0),0),0)</f>
        <v>#REF!</v>
      </c>
      <c r="X95" s="46" t="e">
        <f t="array" ref="X95">SUM(IF(MID('Inwentaryzacja 26.02.2013 '!$C$5:$C$201,1,LEN('Podsumowanie inwentaryzacji'!$C95))='Podsumowanie inwentaryzacji'!$C95, IF('Inwentaryzacja 26.02.2013 '!#REF!=1,IF('Inwentaryzacja 26.02.2013 '!#REF!=1,'Inwentaryzacja 26.02.2013 '!$H$5:$H$201,0),0),0),0)</f>
        <v>#REF!</v>
      </c>
      <c r="Y95" s="46" t="e">
        <f t="array" ref="Y95">SUM(IF(MID('Inwentaryzacja 26.02.2013 '!$C$5:$C$201,1,LEN('Podsumowanie inwentaryzacji'!$C95))='Podsumowanie inwentaryzacji'!$C95, IF('Inwentaryzacja 26.02.2013 '!#REF!=1,IF('Inwentaryzacja 26.02.2013 '!#REF!=1,'Inwentaryzacja 26.02.2013 '!$H$5:$H$201,0),0),0),0)</f>
        <v>#REF!</v>
      </c>
      <c r="Z95" s="46" t="e">
        <f t="array" ref="Z95">SUM(IF(MID('Inwentaryzacja 26.02.2013 '!$C$5:$C$201,1,LEN('Podsumowanie inwentaryzacji'!$C95))='Podsumowanie inwentaryzacji'!$C95, IF('Inwentaryzacja 26.02.2013 '!#REF!=1,IF('Inwentaryzacja 26.02.2013 '!#REF!=1,'Inwentaryzacja 26.02.2013 '!$H$5:$H$201,0),0),0),0)</f>
        <v>#REF!</v>
      </c>
      <c r="AA95" s="97" t="e">
        <f t="shared" si="8"/>
        <v>#REF!</v>
      </c>
    </row>
    <row r="96" spans="2:27">
      <c r="B96" s="24">
        <f t="shared" si="9"/>
        <v>20</v>
      </c>
      <c r="C96" s="24" t="s">
        <v>3913</v>
      </c>
      <c r="D96" s="19" t="e">
        <f t="array" ref="D96">SUM(IF(MID('Inwentaryzacja 26.02.2013 '!$C$5:$C$201,1,LEN('Podsumowanie inwentaryzacji'!$C96))='Podsumowanie inwentaryzacji'!$C96, IF('Inwentaryzacja 26.02.2013 '!#REF!=1,'Inwentaryzacja 26.02.2013 '!#REF!,0),0),0)</f>
        <v>#REF!</v>
      </c>
      <c r="E96" s="19" t="e">
        <f t="array" ref="E96">SUM(IF(MID('Inwentaryzacja 26.02.2013 '!$C$5:$C$201,1,LEN('Podsumowanie inwentaryzacji'!$C96))='Podsumowanie inwentaryzacji'!$C96, IF('Inwentaryzacja 26.02.2013 '!#REF!=1,'Inwentaryzacja 26.02.2013 '!#REF!,0),0),0)</f>
        <v>#REF!</v>
      </c>
      <c r="F96" s="19" t="e">
        <f t="array" ref="F96">SUM(IF(MID('Inwentaryzacja 26.02.2013 '!$C$5:$C$201,1,LEN('Podsumowanie inwentaryzacji'!$C96))='Podsumowanie inwentaryzacji'!$C96, IF('Inwentaryzacja 26.02.2013 '!#REF!=1,'Inwentaryzacja 26.02.2013 '!#REF!,0),0),0)</f>
        <v>#REF!</v>
      </c>
      <c r="G96" s="19" t="e">
        <f t="array" ref="G96">SUM(IF(MID('Inwentaryzacja 26.02.2013 '!$C$5:$C$201,1,LEN('Podsumowanie inwentaryzacji'!$C96))='Podsumowanie inwentaryzacji'!$C96, IF('Inwentaryzacja 26.02.2013 '!#REF!=1,'Inwentaryzacja 26.02.2013 '!#REF!,0),0),0)</f>
        <v>#REF!</v>
      </c>
      <c r="H96" s="19" t="e">
        <f t="array" ref="H96">SUM(IF(MID('Inwentaryzacja 26.02.2013 '!$C$5:$C$201,1,LEN('Podsumowanie inwentaryzacji'!$C96))='Podsumowanie inwentaryzacji'!$C96, IF('Inwentaryzacja 26.02.2013 '!#REF!=1,'Inwentaryzacja 26.02.2013 '!#REF!,0),0),0)</f>
        <v>#REF!</v>
      </c>
      <c r="I96" s="19" t="e">
        <f t="array" ref="I96">SUM(IF(MID('Inwentaryzacja 26.02.2013 '!$C$5:$C$201,1,LEN('Podsumowanie inwentaryzacji'!$C96))='Podsumowanie inwentaryzacji'!$C96, IF('Inwentaryzacja 26.02.2013 '!#REF!=1,'Inwentaryzacja 26.02.2013 '!#REF!,0),0),0)</f>
        <v>#REF!</v>
      </c>
      <c r="J96" s="19" t="e">
        <f t="array" ref="J96">SUM(IF(MID('Inwentaryzacja 26.02.2013 '!$C$5:$C$201,1,LEN('Podsumowanie inwentaryzacji'!$C96))='Podsumowanie inwentaryzacji'!$C96, IF('Inwentaryzacja 26.02.2013 '!#REF!=1,'Inwentaryzacja 26.02.2013 '!#REF!,0),0),0)</f>
        <v>#REF!</v>
      </c>
      <c r="K96" s="23" t="e">
        <f t="shared" si="6"/>
        <v>#REF!</v>
      </c>
      <c r="L96" s="19" t="e">
        <f t="array" ref="L96">SUM(IF(MID('Inwentaryzacja 26.02.2013 '!$C$5:$C$201,1,LEN('Podsumowanie inwentaryzacji'!$C96))='Podsumowanie inwentaryzacji'!$C96, IF('Inwentaryzacja 26.02.2013 '!#REF!=1,IF('Inwentaryzacja 26.02.2013 '!#REF!=1,'Inwentaryzacja 26.02.2013 '!$G$5:$G$201,0),0),0),0)</f>
        <v>#REF!</v>
      </c>
      <c r="M96" s="19" t="e">
        <f t="array" ref="M96">SUM(IF(MID('Inwentaryzacja 26.02.2013 '!$C$5:$C$201,1,LEN('Podsumowanie inwentaryzacji'!$C96))='Podsumowanie inwentaryzacji'!$C96, IF('Inwentaryzacja 26.02.2013 '!#REF!=1,IF('Inwentaryzacja 26.02.2013 '!#REF!=1,'Inwentaryzacja 26.02.2013 '!$G$5:$G$201,0),0),0),0)</f>
        <v>#REF!</v>
      </c>
      <c r="N96" s="19" t="e">
        <f t="array" ref="N96">SUM(IF(MID('Inwentaryzacja 26.02.2013 '!$C$5:$C$201,1,LEN('Podsumowanie inwentaryzacji'!$C96))='Podsumowanie inwentaryzacji'!$C96, IF('Inwentaryzacja 26.02.2013 '!#REF!=1,IF('Inwentaryzacja 26.02.2013 '!#REF!=1,'Inwentaryzacja 26.02.2013 '!$G$5:$G$201,0),0),0),0)</f>
        <v>#REF!</v>
      </c>
      <c r="O96" s="19" t="e">
        <f t="array" ref="O96">SUM(IF(MID('Inwentaryzacja 26.02.2013 '!$C$5:$C$201,1,LEN('Podsumowanie inwentaryzacji'!$C96))='Podsumowanie inwentaryzacji'!$C96, IF('Inwentaryzacja 26.02.2013 '!#REF!=1,IF('Inwentaryzacja 26.02.2013 '!#REF!=1,'Inwentaryzacja 26.02.2013 '!$G$5:$G$201,0),0),0),0)</f>
        <v>#REF!</v>
      </c>
      <c r="P96" s="19" t="e">
        <f t="array" ref="P96">SUM(IF(MID('Inwentaryzacja 26.02.2013 '!$C$5:$C$201,1,LEN('Podsumowanie inwentaryzacji'!$C96))='Podsumowanie inwentaryzacji'!$C96, IF('Inwentaryzacja 26.02.2013 '!#REF!=1,IF('Inwentaryzacja 26.02.2013 '!#REF!=1,'Inwentaryzacja 26.02.2013 '!$G$5:$G$201,0),0),0),0)</f>
        <v>#REF!</v>
      </c>
      <c r="Q96" s="19" t="e">
        <f t="array" ref="Q96">SUM(IF(MID('Inwentaryzacja 26.02.2013 '!$C$5:$C$201,1,LEN('Podsumowanie inwentaryzacji'!$C96))='Podsumowanie inwentaryzacji'!$C96, IF('Inwentaryzacja 26.02.2013 '!#REF!=1,IF('Inwentaryzacja 26.02.2013 '!#REF!=1,'Inwentaryzacja 26.02.2013 '!$G$5:$G$201,0),0),0),0)</f>
        <v>#REF!</v>
      </c>
      <c r="R96" s="19" t="e">
        <f t="array" ref="R96">SUM(IF(MID('Inwentaryzacja 26.02.2013 '!$C$5:$C$201,1,LEN('Podsumowanie inwentaryzacji'!$C96))='Podsumowanie inwentaryzacji'!$C96, IF('Inwentaryzacja 26.02.2013 '!#REF!=1,IF('Inwentaryzacja 26.02.2013 '!#REF!=1,'Inwentaryzacja 26.02.2013 '!$G$5:$G$201,0),0),0),0)</f>
        <v>#REF!</v>
      </c>
      <c r="S96" s="23" t="e">
        <f t="shared" si="7"/>
        <v>#REF!</v>
      </c>
      <c r="T96" s="46" t="e">
        <f t="array" ref="T96">SUM(IF(MID('Inwentaryzacja 26.02.2013 '!$C$5:$C$201,1,LEN('Podsumowanie inwentaryzacji'!$C96))='Podsumowanie inwentaryzacji'!$C96, IF('Inwentaryzacja 26.02.2013 '!#REF!=1,IF('Inwentaryzacja 26.02.2013 '!#REF!=1,'Inwentaryzacja 26.02.2013 '!$H$5:$H$201,0),0),0),0)</f>
        <v>#REF!</v>
      </c>
      <c r="U96" s="46" t="e">
        <f t="array" ref="U96">SUM(IF(MID('Inwentaryzacja 26.02.2013 '!$C$5:$C$201,1,LEN('Podsumowanie inwentaryzacji'!$C96))='Podsumowanie inwentaryzacji'!$C96, IF('Inwentaryzacja 26.02.2013 '!#REF!=1,IF('Inwentaryzacja 26.02.2013 '!#REF!=1,'Inwentaryzacja 26.02.2013 '!$H$5:$H$201,0),0),0),0)</f>
        <v>#REF!</v>
      </c>
      <c r="V96" s="46" t="e">
        <f t="array" ref="V96">SUM(IF(MID('Inwentaryzacja 26.02.2013 '!$C$5:$C$201,1,LEN('Podsumowanie inwentaryzacji'!$C96))='Podsumowanie inwentaryzacji'!$C96, IF('Inwentaryzacja 26.02.2013 '!#REF!=1,IF('Inwentaryzacja 26.02.2013 '!#REF!=1,'Inwentaryzacja 26.02.2013 '!$H$5:$H$201,0),0),0),0)</f>
        <v>#REF!</v>
      </c>
      <c r="W96" s="46" t="e">
        <f t="array" ref="W96">SUM(IF(MID('Inwentaryzacja 26.02.2013 '!$C$5:$C$201,1,LEN('Podsumowanie inwentaryzacji'!$C96))='Podsumowanie inwentaryzacji'!$C96, IF('Inwentaryzacja 26.02.2013 '!#REF!=1,IF('Inwentaryzacja 26.02.2013 '!#REF!=1,'Inwentaryzacja 26.02.2013 '!$H$5:$H$201,0),0),0),0)</f>
        <v>#REF!</v>
      </c>
      <c r="X96" s="46" t="e">
        <f t="array" ref="X96">SUM(IF(MID('Inwentaryzacja 26.02.2013 '!$C$5:$C$201,1,LEN('Podsumowanie inwentaryzacji'!$C96))='Podsumowanie inwentaryzacji'!$C96, IF('Inwentaryzacja 26.02.2013 '!#REF!=1,IF('Inwentaryzacja 26.02.2013 '!#REF!=1,'Inwentaryzacja 26.02.2013 '!$H$5:$H$201,0),0),0),0)</f>
        <v>#REF!</v>
      </c>
      <c r="Y96" s="46" t="e">
        <f t="array" ref="Y96">SUM(IF(MID('Inwentaryzacja 26.02.2013 '!$C$5:$C$201,1,LEN('Podsumowanie inwentaryzacji'!$C96))='Podsumowanie inwentaryzacji'!$C96, IF('Inwentaryzacja 26.02.2013 '!#REF!=1,IF('Inwentaryzacja 26.02.2013 '!#REF!=1,'Inwentaryzacja 26.02.2013 '!$H$5:$H$201,0),0),0),0)</f>
        <v>#REF!</v>
      </c>
      <c r="Z96" s="46" t="e">
        <f t="array" ref="Z96">SUM(IF(MID('Inwentaryzacja 26.02.2013 '!$C$5:$C$201,1,LEN('Podsumowanie inwentaryzacji'!$C96))='Podsumowanie inwentaryzacji'!$C96, IF('Inwentaryzacja 26.02.2013 '!#REF!=1,IF('Inwentaryzacja 26.02.2013 '!#REF!=1,'Inwentaryzacja 26.02.2013 '!$H$5:$H$201,0),0),0),0)</f>
        <v>#REF!</v>
      </c>
      <c r="AA96" s="97" t="e">
        <f t="shared" si="8"/>
        <v>#REF!</v>
      </c>
    </row>
    <row r="97" spans="2:27">
      <c r="B97" s="24">
        <f t="shared" si="9"/>
        <v>21</v>
      </c>
      <c r="C97" s="24" t="s">
        <v>3395</v>
      </c>
      <c r="D97" s="19" t="e">
        <f t="array" ref="D97">SUM(IF(MID('Inwentaryzacja 26.02.2013 '!$C$5:$C$201,1,LEN('Podsumowanie inwentaryzacji'!$C97))='Podsumowanie inwentaryzacji'!$C97, IF('Inwentaryzacja 26.02.2013 '!#REF!=1,'Inwentaryzacja 26.02.2013 '!#REF!,0),0),0)</f>
        <v>#REF!</v>
      </c>
      <c r="E97" s="19" t="e">
        <f t="array" ref="E97">SUM(IF(MID('Inwentaryzacja 26.02.2013 '!$C$5:$C$201,1,LEN('Podsumowanie inwentaryzacji'!$C97))='Podsumowanie inwentaryzacji'!$C97, IF('Inwentaryzacja 26.02.2013 '!#REF!=1,'Inwentaryzacja 26.02.2013 '!#REF!,0),0),0)</f>
        <v>#REF!</v>
      </c>
      <c r="F97" s="19" t="e">
        <f t="array" ref="F97">SUM(IF(MID('Inwentaryzacja 26.02.2013 '!$C$5:$C$201,1,LEN('Podsumowanie inwentaryzacji'!$C97))='Podsumowanie inwentaryzacji'!$C97, IF('Inwentaryzacja 26.02.2013 '!#REF!=1,'Inwentaryzacja 26.02.2013 '!#REF!,0),0),0)</f>
        <v>#REF!</v>
      </c>
      <c r="G97" s="19" t="e">
        <f t="array" ref="G97">SUM(IF(MID('Inwentaryzacja 26.02.2013 '!$C$5:$C$201,1,LEN('Podsumowanie inwentaryzacji'!$C97))='Podsumowanie inwentaryzacji'!$C97, IF('Inwentaryzacja 26.02.2013 '!#REF!=1,'Inwentaryzacja 26.02.2013 '!#REF!,0),0),0)</f>
        <v>#REF!</v>
      </c>
      <c r="H97" s="19" t="e">
        <f t="array" ref="H97">SUM(IF(MID('Inwentaryzacja 26.02.2013 '!$C$5:$C$201,1,LEN('Podsumowanie inwentaryzacji'!$C97))='Podsumowanie inwentaryzacji'!$C97, IF('Inwentaryzacja 26.02.2013 '!#REF!=1,'Inwentaryzacja 26.02.2013 '!#REF!,0),0),0)</f>
        <v>#REF!</v>
      </c>
      <c r="I97" s="19" t="e">
        <f t="array" ref="I97">SUM(IF(MID('Inwentaryzacja 26.02.2013 '!$C$5:$C$201,1,LEN('Podsumowanie inwentaryzacji'!$C97))='Podsumowanie inwentaryzacji'!$C97, IF('Inwentaryzacja 26.02.2013 '!#REF!=1,'Inwentaryzacja 26.02.2013 '!#REF!,0),0),0)</f>
        <v>#REF!</v>
      </c>
      <c r="J97" s="19" t="e">
        <f t="array" ref="J97">SUM(IF(MID('Inwentaryzacja 26.02.2013 '!$C$5:$C$201,1,LEN('Podsumowanie inwentaryzacji'!$C97))='Podsumowanie inwentaryzacji'!$C97, IF('Inwentaryzacja 26.02.2013 '!#REF!=1,'Inwentaryzacja 26.02.2013 '!#REF!,0),0),0)</f>
        <v>#REF!</v>
      </c>
      <c r="K97" s="23" t="e">
        <f t="shared" si="6"/>
        <v>#REF!</v>
      </c>
      <c r="L97" s="19" t="e">
        <f t="array" ref="L97">SUM(IF(MID('Inwentaryzacja 26.02.2013 '!$C$5:$C$201,1,LEN('Podsumowanie inwentaryzacji'!$C97))='Podsumowanie inwentaryzacji'!$C97, IF('Inwentaryzacja 26.02.2013 '!#REF!=1,IF('Inwentaryzacja 26.02.2013 '!#REF!=1,'Inwentaryzacja 26.02.2013 '!$G$5:$G$201,0),0),0),0)</f>
        <v>#REF!</v>
      </c>
      <c r="M97" s="19" t="e">
        <f t="array" ref="M97">SUM(IF(MID('Inwentaryzacja 26.02.2013 '!$C$5:$C$201,1,LEN('Podsumowanie inwentaryzacji'!$C97))='Podsumowanie inwentaryzacji'!$C97, IF('Inwentaryzacja 26.02.2013 '!#REF!=1,IF('Inwentaryzacja 26.02.2013 '!#REF!=1,'Inwentaryzacja 26.02.2013 '!$G$5:$G$201,0),0),0),0)</f>
        <v>#REF!</v>
      </c>
      <c r="N97" s="19" t="e">
        <f t="array" ref="N97">SUM(IF(MID('Inwentaryzacja 26.02.2013 '!$C$5:$C$201,1,LEN('Podsumowanie inwentaryzacji'!$C97))='Podsumowanie inwentaryzacji'!$C97, IF('Inwentaryzacja 26.02.2013 '!#REF!=1,IF('Inwentaryzacja 26.02.2013 '!#REF!=1,'Inwentaryzacja 26.02.2013 '!$G$5:$G$201,0),0),0),0)</f>
        <v>#REF!</v>
      </c>
      <c r="O97" s="19" t="e">
        <f t="array" ref="O97">SUM(IF(MID('Inwentaryzacja 26.02.2013 '!$C$5:$C$201,1,LEN('Podsumowanie inwentaryzacji'!$C97))='Podsumowanie inwentaryzacji'!$C97, IF('Inwentaryzacja 26.02.2013 '!#REF!=1,IF('Inwentaryzacja 26.02.2013 '!#REF!=1,'Inwentaryzacja 26.02.2013 '!$G$5:$G$201,0),0),0),0)</f>
        <v>#REF!</v>
      </c>
      <c r="P97" s="19" t="e">
        <f t="array" ref="P97">SUM(IF(MID('Inwentaryzacja 26.02.2013 '!$C$5:$C$201,1,LEN('Podsumowanie inwentaryzacji'!$C97))='Podsumowanie inwentaryzacji'!$C97, IF('Inwentaryzacja 26.02.2013 '!#REF!=1,IF('Inwentaryzacja 26.02.2013 '!#REF!=1,'Inwentaryzacja 26.02.2013 '!$G$5:$G$201,0),0),0),0)</f>
        <v>#REF!</v>
      </c>
      <c r="Q97" s="19" t="e">
        <f t="array" ref="Q97">SUM(IF(MID('Inwentaryzacja 26.02.2013 '!$C$5:$C$201,1,LEN('Podsumowanie inwentaryzacji'!$C97))='Podsumowanie inwentaryzacji'!$C97, IF('Inwentaryzacja 26.02.2013 '!#REF!=1,IF('Inwentaryzacja 26.02.2013 '!#REF!=1,'Inwentaryzacja 26.02.2013 '!$G$5:$G$201,0),0),0),0)</f>
        <v>#REF!</v>
      </c>
      <c r="R97" s="19" t="e">
        <f t="array" ref="R97">SUM(IF(MID('Inwentaryzacja 26.02.2013 '!$C$5:$C$201,1,LEN('Podsumowanie inwentaryzacji'!$C97))='Podsumowanie inwentaryzacji'!$C97, IF('Inwentaryzacja 26.02.2013 '!#REF!=1,IF('Inwentaryzacja 26.02.2013 '!#REF!=1,'Inwentaryzacja 26.02.2013 '!$G$5:$G$201,0),0),0),0)</f>
        <v>#REF!</v>
      </c>
      <c r="S97" s="23" t="e">
        <f t="shared" si="7"/>
        <v>#REF!</v>
      </c>
      <c r="T97" s="46" t="e">
        <f t="array" ref="T97">SUM(IF(MID('Inwentaryzacja 26.02.2013 '!$C$5:$C$201,1,LEN('Podsumowanie inwentaryzacji'!$C97))='Podsumowanie inwentaryzacji'!$C97, IF('Inwentaryzacja 26.02.2013 '!#REF!=1,IF('Inwentaryzacja 26.02.2013 '!#REF!=1,'Inwentaryzacja 26.02.2013 '!$H$5:$H$201,0),0),0),0)</f>
        <v>#REF!</v>
      </c>
      <c r="U97" s="46" t="e">
        <f t="array" ref="U97">SUM(IF(MID('Inwentaryzacja 26.02.2013 '!$C$5:$C$201,1,LEN('Podsumowanie inwentaryzacji'!$C97))='Podsumowanie inwentaryzacji'!$C97, IF('Inwentaryzacja 26.02.2013 '!#REF!=1,IF('Inwentaryzacja 26.02.2013 '!#REF!=1,'Inwentaryzacja 26.02.2013 '!$H$5:$H$201,0),0),0),0)</f>
        <v>#REF!</v>
      </c>
      <c r="V97" s="46" t="e">
        <f t="array" ref="V97">SUM(IF(MID('Inwentaryzacja 26.02.2013 '!$C$5:$C$201,1,LEN('Podsumowanie inwentaryzacji'!$C97))='Podsumowanie inwentaryzacji'!$C97, IF('Inwentaryzacja 26.02.2013 '!#REF!=1,IF('Inwentaryzacja 26.02.2013 '!#REF!=1,'Inwentaryzacja 26.02.2013 '!$H$5:$H$201,0),0),0),0)</f>
        <v>#REF!</v>
      </c>
      <c r="W97" s="46" t="e">
        <f t="array" ref="W97">SUM(IF(MID('Inwentaryzacja 26.02.2013 '!$C$5:$C$201,1,LEN('Podsumowanie inwentaryzacji'!$C97))='Podsumowanie inwentaryzacji'!$C97, IF('Inwentaryzacja 26.02.2013 '!#REF!=1,IF('Inwentaryzacja 26.02.2013 '!#REF!=1,'Inwentaryzacja 26.02.2013 '!$H$5:$H$201,0),0),0),0)</f>
        <v>#REF!</v>
      </c>
      <c r="X97" s="46" t="e">
        <f t="array" ref="X97">SUM(IF(MID('Inwentaryzacja 26.02.2013 '!$C$5:$C$201,1,LEN('Podsumowanie inwentaryzacji'!$C97))='Podsumowanie inwentaryzacji'!$C97, IF('Inwentaryzacja 26.02.2013 '!#REF!=1,IF('Inwentaryzacja 26.02.2013 '!#REF!=1,'Inwentaryzacja 26.02.2013 '!$H$5:$H$201,0),0),0),0)</f>
        <v>#REF!</v>
      </c>
      <c r="Y97" s="46" t="e">
        <f t="array" ref="Y97">SUM(IF(MID('Inwentaryzacja 26.02.2013 '!$C$5:$C$201,1,LEN('Podsumowanie inwentaryzacji'!$C97))='Podsumowanie inwentaryzacji'!$C97, IF('Inwentaryzacja 26.02.2013 '!#REF!=1,IF('Inwentaryzacja 26.02.2013 '!#REF!=1,'Inwentaryzacja 26.02.2013 '!$H$5:$H$201,0),0),0),0)</f>
        <v>#REF!</v>
      </c>
      <c r="Z97" s="46" t="e">
        <f t="array" ref="Z97">SUM(IF(MID('Inwentaryzacja 26.02.2013 '!$C$5:$C$201,1,LEN('Podsumowanie inwentaryzacji'!$C97))='Podsumowanie inwentaryzacji'!$C97, IF('Inwentaryzacja 26.02.2013 '!#REF!=1,IF('Inwentaryzacja 26.02.2013 '!#REF!=1,'Inwentaryzacja 26.02.2013 '!$H$5:$H$201,0),0),0),0)</f>
        <v>#REF!</v>
      </c>
      <c r="AA97" s="97" t="e">
        <f t="shared" si="8"/>
        <v>#REF!</v>
      </c>
    </row>
    <row r="98" spans="2:27">
      <c r="B98" s="24">
        <f t="shared" si="9"/>
        <v>22</v>
      </c>
      <c r="C98" s="24" t="s">
        <v>7504</v>
      </c>
      <c r="D98" s="19" t="e">
        <f t="array" ref="D98">SUM(IF(MID('Inwentaryzacja 26.02.2013 '!$C$5:$C$201,1,LEN('Podsumowanie inwentaryzacji'!$C98))='Podsumowanie inwentaryzacji'!$C98, IF('Inwentaryzacja 26.02.2013 '!#REF!=1,'Inwentaryzacja 26.02.2013 '!#REF!,0),0),0)</f>
        <v>#REF!</v>
      </c>
      <c r="E98" s="19" t="e">
        <f t="array" ref="E98">SUM(IF(MID('Inwentaryzacja 26.02.2013 '!$C$5:$C$201,1,LEN('Podsumowanie inwentaryzacji'!$C98))='Podsumowanie inwentaryzacji'!$C98, IF('Inwentaryzacja 26.02.2013 '!#REF!=1,'Inwentaryzacja 26.02.2013 '!#REF!,0),0),0)</f>
        <v>#REF!</v>
      </c>
      <c r="F98" s="19" t="e">
        <f t="array" ref="F98">SUM(IF(MID('Inwentaryzacja 26.02.2013 '!$C$5:$C$201,1,LEN('Podsumowanie inwentaryzacji'!$C98))='Podsumowanie inwentaryzacji'!$C98, IF('Inwentaryzacja 26.02.2013 '!#REF!=1,'Inwentaryzacja 26.02.2013 '!#REF!,0),0),0)</f>
        <v>#REF!</v>
      </c>
      <c r="G98" s="19" t="e">
        <f t="array" ref="G98">SUM(IF(MID('Inwentaryzacja 26.02.2013 '!$C$5:$C$201,1,LEN('Podsumowanie inwentaryzacji'!$C98))='Podsumowanie inwentaryzacji'!$C98, IF('Inwentaryzacja 26.02.2013 '!#REF!=1,'Inwentaryzacja 26.02.2013 '!#REF!,0),0),0)</f>
        <v>#REF!</v>
      </c>
      <c r="H98" s="19" t="e">
        <f t="array" ref="H98">SUM(IF(MID('Inwentaryzacja 26.02.2013 '!$C$5:$C$201,1,LEN('Podsumowanie inwentaryzacji'!$C98))='Podsumowanie inwentaryzacji'!$C98, IF('Inwentaryzacja 26.02.2013 '!#REF!=1,'Inwentaryzacja 26.02.2013 '!#REF!,0),0),0)</f>
        <v>#REF!</v>
      </c>
      <c r="I98" s="19" t="e">
        <f t="array" ref="I98">SUM(IF(MID('Inwentaryzacja 26.02.2013 '!$C$5:$C$201,1,LEN('Podsumowanie inwentaryzacji'!$C98))='Podsumowanie inwentaryzacji'!$C98, IF('Inwentaryzacja 26.02.2013 '!#REF!=1,'Inwentaryzacja 26.02.2013 '!#REF!,0),0),0)</f>
        <v>#REF!</v>
      </c>
      <c r="J98" s="19" t="e">
        <f t="array" ref="J98">SUM(IF(MID('Inwentaryzacja 26.02.2013 '!$C$5:$C$201,1,LEN('Podsumowanie inwentaryzacji'!$C98))='Podsumowanie inwentaryzacji'!$C98, IF('Inwentaryzacja 26.02.2013 '!#REF!=1,'Inwentaryzacja 26.02.2013 '!#REF!,0),0),0)</f>
        <v>#REF!</v>
      </c>
      <c r="K98" s="23" t="e">
        <f t="shared" si="6"/>
        <v>#REF!</v>
      </c>
      <c r="L98" s="19" t="e">
        <f t="array" ref="L98">SUM(IF(MID('Inwentaryzacja 26.02.2013 '!$C$5:$C$201,1,LEN('Podsumowanie inwentaryzacji'!$C98))='Podsumowanie inwentaryzacji'!$C98, IF('Inwentaryzacja 26.02.2013 '!#REF!=1,IF('Inwentaryzacja 26.02.2013 '!#REF!=1,'Inwentaryzacja 26.02.2013 '!$G$5:$G$201,0),0),0),0)</f>
        <v>#REF!</v>
      </c>
      <c r="M98" s="19" t="e">
        <f t="array" ref="M98">SUM(IF(MID('Inwentaryzacja 26.02.2013 '!$C$5:$C$201,1,LEN('Podsumowanie inwentaryzacji'!$C98))='Podsumowanie inwentaryzacji'!$C98, IF('Inwentaryzacja 26.02.2013 '!#REF!=1,IF('Inwentaryzacja 26.02.2013 '!#REF!=1,'Inwentaryzacja 26.02.2013 '!$G$5:$G$201,0),0),0),0)</f>
        <v>#REF!</v>
      </c>
      <c r="N98" s="19" t="e">
        <f t="array" ref="N98">SUM(IF(MID('Inwentaryzacja 26.02.2013 '!$C$5:$C$201,1,LEN('Podsumowanie inwentaryzacji'!$C98))='Podsumowanie inwentaryzacji'!$C98, IF('Inwentaryzacja 26.02.2013 '!#REF!=1,IF('Inwentaryzacja 26.02.2013 '!#REF!=1,'Inwentaryzacja 26.02.2013 '!$G$5:$G$201,0),0),0),0)</f>
        <v>#REF!</v>
      </c>
      <c r="O98" s="19" t="e">
        <f t="array" ref="O98">SUM(IF(MID('Inwentaryzacja 26.02.2013 '!$C$5:$C$201,1,LEN('Podsumowanie inwentaryzacji'!$C98))='Podsumowanie inwentaryzacji'!$C98, IF('Inwentaryzacja 26.02.2013 '!#REF!=1,IF('Inwentaryzacja 26.02.2013 '!#REF!=1,'Inwentaryzacja 26.02.2013 '!$G$5:$G$201,0),0),0),0)</f>
        <v>#REF!</v>
      </c>
      <c r="P98" s="19" t="e">
        <f t="array" ref="P98">SUM(IF(MID('Inwentaryzacja 26.02.2013 '!$C$5:$C$201,1,LEN('Podsumowanie inwentaryzacji'!$C98))='Podsumowanie inwentaryzacji'!$C98, IF('Inwentaryzacja 26.02.2013 '!#REF!=1,IF('Inwentaryzacja 26.02.2013 '!#REF!=1,'Inwentaryzacja 26.02.2013 '!$G$5:$G$201,0),0),0),0)</f>
        <v>#REF!</v>
      </c>
      <c r="Q98" s="19" t="e">
        <f t="array" ref="Q98">SUM(IF(MID('Inwentaryzacja 26.02.2013 '!$C$5:$C$201,1,LEN('Podsumowanie inwentaryzacji'!$C98))='Podsumowanie inwentaryzacji'!$C98, IF('Inwentaryzacja 26.02.2013 '!#REF!=1,IF('Inwentaryzacja 26.02.2013 '!#REF!=1,'Inwentaryzacja 26.02.2013 '!$G$5:$G$201,0),0),0),0)</f>
        <v>#REF!</v>
      </c>
      <c r="R98" s="19" t="e">
        <f t="array" ref="R98">SUM(IF(MID('Inwentaryzacja 26.02.2013 '!$C$5:$C$201,1,LEN('Podsumowanie inwentaryzacji'!$C98))='Podsumowanie inwentaryzacji'!$C98, IF('Inwentaryzacja 26.02.2013 '!#REF!=1,IF('Inwentaryzacja 26.02.2013 '!#REF!=1,'Inwentaryzacja 26.02.2013 '!$G$5:$G$201,0),0),0),0)</f>
        <v>#REF!</v>
      </c>
      <c r="S98" s="23" t="e">
        <f t="shared" si="7"/>
        <v>#REF!</v>
      </c>
      <c r="T98" s="46" t="e">
        <f t="array" ref="T98">SUM(IF(MID('Inwentaryzacja 26.02.2013 '!$C$5:$C$201,1,LEN('Podsumowanie inwentaryzacji'!$C98))='Podsumowanie inwentaryzacji'!$C98, IF('Inwentaryzacja 26.02.2013 '!#REF!=1,IF('Inwentaryzacja 26.02.2013 '!#REF!=1,'Inwentaryzacja 26.02.2013 '!$H$5:$H$201,0),0),0),0)</f>
        <v>#REF!</v>
      </c>
      <c r="U98" s="46" t="e">
        <f t="array" ref="U98">SUM(IF(MID('Inwentaryzacja 26.02.2013 '!$C$5:$C$201,1,LEN('Podsumowanie inwentaryzacji'!$C98))='Podsumowanie inwentaryzacji'!$C98, IF('Inwentaryzacja 26.02.2013 '!#REF!=1,IF('Inwentaryzacja 26.02.2013 '!#REF!=1,'Inwentaryzacja 26.02.2013 '!$H$5:$H$201,0),0),0),0)</f>
        <v>#REF!</v>
      </c>
      <c r="V98" s="46" t="e">
        <f t="array" ref="V98">SUM(IF(MID('Inwentaryzacja 26.02.2013 '!$C$5:$C$201,1,LEN('Podsumowanie inwentaryzacji'!$C98))='Podsumowanie inwentaryzacji'!$C98, IF('Inwentaryzacja 26.02.2013 '!#REF!=1,IF('Inwentaryzacja 26.02.2013 '!#REF!=1,'Inwentaryzacja 26.02.2013 '!$H$5:$H$201,0),0),0),0)</f>
        <v>#REF!</v>
      </c>
      <c r="W98" s="46" t="e">
        <f t="array" ref="W98">SUM(IF(MID('Inwentaryzacja 26.02.2013 '!$C$5:$C$201,1,LEN('Podsumowanie inwentaryzacji'!$C98))='Podsumowanie inwentaryzacji'!$C98, IF('Inwentaryzacja 26.02.2013 '!#REF!=1,IF('Inwentaryzacja 26.02.2013 '!#REF!=1,'Inwentaryzacja 26.02.2013 '!$H$5:$H$201,0),0),0),0)</f>
        <v>#REF!</v>
      </c>
      <c r="X98" s="46" t="e">
        <f t="array" ref="X98">SUM(IF(MID('Inwentaryzacja 26.02.2013 '!$C$5:$C$201,1,LEN('Podsumowanie inwentaryzacji'!$C98))='Podsumowanie inwentaryzacji'!$C98, IF('Inwentaryzacja 26.02.2013 '!#REF!=1,IF('Inwentaryzacja 26.02.2013 '!#REF!=1,'Inwentaryzacja 26.02.2013 '!$H$5:$H$201,0),0),0),0)</f>
        <v>#REF!</v>
      </c>
      <c r="Y98" s="46" t="e">
        <f t="array" ref="Y98">SUM(IF(MID('Inwentaryzacja 26.02.2013 '!$C$5:$C$201,1,LEN('Podsumowanie inwentaryzacji'!$C98))='Podsumowanie inwentaryzacji'!$C98, IF('Inwentaryzacja 26.02.2013 '!#REF!=1,IF('Inwentaryzacja 26.02.2013 '!#REF!=1,'Inwentaryzacja 26.02.2013 '!$H$5:$H$201,0),0),0),0)</f>
        <v>#REF!</v>
      </c>
      <c r="Z98" s="46" t="e">
        <f t="array" ref="Z98">SUM(IF(MID('Inwentaryzacja 26.02.2013 '!$C$5:$C$201,1,LEN('Podsumowanie inwentaryzacji'!$C98))='Podsumowanie inwentaryzacji'!$C98, IF('Inwentaryzacja 26.02.2013 '!#REF!=1,IF('Inwentaryzacja 26.02.2013 '!#REF!=1,'Inwentaryzacja 26.02.2013 '!$H$5:$H$201,0),0),0),0)</f>
        <v>#REF!</v>
      </c>
      <c r="AA98" s="97" t="e">
        <f t="shared" si="8"/>
        <v>#REF!</v>
      </c>
    </row>
    <row r="99" spans="2:27">
      <c r="B99" s="24">
        <f t="shared" si="9"/>
        <v>23</v>
      </c>
      <c r="C99" s="24" t="s">
        <v>3866</v>
      </c>
      <c r="D99" s="19" t="e">
        <f t="array" ref="D99">SUM(IF(MID('Inwentaryzacja 26.02.2013 '!$C$5:$C$201,1,LEN('Podsumowanie inwentaryzacji'!$C99))='Podsumowanie inwentaryzacji'!$C99, IF('Inwentaryzacja 26.02.2013 '!#REF!=1,'Inwentaryzacja 26.02.2013 '!#REF!,0),0),0)</f>
        <v>#REF!</v>
      </c>
      <c r="E99" s="19" t="e">
        <f t="array" ref="E99">SUM(IF(MID('Inwentaryzacja 26.02.2013 '!$C$5:$C$201,1,LEN('Podsumowanie inwentaryzacji'!$C99))='Podsumowanie inwentaryzacji'!$C99, IF('Inwentaryzacja 26.02.2013 '!#REF!=1,'Inwentaryzacja 26.02.2013 '!#REF!,0),0),0)</f>
        <v>#REF!</v>
      </c>
      <c r="F99" s="19" t="e">
        <f t="array" ref="F99">SUM(IF(MID('Inwentaryzacja 26.02.2013 '!$C$5:$C$201,1,LEN('Podsumowanie inwentaryzacji'!$C99))='Podsumowanie inwentaryzacji'!$C99, IF('Inwentaryzacja 26.02.2013 '!#REF!=1,'Inwentaryzacja 26.02.2013 '!#REF!,0),0),0)</f>
        <v>#REF!</v>
      </c>
      <c r="G99" s="19" t="e">
        <f t="array" ref="G99">SUM(IF(MID('Inwentaryzacja 26.02.2013 '!$C$5:$C$201,1,LEN('Podsumowanie inwentaryzacji'!$C99))='Podsumowanie inwentaryzacji'!$C99, IF('Inwentaryzacja 26.02.2013 '!#REF!=1,'Inwentaryzacja 26.02.2013 '!#REF!,0),0),0)</f>
        <v>#REF!</v>
      </c>
      <c r="H99" s="19" t="e">
        <f t="array" ref="H99">SUM(IF(MID('Inwentaryzacja 26.02.2013 '!$C$5:$C$201,1,LEN('Podsumowanie inwentaryzacji'!$C99))='Podsumowanie inwentaryzacji'!$C99, IF('Inwentaryzacja 26.02.2013 '!#REF!=1,'Inwentaryzacja 26.02.2013 '!#REF!,0),0),0)</f>
        <v>#REF!</v>
      </c>
      <c r="I99" s="19" t="e">
        <f t="array" ref="I99">SUM(IF(MID('Inwentaryzacja 26.02.2013 '!$C$5:$C$201,1,LEN('Podsumowanie inwentaryzacji'!$C99))='Podsumowanie inwentaryzacji'!$C99, IF('Inwentaryzacja 26.02.2013 '!#REF!=1,'Inwentaryzacja 26.02.2013 '!#REF!,0),0),0)</f>
        <v>#REF!</v>
      </c>
      <c r="J99" s="19" t="e">
        <f t="array" ref="J99">SUM(IF(MID('Inwentaryzacja 26.02.2013 '!$C$5:$C$201,1,LEN('Podsumowanie inwentaryzacji'!$C99))='Podsumowanie inwentaryzacji'!$C99, IF('Inwentaryzacja 26.02.2013 '!#REF!=1,'Inwentaryzacja 26.02.2013 '!#REF!,0),0),0)</f>
        <v>#REF!</v>
      </c>
      <c r="K99" s="23" t="e">
        <f t="shared" si="6"/>
        <v>#REF!</v>
      </c>
      <c r="L99" s="19" t="e">
        <f t="array" ref="L99">SUM(IF(MID('Inwentaryzacja 26.02.2013 '!$C$5:$C$201,1,LEN('Podsumowanie inwentaryzacji'!$C99))='Podsumowanie inwentaryzacji'!$C99, IF('Inwentaryzacja 26.02.2013 '!#REF!=1,IF('Inwentaryzacja 26.02.2013 '!#REF!=1,'Inwentaryzacja 26.02.2013 '!$G$5:$G$201,0),0),0),0)</f>
        <v>#REF!</v>
      </c>
      <c r="M99" s="19" t="e">
        <f t="array" ref="M99">SUM(IF(MID('Inwentaryzacja 26.02.2013 '!$C$5:$C$201,1,LEN('Podsumowanie inwentaryzacji'!$C99))='Podsumowanie inwentaryzacji'!$C99, IF('Inwentaryzacja 26.02.2013 '!#REF!=1,IF('Inwentaryzacja 26.02.2013 '!#REF!=1,'Inwentaryzacja 26.02.2013 '!$G$5:$G$201,0),0),0),0)</f>
        <v>#REF!</v>
      </c>
      <c r="N99" s="19" t="e">
        <f t="array" ref="N99">SUM(IF(MID('Inwentaryzacja 26.02.2013 '!$C$5:$C$201,1,LEN('Podsumowanie inwentaryzacji'!$C99))='Podsumowanie inwentaryzacji'!$C99, IF('Inwentaryzacja 26.02.2013 '!#REF!=1,IF('Inwentaryzacja 26.02.2013 '!#REF!=1,'Inwentaryzacja 26.02.2013 '!$G$5:$G$201,0),0),0),0)</f>
        <v>#REF!</v>
      </c>
      <c r="O99" s="19" t="e">
        <f t="array" ref="O99">SUM(IF(MID('Inwentaryzacja 26.02.2013 '!$C$5:$C$201,1,LEN('Podsumowanie inwentaryzacji'!$C99))='Podsumowanie inwentaryzacji'!$C99, IF('Inwentaryzacja 26.02.2013 '!#REF!=1,IF('Inwentaryzacja 26.02.2013 '!#REF!=1,'Inwentaryzacja 26.02.2013 '!$G$5:$G$201,0),0),0),0)</f>
        <v>#REF!</v>
      </c>
      <c r="P99" s="19" t="e">
        <f t="array" ref="P99">SUM(IF(MID('Inwentaryzacja 26.02.2013 '!$C$5:$C$201,1,LEN('Podsumowanie inwentaryzacji'!$C99))='Podsumowanie inwentaryzacji'!$C99, IF('Inwentaryzacja 26.02.2013 '!#REF!=1,IF('Inwentaryzacja 26.02.2013 '!#REF!=1,'Inwentaryzacja 26.02.2013 '!$G$5:$G$201,0),0),0),0)</f>
        <v>#REF!</v>
      </c>
      <c r="Q99" s="19" t="e">
        <f t="array" ref="Q99">SUM(IF(MID('Inwentaryzacja 26.02.2013 '!$C$5:$C$201,1,LEN('Podsumowanie inwentaryzacji'!$C99))='Podsumowanie inwentaryzacji'!$C99, IF('Inwentaryzacja 26.02.2013 '!#REF!=1,IF('Inwentaryzacja 26.02.2013 '!#REF!=1,'Inwentaryzacja 26.02.2013 '!$G$5:$G$201,0),0),0),0)</f>
        <v>#REF!</v>
      </c>
      <c r="R99" s="19" t="e">
        <f t="array" ref="R99">SUM(IF(MID('Inwentaryzacja 26.02.2013 '!$C$5:$C$201,1,LEN('Podsumowanie inwentaryzacji'!$C99))='Podsumowanie inwentaryzacji'!$C99, IF('Inwentaryzacja 26.02.2013 '!#REF!=1,IF('Inwentaryzacja 26.02.2013 '!#REF!=1,'Inwentaryzacja 26.02.2013 '!$G$5:$G$201,0),0),0),0)</f>
        <v>#REF!</v>
      </c>
      <c r="S99" s="23" t="e">
        <f t="shared" si="7"/>
        <v>#REF!</v>
      </c>
      <c r="T99" s="46" t="e">
        <f t="array" ref="T99">SUM(IF(MID('Inwentaryzacja 26.02.2013 '!$C$5:$C$201,1,LEN('Podsumowanie inwentaryzacji'!$C99))='Podsumowanie inwentaryzacji'!$C99, IF('Inwentaryzacja 26.02.2013 '!#REF!=1,IF('Inwentaryzacja 26.02.2013 '!#REF!=1,'Inwentaryzacja 26.02.2013 '!$H$5:$H$201,0),0),0),0)</f>
        <v>#REF!</v>
      </c>
      <c r="U99" s="46" t="e">
        <f t="array" ref="U99">SUM(IF(MID('Inwentaryzacja 26.02.2013 '!$C$5:$C$201,1,LEN('Podsumowanie inwentaryzacji'!$C99))='Podsumowanie inwentaryzacji'!$C99, IF('Inwentaryzacja 26.02.2013 '!#REF!=1,IF('Inwentaryzacja 26.02.2013 '!#REF!=1,'Inwentaryzacja 26.02.2013 '!$H$5:$H$201,0),0),0),0)</f>
        <v>#REF!</v>
      </c>
      <c r="V99" s="46" t="e">
        <f t="array" ref="V99">SUM(IF(MID('Inwentaryzacja 26.02.2013 '!$C$5:$C$201,1,LEN('Podsumowanie inwentaryzacji'!$C99))='Podsumowanie inwentaryzacji'!$C99, IF('Inwentaryzacja 26.02.2013 '!#REF!=1,IF('Inwentaryzacja 26.02.2013 '!#REF!=1,'Inwentaryzacja 26.02.2013 '!$H$5:$H$201,0),0),0),0)</f>
        <v>#REF!</v>
      </c>
      <c r="W99" s="46" t="e">
        <f t="array" ref="W99">SUM(IF(MID('Inwentaryzacja 26.02.2013 '!$C$5:$C$201,1,LEN('Podsumowanie inwentaryzacji'!$C99))='Podsumowanie inwentaryzacji'!$C99, IF('Inwentaryzacja 26.02.2013 '!#REF!=1,IF('Inwentaryzacja 26.02.2013 '!#REF!=1,'Inwentaryzacja 26.02.2013 '!$H$5:$H$201,0),0),0),0)</f>
        <v>#REF!</v>
      </c>
      <c r="X99" s="46" t="e">
        <f t="array" ref="X99">SUM(IF(MID('Inwentaryzacja 26.02.2013 '!$C$5:$C$201,1,LEN('Podsumowanie inwentaryzacji'!$C99))='Podsumowanie inwentaryzacji'!$C99, IF('Inwentaryzacja 26.02.2013 '!#REF!=1,IF('Inwentaryzacja 26.02.2013 '!#REF!=1,'Inwentaryzacja 26.02.2013 '!$H$5:$H$201,0),0),0),0)</f>
        <v>#REF!</v>
      </c>
      <c r="Y99" s="46" t="e">
        <f t="array" ref="Y99">SUM(IF(MID('Inwentaryzacja 26.02.2013 '!$C$5:$C$201,1,LEN('Podsumowanie inwentaryzacji'!$C99))='Podsumowanie inwentaryzacji'!$C99, IF('Inwentaryzacja 26.02.2013 '!#REF!=1,IF('Inwentaryzacja 26.02.2013 '!#REF!=1,'Inwentaryzacja 26.02.2013 '!$H$5:$H$201,0),0),0),0)</f>
        <v>#REF!</v>
      </c>
      <c r="Z99" s="46" t="e">
        <f t="array" ref="Z99">SUM(IF(MID('Inwentaryzacja 26.02.2013 '!$C$5:$C$201,1,LEN('Podsumowanie inwentaryzacji'!$C99))='Podsumowanie inwentaryzacji'!$C99, IF('Inwentaryzacja 26.02.2013 '!#REF!=1,IF('Inwentaryzacja 26.02.2013 '!#REF!=1,'Inwentaryzacja 26.02.2013 '!$H$5:$H$201,0),0),0),0)</f>
        <v>#REF!</v>
      </c>
      <c r="AA99" s="97" t="e">
        <f t="shared" si="8"/>
        <v>#REF!</v>
      </c>
    </row>
    <row r="100" spans="2:27">
      <c r="B100" s="24">
        <f t="shared" si="9"/>
        <v>24</v>
      </c>
      <c r="C100" s="24" t="s">
        <v>2922</v>
      </c>
      <c r="D100" s="19" t="e">
        <f t="array" ref="D100">SUM(IF(MID('Inwentaryzacja 26.02.2013 '!$C$5:$C$201,1,LEN('Podsumowanie inwentaryzacji'!$C100))='Podsumowanie inwentaryzacji'!$C100, IF('Inwentaryzacja 26.02.2013 '!#REF!=1,'Inwentaryzacja 26.02.2013 '!#REF!,0),0),0)</f>
        <v>#REF!</v>
      </c>
      <c r="E100" s="19" t="e">
        <f t="array" ref="E100">SUM(IF(MID('Inwentaryzacja 26.02.2013 '!$C$5:$C$201,1,LEN('Podsumowanie inwentaryzacji'!$C100))='Podsumowanie inwentaryzacji'!$C100, IF('Inwentaryzacja 26.02.2013 '!#REF!=1,'Inwentaryzacja 26.02.2013 '!#REF!,0),0),0)</f>
        <v>#REF!</v>
      </c>
      <c r="F100" s="19" t="e">
        <f t="array" ref="F100">SUM(IF(MID('Inwentaryzacja 26.02.2013 '!$C$5:$C$201,1,LEN('Podsumowanie inwentaryzacji'!$C100))='Podsumowanie inwentaryzacji'!$C100, IF('Inwentaryzacja 26.02.2013 '!#REF!=1,'Inwentaryzacja 26.02.2013 '!#REF!,0),0),0)</f>
        <v>#REF!</v>
      </c>
      <c r="G100" s="19" t="e">
        <f t="array" ref="G100">SUM(IF(MID('Inwentaryzacja 26.02.2013 '!$C$5:$C$201,1,LEN('Podsumowanie inwentaryzacji'!$C100))='Podsumowanie inwentaryzacji'!$C100, IF('Inwentaryzacja 26.02.2013 '!#REF!=1,'Inwentaryzacja 26.02.2013 '!#REF!,0),0),0)</f>
        <v>#REF!</v>
      </c>
      <c r="H100" s="19" t="e">
        <f t="array" ref="H100">SUM(IF(MID('Inwentaryzacja 26.02.2013 '!$C$5:$C$201,1,LEN('Podsumowanie inwentaryzacji'!$C100))='Podsumowanie inwentaryzacji'!$C100, IF('Inwentaryzacja 26.02.2013 '!#REF!=1,'Inwentaryzacja 26.02.2013 '!#REF!,0),0),0)</f>
        <v>#REF!</v>
      </c>
      <c r="I100" s="19" t="e">
        <f t="array" ref="I100">SUM(IF(MID('Inwentaryzacja 26.02.2013 '!$C$5:$C$201,1,LEN('Podsumowanie inwentaryzacji'!$C100))='Podsumowanie inwentaryzacji'!$C100, IF('Inwentaryzacja 26.02.2013 '!#REF!=1,'Inwentaryzacja 26.02.2013 '!#REF!,0),0),0)</f>
        <v>#REF!</v>
      </c>
      <c r="J100" s="19" t="e">
        <f t="array" ref="J100">SUM(IF(MID('Inwentaryzacja 26.02.2013 '!$C$5:$C$201,1,LEN('Podsumowanie inwentaryzacji'!$C100))='Podsumowanie inwentaryzacji'!$C100, IF('Inwentaryzacja 26.02.2013 '!#REF!=1,'Inwentaryzacja 26.02.2013 '!#REF!,0),0),0)</f>
        <v>#REF!</v>
      </c>
      <c r="K100" s="23" t="e">
        <f t="shared" si="6"/>
        <v>#REF!</v>
      </c>
      <c r="L100" s="19" t="e">
        <f t="array" ref="L100">SUM(IF(MID('Inwentaryzacja 26.02.2013 '!$C$5:$C$201,1,LEN('Podsumowanie inwentaryzacji'!$C100))='Podsumowanie inwentaryzacji'!$C100, IF('Inwentaryzacja 26.02.2013 '!#REF!=1,IF('Inwentaryzacja 26.02.2013 '!#REF!=1,'Inwentaryzacja 26.02.2013 '!$G$5:$G$201,0),0),0),0)</f>
        <v>#REF!</v>
      </c>
      <c r="M100" s="19" t="e">
        <f t="array" ref="M100">SUM(IF(MID('Inwentaryzacja 26.02.2013 '!$C$5:$C$201,1,LEN('Podsumowanie inwentaryzacji'!$C100))='Podsumowanie inwentaryzacji'!$C100, IF('Inwentaryzacja 26.02.2013 '!#REF!=1,IF('Inwentaryzacja 26.02.2013 '!#REF!=1,'Inwentaryzacja 26.02.2013 '!$G$5:$G$201,0),0),0),0)</f>
        <v>#REF!</v>
      </c>
      <c r="N100" s="19" t="e">
        <f t="array" ref="N100">SUM(IF(MID('Inwentaryzacja 26.02.2013 '!$C$5:$C$201,1,LEN('Podsumowanie inwentaryzacji'!$C100))='Podsumowanie inwentaryzacji'!$C100, IF('Inwentaryzacja 26.02.2013 '!#REF!=1,IF('Inwentaryzacja 26.02.2013 '!#REF!=1,'Inwentaryzacja 26.02.2013 '!$G$5:$G$201,0),0),0),0)</f>
        <v>#REF!</v>
      </c>
      <c r="O100" s="19" t="e">
        <f t="array" ref="O100">SUM(IF(MID('Inwentaryzacja 26.02.2013 '!$C$5:$C$201,1,LEN('Podsumowanie inwentaryzacji'!$C100))='Podsumowanie inwentaryzacji'!$C100, IF('Inwentaryzacja 26.02.2013 '!#REF!=1,IF('Inwentaryzacja 26.02.2013 '!#REF!=1,'Inwentaryzacja 26.02.2013 '!$G$5:$G$201,0),0),0),0)</f>
        <v>#REF!</v>
      </c>
      <c r="P100" s="19" t="e">
        <f t="array" ref="P100">SUM(IF(MID('Inwentaryzacja 26.02.2013 '!$C$5:$C$201,1,LEN('Podsumowanie inwentaryzacji'!$C100))='Podsumowanie inwentaryzacji'!$C100, IF('Inwentaryzacja 26.02.2013 '!#REF!=1,IF('Inwentaryzacja 26.02.2013 '!#REF!=1,'Inwentaryzacja 26.02.2013 '!$G$5:$G$201,0),0),0),0)</f>
        <v>#REF!</v>
      </c>
      <c r="Q100" s="19" t="e">
        <f t="array" ref="Q100">SUM(IF(MID('Inwentaryzacja 26.02.2013 '!$C$5:$C$201,1,LEN('Podsumowanie inwentaryzacji'!$C100))='Podsumowanie inwentaryzacji'!$C100, IF('Inwentaryzacja 26.02.2013 '!#REF!=1,IF('Inwentaryzacja 26.02.2013 '!#REF!=1,'Inwentaryzacja 26.02.2013 '!$G$5:$G$201,0),0),0),0)</f>
        <v>#REF!</v>
      </c>
      <c r="R100" s="19" t="e">
        <f t="array" ref="R100">SUM(IF(MID('Inwentaryzacja 26.02.2013 '!$C$5:$C$201,1,LEN('Podsumowanie inwentaryzacji'!$C100))='Podsumowanie inwentaryzacji'!$C100, IF('Inwentaryzacja 26.02.2013 '!#REF!=1,IF('Inwentaryzacja 26.02.2013 '!#REF!=1,'Inwentaryzacja 26.02.2013 '!$G$5:$G$201,0),0),0),0)</f>
        <v>#REF!</v>
      </c>
      <c r="S100" s="23" t="e">
        <f t="shared" si="7"/>
        <v>#REF!</v>
      </c>
      <c r="T100" s="46" t="e">
        <f t="array" ref="T100">SUM(IF(MID('Inwentaryzacja 26.02.2013 '!$C$5:$C$201,1,LEN('Podsumowanie inwentaryzacji'!$C100))='Podsumowanie inwentaryzacji'!$C100, IF('Inwentaryzacja 26.02.2013 '!#REF!=1,IF('Inwentaryzacja 26.02.2013 '!#REF!=1,'Inwentaryzacja 26.02.2013 '!$H$5:$H$201,0),0),0),0)</f>
        <v>#REF!</v>
      </c>
      <c r="U100" s="46" t="e">
        <f t="array" ref="U100">SUM(IF(MID('Inwentaryzacja 26.02.2013 '!$C$5:$C$201,1,LEN('Podsumowanie inwentaryzacji'!$C100))='Podsumowanie inwentaryzacji'!$C100, IF('Inwentaryzacja 26.02.2013 '!#REF!=1,IF('Inwentaryzacja 26.02.2013 '!#REF!=1,'Inwentaryzacja 26.02.2013 '!$H$5:$H$201,0),0),0),0)</f>
        <v>#REF!</v>
      </c>
      <c r="V100" s="46" t="e">
        <f t="array" ref="V100">SUM(IF(MID('Inwentaryzacja 26.02.2013 '!$C$5:$C$201,1,LEN('Podsumowanie inwentaryzacji'!$C100))='Podsumowanie inwentaryzacji'!$C100, IF('Inwentaryzacja 26.02.2013 '!#REF!=1,IF('Inwentaryzacja 26.02.2013 '!#REF!=1,'Inwentaryzacja 26.02.2013 '!$H$5:$H$201,0),0),0),0)</f>
        <v>#REF!</v>
      </c>
      <c r="W100" s="46" t="e">
        <f t="array" ref="W100">SUM(IF(MID('Inwentaryzacja 26.02.2013 '!$C$5:$C$201,1,LEN('Podsumowanie inwentaryzacji'!$C100))='Podsumowanie inwentaryzacji'!$C100, IF('Inwentaryzacja 26.02.2013 '!#REF!=1,IF('Inwentaryzacja 26.02.2013 '!#REF!=1,'Inwentaryzacja 26.02.2013 '!$H$5:$H$201,0),0),0),0)</f>
        <v>#REF!</v>
      </c>
      <c r="X100" s="46" t="e">
        <f t="array" ref="X100">SUM(IF(MID('Inwentaryzacja 26.02.2013 '!$C$5:$C$201,1,LEN('Podsumowanie inwentaryzacji'!$C100))='Podsumowanie inwentaryzacji'!$C100, IF('Inwentaryzacja 26.02.2013 '!#REF!=1,IF('Inwentaryzacja 26.02.2013 '!#REF!=1,'Inwentaryzacja 26.02.2013 '!$H$5:$H$201,0),0),0),0)</f>
        <v>#REF!</v>
      </c>
      <c r="Y100" s="46" t="e">
        <f t="array" ref="Y100">SUM(IF(MID('Inwentaryzacja 26.02.2013 '!$C$5:$C$201,1,LEN('Podsumowanie inwentaryzacji'!$C100))='Podsumowanie inwentaryzacji'!$C100, IF('Inwentaryzacja 26.02.2013 '!#REF!=1,IF('Inwentaryzacja 26.02.2013 '!#REF!=1,'Inwentaryzacja 26.02.2013 '!$H$5:$H$201,0),0),0),0)</f>
        <v>#REF!</v>
      </c>
      <c r="Z100" s="46" t="e">
        <f t="array" ref="Z100">SUM(IF(MID('Inwentaryzacja 26.02.2013 '!$C$5:$C$201,1,LEN('Podsumowanie inwentaryzacji'!$C100))='Podsumowanie inwentaryzacji'!$C100, IF('Inwentaryzacja 26.02.2013 '!#REF!=1,IF('Inwentaryzacja 26.02.2013 '!#REF!=1,'Inwentaryzacja 26.02.2013 '!$H$5:$H$201,0),0),0),0)</f>
        <v>#REF!</v>
      </c>
      <c r="AA100" s="97" t="e">
        <f t="shared" si="8"/>
        <v>#REF!</v>
      </c>
    </row>
    <row r="101" spans="2:27">
      <c r="B101" s="24">
        <f t="shared" si="9"/>
        <v>25</v>
      </c>
      <c r="C101" s="24" t="s">
        <v>3875</v>
      </c>
      <c r="D101" s="19" t="e">
        <f t="array" ref="D101">SUM(IF(MID('Inwentaryzacja 26.02.2013 '!$C$5:$C$201,1,LEN('Podsumowanie inwentaryzacji'!$C101))='Podsumowanie inwentaryzacji'!$C101, IF('Inwentaryzacja 26.02.2013 '!#REF!=1,'Inwentaryzacja 26.02.2013 '!#REF!,0),0),0)</f>
        <v>#REF!</v>
      </c>
      <c r="E101" s="19" t="e">
        <f t="array" ref="E101">SUM(IF(MID('Inwentaryzacja 26.02.2013 '!$C$5:$C$201,1,LEN('Podsumowanie inwentaryzacji'!$C101))='Podsumowanie inwentaryzacji'!$C101, IF('Inwentaryzacja 26.02.2013 '!#REF!=1,'Inwentaryzacja 26.02.2013 '!#REF!,0),0),0)</f>
        <v>#REF!</v>
      </c>
      <c r="F101" s="19" t="e">
        <f t="array" ref="F101">SUM(IF(MID('Inwentaryzacja 26.02.2013 '!$C$5:$C$201,1,LEN('Podsumowanie inwentaryzacji'!$C101))='Podsumowanie inwentaryzacji'!$C101, IF('Inwentaryzacja 26.02.2013 '!#REF!=1,'Inwentaryzacja 26.02.2013 '!#REF!,0),0),0)</f>
        <v>#REF!</v>
      </c>
      <c r="G101" s="19" t="e">
        <f t="array" ref="G101">SUM(IF(MID('Inwentaryzacja 26.02.2013 '!$C$5:$C$201,1,LEN('Podsumowanie inwentaryzacji'!$C101))='Podsumowanie inwentaryzacji'!$C101, IF('Inwentaryzacja 26.02.2013 '!#REF!=1,'Inwentaryzacja 26.02.2013 '!#REF!,0),0),0)</f>
        <v>#REF!</v>
      </c>
      <c r="H101" s="19" t="e">
        <f t="array" ref="H101">SUM(IF(MID('Inwentaryzacja 26.02.2013 '!$C$5:$C$201,1,LEN('Podsumowanie inwentaryzacji'!$C101))='Podsumowanie inwentaryzacji'!$C101, IF('Inwentaryzacja 26.02.2013 '!#REF!=1,'Inwentaryzacja 26.02.2013 '!#REF!,0),0),0)</f>
        <v>#REF!</v>
      </c>
      <c r="I101" s="19" t="e">
        <f t="array" ref="I101">SUM(IF(MID('Inwentaryzacja 26.02.2013 '!$C$5:$C$201,1,LEN('Podsumowanie inwentaryzacji'!$C101))='Podsumowanie inwentaryzacji'!$C101, IF('Inwentaryzacja 26.02.2013 '!#REF!=1,'Inwentaryzacja 26.02.2013 '!#REF!,0),0),0)</f>
        <v>#REF!</v>
      </c>
      <c r="J101" s="19" t="e">
        <f t="array" ref="J101">SUM(IF(MID('Inwentaryzacja 26.02.2013 '!$C$5:$C$201,1,LEN('Podsumowanie inwentaryzacji'!$C101))='Podsumowanie inwentaryzacji'!$C101, IF('Inwentaryzacja 26.02.2013 '!#REF!=1,'Inwentaryzacja 26.02.2013 '!#REF!,0),0),0)</f>
        <v>#REF!</v>
      </c>
      <c r="K101" s="23" t="e">
        <f t="shared" si="6"/>
        <v>#REF!</v>
      </c>
      <c r="L101" s="19" t="e">
        <f t="array" ref="L101">SUM(IF(MID('Inwentaryzacja 26.02.2013 '!$C$5:$C$201,1,LEN('Podsumowanie inwentaryzacji'!$C101))='Podsumowanie inwentaryzacji'!$C101, IF('Inwentaryzacja 26.02.2013 '!#REF!=1,IF('Inwentaryzacja 26.02.2013 '!#REF!=1,'Inwentaryzacja 26.02.2013 '!$G$5:$G$201,0),0),0),0)</f>
        <v>#REF!</v>
      </c>
      <c r="M101" s="19" t="e">
        <f t="array" ref="M101">SUM(IF(MID('Inwentaryzacja 26.02.2013 '!$C$5:$C$201,1,LEN('Podsumowanie inwentaryzacji'!$C101))='Podsumowanie inwentaryzacji'!$C101, IF('Inwentaryzacja 26.02.2013 '!#REF!=1,IF('Inwentaryzacja 26.02.2013 '!#REF!=1,'Inwentaryzacja 26.02.2013 '!$G$5:$G$201,0),0),0),0)</f>
        <v>#REF!</v>
      </c>
      <c r="N101" s="19" t="e">
        <f t="array" ref="N101">SUM(IF(MID('Inwentaryzacja 26.02.2013 '!$C$5:$C$201,1,LEN('Podsumowanie inwentaryzacji'!$C101))='Podsumowanie inwentaryzacji'!$C101, IF('Inwentaryzacja 26.02.2013 '!#REF!=1,IF('Inwentaryzacja 26.02.2013 '!#REF!=1,'Inwentaryzacja 26.02.2013 '!$G$5:$G$201,0),0),0),0)</f>
        <v>#REF!</v>
      </c>
      <c r="O101" s="19" t="e">
        <f t="array" ref="O101">SUM(IF(MID('Inwentaryzacja 26.02.2013 '!$C$5:$C$201,1,LEN('Podsumowanie inwentaryzacji'!$C101))='Podsumowanie inwentaryzacji'!$C101, IF('Inwentaryzacja 26.02.2013 '!#REF!=1,IF('Inwentaryzacja 26.02.2013 '!#REF!=1,'Inwentaryzacja 26.02.2013 '!$G$5:$G$201,0),0),0),0)</f>
        <v>#REF!</v>
      </c>
      <c r="P101" s="19" t="e">
        <f t="array" ref="P101">SUM(IF(MID('Inwentaryzacja 26.02.2013 '!$C$5:$C$201,1,LEN('Podsumowanie inwentaryzacji'!$C101))='Podsumowanie inwentaryzacji'!$C101, IF('Inwentaryzacja 26.02.2013 '!#REF!=1,IF('Inwentaryzacja 26.02.2013 '!#REF!=1,'Inwentaryzacja 26.02.2013 '!$G$5:$G$201,0),0),0),0)</f>
        <v>#REF!</v>
      </c>
      <c r="Q101" s="19" t="e">
        <f t="array" ref="Q101">SUM(IF(MID('Inwentaryzacja 26.02.2013 '!$C$5:$C$201,1,LEN('Podsumowanie inwentaryzacji'!$C101))='Podsumowanie inwentaryzacji'!$C101, IF('Inwentaryzacja 26.02.2013 '!#REF!=1,IF('Inwentaryzacja 26.02.2013 '!#REF!=1,'Inwentaryzacja 26.02.2013 '!$G$5:$G$201,0),0),0),0)</f>
        <v>#REF!</v>
      </c>
      <c r="R101" s="19" t="e">
        <f t="array" ref="R101">SUM(IF(MID('Inwentaryzacja 26.02.2013 '!$C$5:$C$201,1,LEN('Podsumowanie inwentaryzacji'!$C101))='Podsumowanie inwentaryzacji'!$C101, IF('Inwentaryzacja 26.02.2013 '!#REF!=1,IF('Inwentaryzacja 26.02.2013 '!#REF!=1,'Inwentaryzacja 26.02.2013 '!$G$5:$G$201,0),0),0),0)</f>
        <v>#REF!</v>
      </c>
      <c r="S101" s="23" t="e">
        <f t="shared" si="7"/>
        <v>#REF!</v>
      </c>
      <c r="T101" s="46" t="e">
        <f t="array" ref="T101">SUM(IF(MID('Inwentaryzacja 26.02.2013 '!$C$5:$C$201,1,LEN('Podsumowanie inwentaryzacji'!$C101))='Podsumowanie inwentaryzacji'!$C101, IF('Inwentaryzacja 26.02.2013 '!#REF!=1,IF('Inwentaryzacja 26.02.2013 '!#REF!=1,'Inwentaryzacja 26.02.2013 '!$H$5:$H$201,0),0),0),0)</f>
        <v>#REF!</v>
      </c>
      <c r="U101" s="46" t="e">
        <f t="array" ref="U101">SUM(IF(MID('Inwentaryzacja 26.02.2013 '!$C$5:$C$201,1,LEN('Podsumowanie inwentaryzacji'!$C101))='Podsumowanie inwentaryzacji'!$C101, IF('Inwentaryzacja 26.02.2013 '!#REF!=1,IF('Inwentaryzacja 26.02.2013 '!#REF!=1,'Inwentaryzacja 26.02.2013 '!$H$5:$H$201,0),0),0),0)</f>
        <v>#REF!</v>
      </c>
      <c r="V101" s="46" t="e">
        <f t="array" ref="V101">SUM(IF(MID('Inwentaryzacja 26.02.2013 '!$C$5:$C$201,1,LEN('Podsumowanie inwentaryzacji'!$C101))='Podsumowanie inwentaryzacji'!$C101, IF('Inwentaryzacja 26.02.2013 '!#REF!=1,IF('Inwentaryzacja 26.02.2013 '!#REF!=1,'Inwentaryzacja 26.02.2013 '!$H$5:$H$201,0),0),0),0)</f>
        <v>#REF!</v>
      </c>
      <c r="W101" s="46" t="e">
        <f t="array" ref="W101">SUM(IF(MID('Inwentaryzacja 26.02.2013 '!$C$5:$C$201,1,LEN('Podsumowanie inwentaryzacji'!$C101))='Podsumowanie inwentaryzacji'!$C101, IF('Inwentaryzacja 26.02.2013 '!#REF!=1,IF('Inwentaryzacja 26.02.2013 '!#REF!=1,'Inwentaryzacja 26.02.2013 '!$H$5:$H$201,0),0),0),0)</f>
        <v>#REF!</v>
      </c>
      <c r="X101" s="46" t="e">
        <f t="array" ref="X101">SUM(IF(MID('Inwentaryzacja 26.02.2013 '!$C$5:$C$201,1,LEN('Podsumowanie inwentaryzacji'!$C101))='Podsumowanie inwentaryzacji'!$C101, IF('Inwentaryzacja 26.02.2013 '!#REF!=1,IF('Inwentaryzacja 26.02.2013 '!#REF!=1,'Inwentaryzacja 26.02.2013 '!$H$5:$H$201,0),0),0),0)</f>
        <v>#REF!</v>
      </c>
      <c r="Y101" s="46" t="e">
        <f t="array" ref="Y101">SUM(IF(MID('Inwentaryzacja 26.02.2013 '!$C$5:$C$201,1,LEN('Podsumowanie inwentaryzacji'!$C101))='Podsumowanie inwentaryzacji'!$C101, IF('Inwentaryzacja 26.02.2013 '!#REF!=1,IF('Inwentaryzacja 26.02.2013 '!#REF!=1,'Inwentaryzacja 26.02.2013 '!$H$5:$H$201,0),0),0),0)</f>
        <v>#REF!</v>
      </c>
      <c r="Z101" s="46" t="e">
        <f t="array" ref="Z101">SUM(IF(MID('Inwentaryzacja 26.02.2013 '!$C$5:$C$201,1,LEN('Podsumowanie inwentaryzacji'!$C101))='Podsumowanie inwentaryzacji'!$C101, IF('Inwentaryzacja 26.02.2013 '!#REF!=1,IF('Inwentaryzacja 26.02.2013 '!#REF!=1,'Inwentaryzacja 26.02.2013 '!$H$5:$H$201,0),0),0),0)</f>
        <v>#REF!</v>
      </c>
      <c r="AA101" s="97" t="e">
        <f t="shared" si="8"/>
        <v>#REF!</v>
      </c>
    </row>
    <row r="102" spans="2:27">
      <c r="B102" s="24">
        <f t="shared" si="9"/>
        <v>26</v>
      </c>
      <c r="C102" s="24" t="s">
        <v>7147</v>
      </c>
      <c r="D102" s="19" t="e">
        <f t="array" ref="D102">SUM(IF(MID('Inwentaryzacja 26.02.2013 '!$C$5:$C$201,1,LEN('Podsumowanie inwentaryzacji'!$C102))='Podsumowanie inwentaryzacji'!$C102, IF('Inwentaryzacja 26.02.2013 '!#REF!=1,'Inwentaryzacja 26.02.2013 '!#REF!,0),0),0)</f>
        <v>#REF!</v>
      </c>
      <c r="E102" s="19" t="e">
        <f t="array" ref="E102">SUM(IF(MID('Inwentaryzacja 26.02.2013 '!$C$5:$C$201,1,LEN('Podsumowanie inwentaryzacji'!$C102))='Podsumowanie inwentaryzacji'!$C102, IF('Inwentaryzacja 26.02.2013 '!#REF!=1,'Inwentaryzacja 26.02.2013 '!#REF!,0),0),0)</f>
        <v>#REF!</v>
      </c>
      <c r="F102" s="19" t="e">
        <f t="array" ref="F102">SUM(IF(MID('Inwentaryzacja 26.02.2013 '!$C$5:$C$201,1,LEN('Podsumowanie inwentaryzacji'!$C102))='Podsumowanie inwentaryzacji'!$C102, IF('Inwentaryzacja 26.02.2013 '!#REF!=1,'Inwentaryzacja 26.02.2013 '!#REF!,0),0),0)</f>
        <v>#REF!</v>
      </c>
      <c r="G102" s="19" t="e">
        <f t="array" ref="G102">SUM(IF(MID('Inwentaryzacja 26.02.2013 '!$C$5:$C$201,1,LEN('Podsumowanie inwentaryzacji'!$C102))='Podsumowanie inwentaryzacji'!$C102, IF('Inwentaryzacja 26.02.2013 '!#REF!=1,'Inwentaryzacja 26.02.2013 '!#REF!,0),0),0)</f>
        <v>#REF!</v>
      </c>
      <c r="H102" s="19" t="e">
        <f t="array" ref="H102">SUM(IF(MID('Inwentaryzacja 26.02.2013 '!$C$5:$C$201,1,LEN('Podsumowanie inwentaryzacji'!$C102))='Podsumowanie inwentaryzacji'!$C102, IF('Inwentaryzacja 26.02.2013 '!#REF!=1,'Inwentaryzacja 26.02.2013 '!#REF!,0),0),0)</f>
        <v>#REF!</v>
      </c>
      <c r="I102" s="19" t="e">
        <f t="array" ref="I102">SUM(IF(MID('Inwentaryzacja 26.02.2013 '!$C$5:$C$201,1,LEN('Podsumowanie inwentaryzacji'!$C102))='Podsumowanie inwentaryzacji'!$C102, IF('Inwentaryzacja 26.02.2013 '!#REF!=1,'Inwentaryzacja 26.02.2013 '!#REF!,0),0),0)</f>
        <v>#REF!</v>
      </c>
      <c r="J102" s="19" t="e">
        <f t="array" ref="J102">SUM(IF(MID('Inwentaryzacja 26.02.2013 '!$C$5:$C$201,1,LEN('Podsumowanie inwentaryzacji'!$C102))='Podsumowanie inwentaryzacji'!$C102, IF('Inwentaryzacja 26.02.2013 '!#REF!=1,'Inwentaryzacja 26.02.2013 '!#REF!,0),0),0)</f>
        <v>#REF!</v>
      </c>
      <c r="K102" s="23" t="e">
        <f t="shared" si="6"/>
        <v>#REF!</v>
      </c>
      <c r="L102" s="19" t="e">
        <f t="array" ref="L102">SUM(IF(MID('Inwentaryzacja 26.02.2013 '!$C$5:$C$201,1,LEN('Podsumowanie inwentaryzacji'!$C102))='Podsumowanie inwentaryzacji'!$C102, IF('Inwentaryzacja 26.02.2013 '!#REF!=1,IF('Inwentaryzacja 26.02.2013 '!#REF!=1,'Inwentaryzacja 26.02.2013 '!$G$5:$G$201,0),0),0),0)</f>
        <v>#REF!</v>
      </c>
      <c r="M102" s="19" t="e">
        <f t="array" ref="M102">SUM(IF(MID('Inwentaryzacja 26.02.2013 '!$C$5:$C$201,1,LEN('Podsumowanie inwentaryzacji'!$C102))='Podsumowanie inwentaryzacji'!$C102, IF('Inwentaryzacja 26.02.2013 '!#REF!=1,IF('Inwentaryzacja 26.02.2013 '!#REF!=1,'Inwentaryzacja 26.02.2013 '!$G$5:$G$201,0),0),0),0)</f>
        <v>#REF!</v>
      </c>
      <c r="N102" s="19" t="e">
        <f t="array" ref="N102">SUM(IF(MID('Inwentaryzacja 26.02.2013 '!$C$5:$C$201,1,LEN('Podsumowanie inwentaryzacji'!$C102))='Podsumowanie inwentaryzacji'!$C102, IF('Inwentaryzacja 26.02.2013 '!#REF!=1,IF('Inwentaryzacja 26.02.2013 '!#REF!=1,'Inwentaryzacja 26.02.2013 '!$G$5:$G$201,0),0),0),0)</f>
        <v>#REF!</v>
      </c>
      <c r="O102" s="19" t="e">
        <f t="array" ref="O102">SUM(IF(MID('Inwentaryzacja 26.02.2013 '!$C$5:$C$201,1,LEN('Podsumowanie inwentaryzacji'!$C102))='Podsumowanie inwentaryzacji'!$C102, IF('Inwentaryzacja 26.02.2013 '!#REF!=1,IF('Inwentaryzacja 26.02.2013 '!#REF!=1,'Inwentaryzacja 26.02.2013 '!$G$5:$G$201,0),0),0),0)</f>
        <v>#REF!</v>
      </c>
      <c r="P102" s="19" t="e">
        <f t="array" ref="P102">SUM(IF(MID('Inwentaryzacja 26.02.2013 '!$C$5:$C$201,1,LEN('Podsumowanie inwentaryzacji'!$C102))='Podsumowanie inwentaryzacji'!$C102, IF('Inwentaryzacja 26.02.2013 '!#REF!=1,IF('Inwentaryzacja 26.02.2013 '!#REF!=1,'Inwentaryzacja 26.02.2013 '!$G$5:$G$201,0),0),0),0)</f>
        <v>#REF!</v>
      </c>
      <c r="Q102" s="19" t="e">
        <f t="array" ref="Q102">SUM(IF(MID('Inwentaryzacja 26.02.2013 '!$C$5:$C$201,1,LEN('Podsumowanie inwentaryzacji'!$C102))='Podsumowanie inwentaryzacji'!$C102, IF('Inwentaryzacja 26.02.2013 '!#REF!=1,IF('Inwentaryzacja 26.02.2013 '!#REF!=1,'Inwentaryzacja 26.02.2013 '!$G$5:$G$201,0),0),0),0)</f>
        <v>#REF!</v>
      </c>
      <c r="R102" s="19" t="e">
        <f t="array" ref="R102">SUM(IF(MID('Inwentaryzacja 26.02.2013 '!$C$5:$C$201,1,LEN('Podsumowanie inwentaryzacji'!$C102))='Podsumowanie inwentaryzacji'!$C102, IF('Inwentaryzacja 26.02.2013 '!#REF!=1,IF('Inwentaryzacja 26.02.2013 '!#REF!=1,'Inwentaryzacja 26.02.2013 '!$G$5:$G$201,0),0),0),0)</f>
        <v>#REF!</v>
      </c>
      <c r="S102" s="23" t="e">
        <f t="shared" si="7"/>
        <v>#REF!</v>
      </c>
      <c r="T102" s="46" t="e">
        <f t="array" ref="T102">SUM(IF(MID('Inwentaryzacja 26.02.2013 '!$C$5:$C$201,1,LEN('Podsumowanie inwentaryzacji'!$C102))='Podsumowanie inwentaryzacji'!$C102, IF('Inwentaryzacja 26.02.2013 '!#REF!=1,IF('Inwentaryzacja 26.02.2013 '!#REF!=1,'Inwentaryzacja 26.02.2013 '!$H$5:$H$201,0),0),0),0)</f>
        <v>#REF!</v>
      </c>
      <c r="U102" s="46" t="e">
        <f t="array" ref="U102">SUM(IF(MID('Inwentaryzacja 26.02.2013 '!$C$5:$C$201,1,LEN('Podsumowanie inwentaryzacji'!$C102))='Podsumowanie inwentaryzacji'!$C102, IF('Inwentaryzacja 26.02.2013 '!#REF!=1,IF('Inwentaryzacja 26.02.2013 '!#REF!=1,'Inwentaryzacja 26.02.2013 '!$H$5:$H$201,0),0),0),0)</f>
        <v>#REF!</v>
      </c>
      <c r="V102" s="46" t="e">
        <f t="array" ref="V102">SUM(IF(MID('Inwentaryzacja 26.02.2013 '!$C$5:$C$201,1,LEN('Podsumowanie inwentaryzacji'!$C102))='Podsumowanie inwentaryzacji'!$C102, IF('Inwentaryzacja 26.02.2013 '!#REF!=1,IF('Inwentaryzacja 26.02.2013 '!#REF!=1,'Inwentaryzacja 26.02.2013 '!$H$5:$H$201,0),0),0),0)</f>
        <v>#REF!</v>
      </c>
      <c r="W102" s="46" t="e">
        <f t="array" ref="W102">SUM(IF(MID('Inwentaryzacja 26.02.2013 '!$C$5:$C$201,1,LEN('Podsumowanie inwentaryzacji'!$C102))='Podsumowanie inwentaryzacji'!$C102, IF('Inwentaryzacja 26.02.2013 '!#REF!=1,IF('Inwentaryzacja 26.02.2013 '!#REF!=1,'Inwentaryzacja 26.02.2013 '!$H$5:$H$201,0),0),0),0)</f>
        <v>#REF!</v>
      </c>
      <c r="X102" s="46" t="e">
        <f t="array" ref="X102">SUM(IF(MID('Inwentaryzacja 26.02.2013 '!$C$5:$C$201,1,LEN('Podsumowanie inwentaryzacji'!$C102))='Podsumowanie inwentaryzacji'!$C102, IF('Inwentaryzacja 26.02.2013 '!#REF!=1,IF('Inwentaryzacja 26.02.2013 '!#REF!=1,'Inwentaryzacja 26.02.2013 '!$H$5:$H$201,0),0),0),0)</f>
        <v>#REF!</v>
      </c>
      <c r="Y102" s="46" t="e">
        <f t="array" ref="Y102">SUM(IF(MID('Inwentaryzacja 26.02.2013 '!$C$5:$C$201,1,LEN('Podsumowanie inwentaryzacji'!$C102))='Podsumowanie inwentaryzacji'!$C102, IF('Inwentaryzacja 26.02.2013 '!#REF!=1,IF('Inwentaryzacja 26.02.2013 '!#REF!=1,'Inwentaryzacja 26.02.2013 '!$H$5:$H$201,0),0),0),0)</f>
        <v>#REF!</v>
      </c>
      <c r="Z102" s="46" t="e">
        <f t="array" ref="Z102">SUM(IF(MID('Inwentaryzacja 26.02.2013 '!$C$5:$C$201,1,LEN('Podsumowanie inwentaryzacji'!$C102))='Podsumowanie inwentaryzacji'!$C102, IF('Inwentaryzacja 26.02.2013 '!#REF!=1,IF('Inwentaryzacja 26.02.2013 '!#REF!=1,'Inwentaryzacja 26.02.2013 '!$H$5:$H$201,0),0),0),0)</f>
        <v>#REF!</v>
      </c>
      <c r="AA102" s="97" t="e">
        <f t="shared" si="8"/>
        <v>#REF!</v>
      </c>
    </row>
    <row r="103" spans="2:27">
      <c r="B103" s="24">
        <f t="shared" si="9"/>
        <v>27</v>
      </c>
      <c r="C103" s="24" t="s">
        <v>232</v>
      </c>
      <c r="D103" s="19" t="e">
        <f t="array" ref="D103">SUM(IF(MID('Inwentaryzacja 26.02.2013 '!$C$5:$C$201,1,LEN('Podsumowanie inwentaryzacji'!$C103))='Podsumowanie inwentaryzacji'!$C103, IF('Inwentaryzacja 26.02.2013 '!#REF!=1,'Inwentaryzacja 26.02.2013 '!#REF!,0),0),0)</f>
        <v>#REF!</v>
      </c>
      <c r="E103" s="19" t="e">
        <f t="array" ref="E103">SUM(IF(MID('Inwentaryzacja 26.02.2013 '!$C$5:$C$201,1,LEN('Podsumowanie inwentaryzacji'!$C103))='Podsumowanie inwentaryzacji'!$C103, IF('Inwentaryzacja 26.02.2013 '!#REF!=1,'Inwentaryzacja 26.02.2013 '!#REF!,0),0),0)</f>
        <v>#REF!</v>
      </c>
      <c r="F103" s="19" t="e">
        <f t="array" ref="F103">SUM(IF(MID('Inwentaryzacja 26.02.2013 '!$C$5:$C$201,1,LEN('Podsumowanie inwentaryzacji'!$C103))='Podsumowanie inwentaryzacji'!$C103, IF('Inwentaryzacja 26.02.2013 '!#REF!=1,'Inwentaryzacja 26.02.2013 '!#REF!,0),0),0)</f>
        <v>#REF!</v>
      </c>
      <c r="G103" s="19" t="e">
        <f t="array" ref="G103">SUM(IF(MID('Inwentaryzacja 26.02.2013 '!$C$5:$C$201,1,LEN('Podsumowanie inwentaryzacji'!$C103))='Podsumowanie inwentaryzacji'!$C103, IF('Inwentaryzacja 26.02.2013 '!#REF!=1,'Inwentaryzacja 26.02.2013 '!#REF!,0),0),0)</f>
        <v>#REF!</v>
      </c>
      <c r="H103" s="19" t="e">
        <f t="array" ref="H103">SUM(IF(MID('Inwentaryzacja 26.02.2013 '!$C$5:$C$201,1,LEN('Podsumowanie inwentaryzacji'!$C103))='Podsumowanie inwentaryzacji'!$C103, IF('Inwentaryzacja 26.02.2013 '!#REF!=1,'Inwentaryzacja 26.02.2013 '!#REF!,0),0),0)</f>
        <v>#REF!</v>
      </c>
      <c r="I103" s="19" t="e">
        <f t="array" ref="I103">SUM(IF(MID('Inwentaryzacja 26.02.2013 '!$C$5:$C$201,1,LEN('Podsumowanie inwentaryzacji'!$C103))='Podsumowanie inwentaryzacji'!$C103, IF('Inwentaryzacja 26.02.2013 '!#REF!=1,'Inwentaryzacja 26.02.2013 '!#REF!,0),0),0)</f>
        <v>#REF!</v>
      </c>
      <c r="J103" s="19" t="e">
        <f t="array" ref="J103">SUM(IF(MID('Inwentaryzacja 26.02.2013 '!$C$5:$C$201,1,LEN('Podsumowanie inwentaryzacji'!$C103))='Podsumowanie inwentaryzacji'!$C103, IF('Inwentaryzacja 26.02.2013 '!#REF!=1,'Inwentaryzacja 26.02.2013 '!#REF!,0),0),0)</f>
        <v>#REF!</v>
      </c>
      <c r="K103" s="23" t="e">
        <f t="shared" si="6"/>
        <v>#REF!</v>
      </c>
      <c r="L103" s="19" t="e">
        <f t="array" ref="L103">SUM(IF(MID('Inwentaryzacja 26.02.2013 '!$C$5:$C$201,1,LEN('Podsumowanie inwentaryzacji'!$C103))='Podsumowanie inwentaryzacji'!$C103, IF('Inwentaryzacja 26.02.2013 '!#REF!=1,IF('Inwentaryzacja 26.02.2013 '!#REF!=1,'Inwentaryzacja 26.02.2013 '!$G$5:$G$201,0),0),0),0)</f>
        <v>#REF!</v>
      </c>
      <c r="M103" s="19" t="e">
        <f t="array" ref="M103">SUM(IF(MID('Inwentaryzacja 26.02.2013 '!$C$5:$C$201,1,LEN('Podsumowanie inwentaryzacji'!$C103))='Podsumowanie inwentaryzacji'!$C103, IF('Inwentaryzacja 26.02.2013 '!#REF!=1,IF('Inwentaryzacja 26.02.2013 '!#REF!=1,'Inwentaryzacja 26.02.2013 '!$G$5:$G$201,0),0),0),0)</f>
        <v>#REF!</v>
      </c>
      <c r="N103" s="19" t="e">
        <f t="array" ref="N103">SUM(IF(MID('Inwentaryzacja 26.02.2013 '!$C$5:$C$201,1,LEN('Podsumowanie inwentaryzacji'!$C103))='Podsumowanie inwentaryzacji'!$C103, IF('Inwentaryzacja 26.02.2013 '!#REF!=1,IF('Inwentaryzacja 26.02.2013 '!#REF!=1,'Inwentaryzacja 26.02.2013 '!$G$5:$G$201,0),0),0),0)</f>
        <v>#REF!</v>
      </c>
      <c r="O103" s="19" t="e">
        <f t="array" ref="O103">SUM(IF(MID('Inwentaryzacja 26.02.2013 '!$C$5:$C$201,1,LEN('Podsumowanie inwentaryzacji'!$C103))='Podsumowanie inwentaryzacji'!$C103, IF('Inwentaryzacja 26.02.2013 '!#REF!=1,IF('Inwentaryzacja 26.02.2013 '!#REF!=1,'Inwentaryzacja 26.02.2013 '!$G$5:$G$201,0),0),0),0)</f>
        <v>#REF!</v>
      </c>
      <c r="P103" s="19" t="e">
        <f t="array" ref="P103">SUM(IF(MID('Inwentaryzacja 26.02.2013 '!$C$5:$C$201,1,LEN('Podsumowanie inwentaryzacji'!$C103))='Podsumowanie inwentaryzacji'!$C103, IF('Inwentaryzacja 26.02.2013 '!#REF!=1,IF('Inwentaryzacja 26.02.2013 '!#REF!=1,'Inwentaryzacja 26.02.2013 '!$G$5:$G$201,0),0),0),0)</f>
        <v>#REF!</v>
      </c>
      <c r="Q103" s="19" t="e">
        <f t="array" ref="Q103">SUM(IF(MID('Inwentaryzacja 26.02.2013 '!$C$5:$C$201,1,LEN('Podsumowanie inwentaryzacji'!$C103))='Podsumowanie inwentaryzacji'!$C103, IF('Inwentaryzacja 26.02.2013 '!#REF!=1,IF('Inwentaryzacja 26.02.2013 '!#REF!=1,'Inwentaryzacja 26.02.2013 '!$G$5:$G$201,0),0),0),0)</f>
        <v>#REF!</v>
      </c>
      <c r="R103" s="19" t="e">
        <f t="array" ref="R103">SUM(IF(MID('Inwentaryzacja 26.02.2013 '!$C$5:$C$201,1,LEN('Podsumowanie inwentaryzacji'!$C103))='Podsumowanie inwentaryzacji'!$C103, IF('Inwentaryzacja 26.02.2013 '!#REF!=1,IF('Inwentaryzacja 26.02.2013 '!#REF!=1,'Inwentaryzacja 26.02.2013 '!$G$5:$G$201,0),0),0),0)</f>
        <v>#REF!</v>
      </c>
      <c r="S103" s="23" t="e">
        <f t="shared" si="7"/>
        <v>#REF!</v>
      </c>
      <c r="T103" s="46" t="e">
        <f t="array" ref="T103">SUM(IF(MID('Inwentaryzacja 26.02.2013 '!$C$5:$C$201,1,LEN('Podsumowanie inwentaryzacji'!$C103))='Podsumowanie inwentaryzacji'!$C103, IF('Inwentaryzacja 26.02.2013 '!#REF!=1,IF('Inwentaryzacja 26.02.2013 '!#REF!=1,'Inwentaryzacja 26.02.2013 '!$H$5:$H$201,0),0),0),0)</f>
        <v>#REF!</v>
      </c>
      <c r="U103" s="46" t="e">
        <f t="array" ref="U103">SUM(IF(MID('Inwentaryzacja 26.02.2013 '!$C$5:$C$201,1,LEN('Podsumowanie inwentaryzacji'!$C103))='Podsumowanie inwentaryzacji'!$C103, IF('Inwentaryzacja 26.02.2013 '!#REF!=1,IF('Inwentaryzacja 26.02.2013 '!#REF!=1,'Inwentaryzacja 26.02.2013 '!$H$5:$H$201,0),0),0),0)</f>
        <v>#REF!</v>
      </c>
      <c r="V103" s="46" t="e">
        <f t="array" ref="V103">SUM(IF(MID('Inwentaryzacja 26.02.2013 '!$C$5:$C$201,1,LEN('Podsumowanie inwentaryzacji'!$C103))='Podsumowanie inwentaryzacji'!$C103, IF('Inwentaryzacja 26.02.2013 '!#REF!=1,IF('Inwentaryzacja 26.02.2013 '!#REF!=1,'Inwentaryzacja 26.02.2013 '!$H$5:$H$201,0),0),0),0)</f>
        <v>#REF!</v>
      </c>
      <c r="W103" s="46" t="e">
        <f t="array" ref="W103">SUM(IF(MID('Inwentaryzacja 26.02.2013 '!$C$5:$C$201,1,LEN('Podsumowanie inwentaryzacji'!$C103))='Podsumowanie inwentaryzacji'!$C103, IF('Inwentaryzacja 26.02.2013 '!#REF!=1,IF('Inwentaryzacja 26.02.2013 '!#REF!=1,'Inwentaryzacja 26.02.2013 '!$H$5:$H$201,0),0),0),0)</f>
        <v>#REF!</v>
      </c>
      <c r="X103" s="46" t="e">
        <f t="array" ref="X103">SUM(IF(MID('Inwentaryzacja 26.02.2013 '!$C$5:$C$201,1,LEN('Podsumowanie inwentaryzacji'!$C103))='Podsumowanie inwentaryzacji'!$C103, IF('Inwentaryzacja 26.02.2013 '!#REF!=1,IF('Inwentaryzacja 26.02.2013 '!#REF!=1,'Inwentaryzacja 26.02.2013 '!$H$5:$H$201,0),0),0),0)</f>
        <v>#REF!</v>
      </c>
      <c r="Y103" s="46" t="e">
        <f t="array" ref="Y103">SUM(IF(MID('Inwentaryzacja 26.02.2013 '!$C$5:$C$201,1,LEN('Podsumowanie inwentaryzacji'!$C103))='Podsumowanie inwentaryzacji'!$C103, IF('Inwentaryzacja 26.02.2013 '!#REF!=1,IF('Inwentaryzacja 26.02.2013 '!#REF!=1,'Inwentaryzacja 26.02.2013 '!$H$5:$H$201,0),0),0),0)</f>
        <v>#REF!</v>
      </c>
      <c r="Z103" s="46" t="e">
        <f t="array" ref="Z103">SUM(IF(MID('Inwentaryzacja 26.02.2013 '!$C$5:$C$201,1,LEN('Podsumowanie inwentaryzacji'!$C103))='Podsumowanie inwentaryzacji'!$C103, IF('Inwentaryzacja 26.02.2013 '!#REF!=1,IF('Inwentaryzacja 26.02.2013 '!#REF!=1,'Inwentaryzacja 26.02.2013 '!$H$5:$H$201,0),0),0),0)</f>
        <v>#REF!</v>
      </c>
      <c r="AA103" s="97" t="e">
        <f t="shared" si="8"/>
        <v>#REF!</v>
      </c>
    </row>
    <row r="104" spans="2:27">
      <c r="B104" s="24">
        <f t="shared" si="9"/>
        <v>28</v>
      </c>
      <c r="C104" s="24" t="s">
        <v>3843</v>
      </c>
      <c r="D104" s="19" t="e">
        <f t="array" ref="D104">SUM(IF(MID('Inwentaryzacja 26.02.2013 '!$C$5:$C$201,1,LEN('Podsumowanie inwentaryzacji'!$C104))='Podsumowanie inwentaryzacji'!$C104, IF('Inwentaryzacja 26.02.2013 '!#REF!=1,'Inwentaryzacja 26.02.2013 '!#REF!,0),0),0)</f>
        <v>#REF!</v>
      </c>
      <c r="E104" s="19" t="e">
        <f t="array" ref="E104">SUM(IF(MID('Inwentaryzacja 26.02.2013 '!$C$5:$C$201,1,LEN('Podsumowanie inwentaryzacji'!$C104))='Podsumowanie inwentaryzacji'!$C104, IF('Inwentaryzacja 26.02.2013 '!#REF!=1,'Inwentaryzacja 26.02.2013 '!#REF!,0),0),0)</f>
        <v>#REF!</v>
      </c>
      <c r="F104" s="19" t="e">
        <f t="array" ref="F104">SUM(IF(MID('Inwentaryzacja 26.02.2013 '!$C$5:$C$201,1,LEN('Podsumowanie inwentaryzacji'!$C104))='Podsumowanie inwentaryzacji'!$C104, IF('Inwentaryzacja 26.02.2013 '!#REF!=1,'Inwentaryzacja 26.02.2013 '!#REF!,0),0),0)</f>
        <v>#REF!</v>
      </c>
      <c r="G104" s="19" t="e">
        <f t="array" ref="G104">SUM(IF(MID('Inwentaryzacja 26.02.2013 '!$C$5:$C$201,1,LEN('Podsumowanie inwentaryzacji'!$C104))='Podsumowanie inwentaryzacji'!$C104, IF('Inwentaryzacja 26.02.2013 '!#REF!=1,'Inwentaryzacja 26.02.2013 '!#REF!,0),0),0)</f>
        <v>#REF!</v>
      </c>
      <c r="H104" s="19" t="e">
        <f t="array" ref="H104">SUM(IF(MID('Inwentaryzacja 26.02.2013 '!$C$5:$C$201,1,LEN('Podsumowanie inwentaryzacji'!$C104))='Podsumowanie inwentaryzacji'!$C104, IF('Inwentaryzacja 26.02.2013 '!#REF!=1,'Inwentaryzacja 26.02.2013 '!#REF!,0),0),0)</f>
        <v>#REF!</v>
      </c>
      <c r="I104" s="19" t="e">
        <f t="array" ref="I104">SUM(IF(MID('Inwentaryzacja 26.02.2013 '!$C$5:$C$201,1,LEN('Podsumowanie inwentaryzacji'!$C104))='Podsumowanie inwentaryzacji'!$C104, IF('Inwentaryzacja 26.02.2013 '!#REF!=1,'Inwentaryzacja 26.02.2013 '!#REF!,0),0),0)</f>
        <v>#REF!</v>
      </c>
      <c r="J104" s="19" t="e">
        <f t="array" ref="J104">SUM(IF(MID('Inwentaryzacja 26.02.2013 '!$C$5:$C$201,1,LEN('Podsumowanie inwentaryzacji'!$C104))='Podsumowanie inwentaryzacji'!$C104, IF('Inwentaryzacja 26.02.2013 '!#REF!=1,'Inwentaryzacja 26.02.2013 '!#REF!,0),0),0)</f>
        <v>#REF!</v>
      </c>
      <c r="K104" s="23" t="e">
        <f t="shared" si="6"/>
        <v>#REF!</v>
      </c>
      <c r="L104" s="19" t="e">
        <f t="array" ref="L104">SUM(IF(MID('Inwentaryzacja 26.02.2013 '!$C$5:$C$201,1,LEN('Podsumowanie inwentaryzacji'!$C104))='Podsumowanie inwentaryzacji'!$C104, IF('Inwentaryzacja 26.02.2013 '!#REF!=1,IF('Inwentaryzacja 26.02.2013 '!#REF!=1,'Inwentaryzacja 26.02.2013 '!$G$5:$G$201,0),0),0),0)</f>
        <v>#REF!</v>
      </c>
      <c r="M104" s="19" t="e">
        <f t="array" ref="M104">SUM(IF(MID('Inwentaryzacja 26.02.2013 '!$C$5:$C$201,1,LEN('Podsumowanie inwentaryzacji'!$C104))='Podsumowanie inwentaryzacji'!$C104, IF('Inwentaryzacja 26.02.2013 '!#REF!=1,IF('Inwentaryzacja 26.02.2013 '!#REF!=1,'Inwentaryzacja 26.02.2013 '!$G$5:$G$201,0),0),0),0)</f>
        <v>#REF!</v>
      </c>
      <c r="N104" s="19" t="e">
        <f t="array" ref="N104">SUM(IF(MID('Inwentaryzacja 26.02.2013 '!$C$5:$C$201,1,LEN('Podsumowanie inwentaryzacji'!$C104))='Podsumowanie inwentaryzacji'!$C104, IF('Inwentaryzacja 26.02.2013 '!#REF!=1,IF('Inwentaryzacja 26.02.2013 '!#REF!=1,'Inwentaryzacja 26.02.2013 '!$G$5:$G$201,0),0),0),0)</f>
        <v>#REF!</v>
      </c>
      <c r="O104" s="19" t="e">
        <f t="array" ref="O104">SUM(IF(MID('Inwentaryzacja 26.02.2013 '!$C$5:$C$201,1,LEN('Podsumowanie inwentaryzacji'!$C104))='Podsumowanie inwentaryzacji'!$C104, IF('Inwentaryzacja 26.02.2013 '!#REF!=1,IF('Inwentaryzacja 26.02.2013 '!#REF!=1,'Inwentaryzacja 26.02.2013 '!$G$5:$G$201,0),0),0),0)</f>
        <v>#REF!</v>
      </c>
      <c r="P104" s="19" t="e">
        <f t="array" ref="P104">SUM(IF(MID('Inwentaryzacja 26.02.2013 '!$C$5:$C$201,1,LEN('Podsumowanie inwentaryzacji'!$C104))='Podsumowanie inwentaryzacji'!$C104, IF('Inwentaryzacja 26.02.2013 '!#REF!=1,IF('Inwentaryzacja 26.02.2013 '!#REF!=1,'Inwentaryzacja 26.02.2013 '!$G$5:$G$201,0),0),0),0)</f>
        <v>#REF!</v>
      </c>
      <c r="Q104" s="19" t="e">
        <f t="array" ref="Q104">SUM(IF(MID('Inwentaryzacja 26.02.2013 '!$C$5:$C$201,1,LEN('Podsumowanie inwentaryzacji'!$C104))='Podsumowanie inwentaryzacji'!$C104, IF('Inwentaryzacja 26.02.2013 '!#REF!=1,IF('Inwentaryzacja 26.02.2013 '!#REF!=1,'Inwentaryzacja 26.02.2013 '!$G$5:$G$201,0),0),0),0)</f>
        <v>#REF!</v>
      </c>
      <c r="R104" s="19" t="e">
        <f t="array" ref="R104">SUM(IF(MID('Inwentaryzacja 26.02.2013 '!$C$5:$C$201,1,LEN('Podsumowanie inwentaryzacji'!$C104))='Podsumowanie inwentaryzacji'!$C104, IF('Inwentaryzacja 26.02.2013 '!#REF!=1,IF('Inwentaryzacja 26.02.2013 '!#REF!=1,'Inwentaryzacja 26.02.2013 '!$G$5:$G$201,0),0),0),0)</f>
        <v>#REF!</v>
      </c>
      <c r="S104" s="23" t="e">
        <f t="shared" si="7"/>
        <v>#REF!</v>
      </c>
      <c r="T104" s="46" t="e">
        <f t="array" ref="T104">SUM(IF(MID('Inwentaryzacja 26.02.2013 '!$C$5:$C$201,1,LEN('Podsumowanie inwentaryzacji'!$C104))='Podsumowanie inwentaryzacji'!$C104, IF('Inwentaryzacja 26.02.2013 '!#REF!=1,IF('Inwentaryzacja 26.02.2013 '!#REF!=1,'Inwentaryzacja 26.02.2013 '!$H$5:$H$201,0),0),0),0)</f>
        <v>#REF!</v>
      </c>
      <c r="U104" s="46" t="e">
        <f t="array" ref="U104">SUM(IF(MID('Inwentaryzacja 26.02.2013 '!$C$5:$C$201,1,LEN('Podsumowanie inwentaryzacji'!$C104))='Podsumowanie inwentaryzacji'!$C104, IF('Inwentaryzacja 26.02.2013 '!#REF!=1,IF('Inwentaryzacja 26.02.2013 '!#REF!=1,'Inwentaryzacja 26.02.2013 '!$H$5:$H$201,0),0),0),0)</f>
        <v>#REF!</v>
      </c>
      <c r="V104" s="46" t="e">
        <f t="array" ref="V104">SUM(IF(MID('Inwentaryzacja 26.02.2013 '!$C$5:$C$201,1,LEN('Podsumowanie inwentaryzacji'!$C104))='Podsumowanie inwentaryzacji'!$C104, IF('Inwentaryzacja 26.02.2013 '!#REF!=1,IF('Inwentaryzacja 26.02.2013 '!#REF!=1,'Inwentaryzacja 26.02.2013 '!$H$5:$H$201,0),0),0),0)</f>
        <v>#REF!</v>
      </c>
      <c r="W104" s="46" t="e">
        <f t="array" ref="W104">SUM(IF(MID('Inwentaryzacja 26.02.2013 '!$C$5:$C$201,1,LEN('Podsumowanie inwentaryzacji'!$C104))='Podsumowanie inwentaryzacji'!$C104, IF('Inwentaryzacja 26.02.2013 '!#REF!=1,IF('Inwentaryzacja 26.02.2013 '!#REF!=1,'Inwentaryzacja 26.02.2013 '!$H$5:$H$201,0),0),0),0)</f>
        <v>#REF!</v>
      </c>
      <c r="X104" s="46" t="e">
        <f t="array" ref="X104">SUM(IF(MID('Inwentaryzacja 26.02.2013 '!$C$5:$C$201,1,LEN('Podsumowanie inwentaryzacji'!$C104))='Podsumowanie inwentaryzacji'!$C104, IF('Inwentaryzacja 26.02.2013 '!#REF!=1,IF('Inwentaryzacja 26.02.2013 '!#REF!=1,'Inwentaryzacja 26.02.2013 '!$H$5:$H$201,0),0),0),0)</f>
        <v>#REF!</v>
      </c>
      <c r="Y104" s="46" t="e">
        <f t="array" ref="Y104">SUM(IF(MID('Inwentaryzacja 26.02.2013 '!$C$5:$C$201,1,LEN('Podsumowanie inwentaryzacji'!$C104))='Podsumowanie inwentaryzacji'!$C104, IF('Inwentaryzacja 26.02.2013 '!#REF!=1,IF('Inwentaryzacja 26.02.2013 '!#REF!=1,'Inwentaryzacja 26.02.2013 '!$H$5:$H$201,0),0),0),0)</f>
        <v>#REF!</v>
      </c>
      <c r="Z104" s="46" t="e">
        <f t="array" ref="Z104">SUM(IF(MID('Inwentaryzacja 26.02.2013 '!$C$5:$C$201,1,LEN('Podsumowanie inwentaryzacji'!$C104))='Podsumowanie inwentaryzacji'!$C104, IF('Inwentaryzacja 26.02.2013 '!#REF!=1,IF('Inwentaryzacja 26.02.2013 '!#REF!=1,'Inwentaryzacja 26.02.2013 '!$H$5:$H$201,0),0),0),0)</f>
        <v>#REF!</v>
      </c>
      <c r="AA104" s="97" t="e">
        <f t="shared" si="8"/>
        <v>#REF!</v>
      </c>
    </row>
    <row r="105" spans="2:27">
      <c r="B105" s="24">
        <f t="shared" si="9"/>
        <v>29</v>
      </c>
      <c r="C105" s="24" t="s">
        <v>6219</v>
      </c>
      <c r="D105" s="19" t="e">
        <f t="array" ref="D105">SUM(IF(MID('Inwentaryzacja 26.02.2013 '!$C$5:$C$201,1,LEN('Podsumowanie inwentaryzacji'!$C105))='Podsumowanie inwentaryzacji'!$C105, IF('Inwentaryzacja 26.02.2013 '!#REF!=1,'Inwentaryzacja 26.02.2013 '!#REF!,0),0),0)</f>
        <v>#REF!</v>
      </c>
      <c r="E105" s="19" t="e">
        <f t="array" ref="E105">SUM(IF(MID('Inwentaryzacja 26.02.2013 '!$C$5:$C$201,1,LEN('Podsumowanie inwentaryzacji'!$C105))='Podsumowanie inwentaryzacji'!$C105, IF('Inwentaryzacja 26.02.2013 '!#REF!=1,'Inwentaryzacja 26.02.2013 '!#REF!,0),0),0)</f>
        <v>#REF!</v>
      </c>
      <c r="F105" s="19" t="e">
        <f t="array" ref="F105">SUM(IF(MID('Inwentaryzacja 26.02.2013 '!$C$5:$C$201,1,LEN('Podsumowanie inwentaryzacji'!$C105))='Podsumowanie inwentaryzacji'!$C105, IF('Inwentaryzacja 26.02.2013 '!#REF!=1,'Inwentaryzacja 26.02.2013 '!#REF!,0),0),0)</f>
        <v>#REF!</v>
      </c>
      <c r="G105" s="19" t="e">
        <f t="array" ref="G105">SUM(IF(MID('Inwentaryzacja 26.02.2013 '!$C$5:$C$201,1,LEN('Podsumowanie inwentaryzacji'!$C105))='Podsumowanie inwentaryzacji'!$C105, IF('Inwentaryzacja 26.02.2013 '!#REF!=1,'Inwentaryzacja 26.02.2013 '!#REF!,0),0),0)</f>
        <v>#REF!</v>
      </c>
      <c r="H105" s="19" t="e">
        <f t="array" ref="H105">SUM(IF(MID('Inwentaryzacja 26.02.2013 '!$C$5:$C$201,1,LEN('Podsumowanie inwentaryzacji'!$C105))='Podsumowanie inwentaryzacji'!$C105, IF('Inwentaryzacja 26.02.2013 '!#REF!=1,'Inwentaryzacja 26.02.2013 '!#REF!,0),0),0)</f>
        <v>#REF!</v>
      </c>
      <c r="I105" s="19" t="e">
        <f t="array" ref="I105">SUM(IF(MID('Inwentaryzacja 26.02.2013 '!$C$5:$C$201,1,LEN('Podsumowanie inwentaryzacji'!$C105))='Podsumowanie inwentaryzacji'!$C105, IF('Inwentaryzacja 26.02.2013 '!#REF!=1,'Inwentaryzacja 26.02.2013 '!#REF!,0),0),0)</f>
        <v>#REF!</v>
      </c>
      <c r="J105" s="19" t="e">
        <f t="array" ref="J105">SUM(IF(MID('Inwentaryzacja 26.02.2013 '!$C$5:$C$201,1,LEN('Podsumowanie inwentaryzacji'!$C105))='Podsumowanie inwentaryzacji'!$C105, IF('Inwentaryzacja 26.02.2013 '!#REF!=1,'Inwentaryzacja 26.02.2013 '!#REF!,0),0),0)</f>
        <v>#REF!</v>
      </c>
      <c r="K105" s="23" t="e">
        <f t="shared" si="6"/>
        <v>#REF!</v>
      </c>
      <c r="L105" s="19" t="e">
        <f t="array" ref="L105">SUM(IF(MID('Inwentaryzacja 26.02.2013 '!$C$5:$C$201,1,LEN('Podsumowanie inwentaryzacji'!$C105))='Podsumowanie inwentaryzacji'!$C105, IF('Inwentaryzacja 26.02.2013 '!#REF!=1,IF('Inwentaryzacja 26.02.2013 '!#REF!=1,'Inwentaryzacja 26.02.2013 '!$G$5:$G$201,0),0),0),0)</f>
        <v>#REF!</v>
      </c>
      <c r="M105" s="19" t="e">
        <f t="array" ref="M105">SUM(IF(MID('Inwentaryzacja 26.02.2013 '!$C$5:$C$201,1,LEN('Podsumowanie inwentaryzacji'!$C105))='Podsumowanie inwentaryzacji'!$C105, IF('Inwentaryzacja 26.02.2013 '!#REF!=1,IF('Inwentaryzacja 26.02.2013 '!#REF!=1,'Inwentaryzacja 26.02.2013 '!$G$5:$G$201,0),0),0),0)</f>
        <v>#REF!</v>
      </c>
      <c r="N105" s="19" t="e">
        <f t="array" ref="N105">SUM(IF(MID('Inwentaryzacja 26.02.2013 '!$C$5:$C$201,1,LEN('Podsumowanie inwentaryzacji'!$C105))='Podsumowanie inwentaryzacji'!$C105, IF('Inwentaryzacja 26.02.2013 '!#REF!=1,IF('Inwentaryzacja 26.02.2013 '!#REF!=1,'Inwentaryzacja 26.02.2013 '!$G$5:$G$201,0),0),0),0)</f>
        <v>#REF!</v>
      </c>
      <c r="O105" s="19" t="e">
        <f t="array" ref="O105">SUM(IF(MID('Inwentaryzacja 26.02.2013 '!$C$5:$C$201,1,LEN('Podsumowanie inwentaryzacji'!$C105))='Podsumowanie inwentaryzacji'!$C105, IF('Inwentaryzacja 26.02.2013 '!#REF!=1,IF('Inwentaryzacja 26.02.2013 '!#REF!=1,'Inwentaryzacja 26.02.2013 '!$G$5:$G$201,0),0),0),0)</f>
        <v>#REF!</v>
      </c>
      <c r="P105" s="19" t="e">
        <f t="array" ref="P105">SUM(IF(MID('Inwentaryzacja 26.02.2013 '!$C$5:$C$201,1,LEN('Podsumowanie inwentaryzacji'!$C105))='Podsumowanie inwentaryzacji'!$C105, IF('Inwentaryzacja 26.02.2013 '!#REF!=1,IF('Inwentaryzacja 26.02.2013 '!#REF!=1,'Inwentaryzacja 26.02.2013 '!$G$5:$G$201,0),0),0),0)</f>
        <v>#REF!</v>
      </c>
      <c r="Q105" s="19" t="e">
        <f t="array" ref="Q105">SUM(IF(MID('Inwentaryzacja 26.02.2013 '!$C$5:$C$201,1,LEN('Podsumowanie inwentaryzacji'!$C105))='Podsumowanie inwentaryzacji'!$C105, IF('Inwentaryzacja 26.02.2013 '!#REF!=1,IF('Inwentaryzacja 26.02.2013 '!#REF!=1,'Inwentaryzacja 26.02.2013 '!$G$5:$G$201,0),0),0),0)</f>
        <v>#REF!</v>
      </c>
      <c r="R105" s="19" t="e">
        <f t="array" ref="R105">SUM(IF(MID('Inwentaryzacja 26.02.2013 '!$C$5:$C$201,1,LEN('Podsumowanie inwentaryzacji'!$C105))='Podsumowanie inwentaryzacji'!$C105, IF('Inwentaryzacja 26.02.2013 '!#REF!=1,IF('Inwentaryzacja 26.02.2013 '!#REF!=1,'Inwentaryzacja 26.02.2013 '!$G$5:$G$201,0),0),0),0)</f>
        <v>#REF!</v>
      </c>
      <c r="S105" s="23" t="e">
        <f t="shared" si="7"/>
        <v>#REF!</v>
      </c>
      <c r="T105" s="46" t="e">
        <f t="array" ref="T105">SUM(IF(MID('Inwentaryzacja 26.02.2013 '!$C$5:$C$201,1,LEN('Podsumowanie inwentaryzacji'!$C105))='Podsumowanie inwentaryzacji'!$C105, IF('Inwentaryzacja 26.02.2013 '!#REF!=1,IF('Inwentaryzacja 26.02.2013 '!#REF!=1,'Inwentaryzacja 26.02.2013 '!$H$5:$H$201,0),0),0),0)</f>
        <v>#REF!</v>
      </c>
      <c r="U105" s="46" t="e">
        <f t="array" ref="U105">SUM(IF(MID('Inwentaryzacja 26.02.2013 '!$C$5:$C$201,1,LEN('Podsumowanie inwentaryzacji'!$C105))='Podsumowanie inwentaryzacji'!$C105, IF('Inwentaryzacja 26.02.2013 '!#REF!=1,IF('Inwentaryzacja 26.02.2013 '!#REF!=1,'Inwentaryzacja 26.02.2013 '!$H$5:$H$201,0),0),0),0)</f>
        <v>#REF!</v>
      </c>
      <c r="V105" s="46" t="e">
        <f t="array" ref="V105">SUM(IF(MID('Inwentaryzacja 26.02.2013 '!$C$5:$C$201,1,LEN('Podsumowanie inwentaryzacji'!$C105))='Podsumowanie inwentaryzacji'!$C105, IF('Inwentaryzacja 26.02.2013 '!#REF!=1,IF('Inwentaryzacja 26.02.2013 '!#REF!=1,'Inwentaryzacja 26.02.2013 '!$H$5:$H$201,0),0),0),0)</f>
        <v>#REF!</v>
      </c>
      <c r="W105" s="46" t="e">
        <f t="array" ref="W105">SUM(IF(MID('Inwentaryzacja 26.02.2013 '!$C$5:$C$201,1,LEN('Podsumowanie inwentaryzacji'!$C105))='Podsumowanie inwentaryzacji'!$C105, IF('Inwentaryzacja 26.02.2013 '!#REF!=1,IF('Inwentaryzacja 26.02.2013 '!#REF!=1,'Inwentaryzacja 26.02.2013 '!$H$5:$H$201,0),0),0),0)</f>
        <v>#REF!</v>
      </c>
      <c r="X105" s="46" t="e">
        <f t="array" ref="X105">SUM(IF(MID('Inwentaryzacja 26.02.2013 '!$C$5:$C$201,1,LEN('Podsumowanie inwentaryzacji'!$C105))='Podsumowanie inwentaryzacji'!$C105, IF('Inwentaryzacja 26.02.2013 '!#REF!=1,IF('Inwentaryzacja 26.02.2013 '!#REF!=1,'Inwentaryzacja 26.02.2013 '!$H$5:$H$201,0),0),0),0)</f>
        <v>#REF!</v>
      </c>
      <c r="Y105" s="46" t="e">
        <f t="array" ref="Y105">SUM(IF(MID('Inwentaryzacja 26.02.2013 '!$C$5:$C$201,1,LEN('Podsumowanie inwentaryzacji'!$C105))='Podsumowanie inwentaryzacji'!$C105, IF('Inwentaryzacja 26.02.2013 '!#REF!=1,IF('Inwentaryzacja 26.02.2013 '!#REF!=1,'Inwentaryzacja 26.02.2013 '!$H$5:$H$201,0),0),0),0)</f>
        <v>#REF!</v>
      </c>
      <c r="Z105" s="46" t="e">
        <f t="array" ref="Z105">SUM(IF(MID('Inwentaryzacja 26.02.2013 '!$C$5:$C$201,1,LEN('Podsumowanie inwentaryzacji'!$C105))='Podsumowanie inwentaryzacji'!$C105, IF('Inwentaryzacja 26.02.2013 '!#REF!=1,IF('Inwentaryzacja 26.02.2013 '!#REF!=1,'Inwentaryzacja 26.02.2013 '!$H$5:$H$201,0),0),0),0)</f>
        <v>#REF!</v>
      </c>
      <c r="AA105" s="97" t="e">
        <f t="shared" si="8"/>
        <v>#REF!</v>
      </c>
    </row>
    <row r="106" spans="2:27">
      <c r="B106" s="24">
        <f t="shared" si="9"/>
        <v>30</v>
      </c>
      <c r="C106" s="24" t="s">
        <v>5262</v>
      </c>
      <c r="D106" s="19" t="e">
        <f t="array" ref="D106">SUM(IF(MID('Inwentaryzacja 26.02.2013 '!$C$5:$C$201,1,LEN('Podsumowanie inwentaryzacji'!$C106))='Podsumowanie inwentaryzacji'!$C106, IF('Inwentaryzacja 26.02.2013 '!#REF!=1,'Inwentaryzacja 26.02.2013 '!#REF!,0),0),0)</f>
        <v>#REF!</v>
      </c>
      <c r="E106" s="19" t="e">
        <f t="array" ref="E106">SUM(IF(MID('Inwentaryzacja 26.02.2013 '!$C$5:$C$201,1,LEN('Podsumowanie inwentaryzacji'!$C106))='Podsumowanie inwentaryzacji'!$C106, IF('Inwentaryzacja 26.02.2013 '!#REF!=1,'Inwentaryzacja 26.02.2013 '!#REF!,0),0),0)</f>
        <v>#REF!</v>
      </c>
      <c r="F106" s="19" t="e">
        <f t="array" ref="F106">SUM(IF(MID('Inwentaryzacja 26.02.2013 '!$C$5:$C$201,1,LEN('Podsumowanie inwentaryzacji'!$C106))='Podsumowanie inwentaryzacji'!$C106, IF('Inwentaryzacja 26.02.2013 '!#REF!=1,'Inwentaryzacja 26.02.2013 '!#REF!,0),0),0)</f>
        <v>#REF!</v>
      </c>
      <c r="G106" s="19" t="e">
        <f t="array" ref="G106">SUM(IF(MID('Inwentaryzacja 26.02.2013 '!$C$5:$C$201,1,LEN('Podsumowanie inwentaryzacji'!$C106))='Podsumowanie inwentaryzacji'!$C106, IF('Inwentaryzacja 26.02.2013 '!#REF!=1,'Inwentaryzacja 26.02.2013 '!#REF!,0),0),0)</f>
        <v>#REF!</v>
      </c>
      <c r="H106" s="19" t="e">
        <f t="array" ref="H106">SUM(IF(MID('Inwentaryzacja 26.02.2013 '!$C$5:$C$201,1,LEN('Podsumowanie inwentaryzacji'!$C106))='Podsumowanie inwentaryzacji'!$C106, IF('Inwentaryzacja 26.02.2013 '!#REF!=1,'Inwentaryzacja 26.02.2013 '!#REF!,0),0),0)</f>
        <v>#REF!</v>
      </c>
      <c r="I106" s="19" t="e">
        <f t="array" ref="I106">SUM(IF(MID('Inwentaryzacja 26.02.2013 '!$C$5:$C$201,1,LEN('Podsumowanie inwentaryzacji'!$C106))='Podsumowanie inwentaryzacji'!$C106, IF('Inwentaryzacja 26.02.2013 '!#REF!=1,'Inwentaryzacja 26.02.2013 '!#REF!,0),0),0)</f>
        <v>#REF!</v>
      </c>
      <c r="J106" s="19" t="e">
        <f t="array" ref="J106">SUM(IF(MID('Inwentaryzacja 26.02.2013 '!$C$5:$C$201,1,LEN('Podsumowanie inwentaryzacji'!$C106))='Podsumowanie inwentaryzacji'!$C106, IF('Inwentaryzacja 26.02.2013 '!#REF!=1,'Inwentaryzacja 26.02.2013 '!#REF!,0),0),0)</f>
        <v>#REF!</v>
      </c>
      <c r="K106" s="23" t="e">
        <f t="shared" si="6"/>
        <v>#REF!</v>
      </c>
      <c r="L106" s="19" t="e">
        <f t="array" ref="L106">SUM(IF(MID('Inwentaryzacja 26.02.2013 '!$C$5:$C$201,1,LEN('Podsumowanie inwentaryzacji'!$C106))='Podsumowanie inwentaryzacji'!$C106, IF('Inwentaryzacja 26.02.2013 '!#REF!=1,IF('Inwentaryzacja 26.02.2013 '!#REF!=1,'Inwentaryzacja 26.02.2013 '!$G$5:$G$201,0),0),0),0)</f>
        <v>#REF!</v>
      </c>
      <c r="M106" s="19" t="e">
        <f t="array" ref="M106">SUM(IF(MID('Inwentaryzacja 26.02.2013 '!$C$5:$C$201,1,LEN('Podsumowanie inwentaryzacji'!$C106))='Podsumowanie inwentaryzacji'!$C106, IF('Inwentaryzacja 26.02.2013 '!#REF!=1,IF('Inwentaryzacja 26.02.2013 '!#REF!=1,'Inwentaryzacja 26.02.2013 '!$G$5:$G$201,0),0),0),0)</f>
        <v>#REF!</v>
      </c>
      <c r="N106" s="19" t="e">
        <f t="array" ref="N106">SUM(IF(MID('Inwentaryzacja 26.02.2013 '!$C$5:$C$201,1,LEN('Podsumowanie inwentaryzacji'!$C106))='Podsumowanie inwentaryzacji'!$C106, IF('Inwentaryzacja 26.02.2013 '!#REF!=1,IF('Inwentaryzacja 26.02.2013 '!#REF!=1,'Inwentaryzacja 26.02.2013 '!$G$5:$G$201,0),0),0),0)</f>
        <v>#REF!</v>
      </c>
      <c r="O106" s="19" t="e">
        <f t="array" ref="O106">SUM(IF(MID('Inwentaryzacja 26.02.2013 '!$C$5:$C$201,1,LEN('Podsumowanie inwentaryzacji'!$C106))='Podsumowanie inwentaryzacji'!$C106, IF('Inwentaryzacja 26.02.2013 '!#REF!=1,IF('Inwentaryzacja 26.02.2013 '!#REF!=1,'Inwentaryzacja 26.02.2013 '!$G$5:$G$201,0),0),0),0)</f>
        <v>#REF!</v>
      </c>
      <c r="P106" s="19" t="e">
        <f t="array" ref="P106">SUM(IF(MID('Inwentaryzacja 26.02.2013 '!$C$5:$C$201,1,LEN('Podsumowanie inwentaryzacji'!$C106))='Podsumowanie inwentaryzacji'!$C106, IF('Inwentaryzacja 26.02.2013 '!#REF!=1,IF('Inwentaryzacja 26.02.2013 '!#REF!=1,'Inwentaryzacja 26.02.2013 '!$G$5:$G$201,0),0),0),0)</f>
        <v>#REF!</v>
      </c>
      <c r="Q106" s="19" t="e">
        <f t="array" ref="Q106">SUM(IF(MID('Inwentaryzacja 26.02.2013 '!$C$5:$C$201,1,LEN('Podsumowanie inwentaryzacji'!$C106))='Podsumowanie inwentaryzacji'!$C106, IF('Inwentaryzacja 26.02.2013 '!#REF!=1,IF('Inwentaryzacja 26.02.2013 '!#REF!=1,'Inwentaryzacja 26.02.2013 '!$G$5:$G$201,0),0),0),0)</f>
        <v>#REF!</v>
      </c>
      <c r="R106" s="19" t="e">
        <f t="array" ref="R106">SUM(IF(MID('Inwentaryzacja 26.02.2013 '!$C$5:$C$201,1,LEN('Podsumowanie inwentaryzacji'!$C106))='Podsumowanie inwentaryzacji'!$C106, IF('Inwentaryzacja 26.02.2013 '!#REF!=1,IF('Inwentaryzacja 26.02.2013 '!#REF!=1,'Inwentaryzacja 26.02.2013 '!$G$5:$G$201,0),0),0),0)</f>
        <v>#REF!</v>
      </c>
      <c r="S106" s="23" t="e">
        <f t="shared" si="7"/>
        <v>#REF!</v>
      </c>
      <c r="T106" s="46" t="e">
        <f t="array" ref="T106">SUM(IF(MID('Inwentaryzacja 26.02.2013 '!$C$5:$C$201,1,LEN('Podsumowanie inwentaryzacji'!$C106))='Podsumowanie inwentaryzacji'!$C106, IF('Inwentaryzacja 26.02.2013 '!#REF!=1,IF('Inwentaryzacja 26.02.2013 '!#REF!=1,'Inwentaryzacja 26.02.2013 '!$H$5:$H$201,0),0),0),0)</f>
        <v>#REF!</v>
      </c>
      <c r="U106" s="46" t="e">
        <f t="array" ref="U106">SUM(IF(MID('Inwentaryzacja 26.02.2013 '!$C$5:$C$201,1,LEN('Podsumowanie inwentaryzacji'!$C106))='Podsumowanie inwentaryzacji'!$C106, IF('Inwentaryzacja 26.02.2013 '!#REF!=1,IF('Inwentaryzacja 26.02.2013 '!#REF!=1,'Inwentaryzacja 26.02.2013 '!$H$5:$H$201,0),0),0),0)</f>
        <v>#REF!</v>
      </c>
      <c r="V106" s="46" t="e">
        <f t="array" ref="V106">SUM(IF(MID('Inwentaryzacja 26.02.2013 '!$C$5:$C$201,1,LEN('Podsumowanie inwentaryzacji'!$C106))='Podsumowanie inwentaryzacji'!$C106, IF('Inwentaryzacja 26.02.2013 '!#REF!=1,IF('Inwentaryzacja 26.02.2013 '!#REF!=1,'Inwentaryzacja 26.02.2013 '!$H$5:$H$201,0),0),0),0)</f>
        <v>#REF!</v>
      </c>
      <c r="W106" s="46" t="e">
        <f t="array" ref="W106">SUM(IF(MID('Inwentaryzacja 26.02.2013 '!$C$5:$C$201,1,LEN('Podsumowanie inwentaryzacji'!$C106))='Podsumowanie inwentaryzacji'!$C106, IF('Inwentaryzacja 26.02.2013 '!#REF!=1,IF('Inwentaryzacja 26.02.2013 '!#REF!=1,'Inwentaryzacja 26.02.2013 '!$H$5:$H$201,0),0),0),0)</f>
        <v>#REF!</v>
      </c>
      <c r="X106" s="46" t="e">
        <f t="array" ref="X106">SUM(IF(MID('Inwentaryzacja 26.02.2013 '!$C$5:$C$201,1,LEN('Podsumowanie inwentaryzacji'!$C106))='Podsumowanie inwentaryzacji'!$C106, IF('Inwentaryzacja 26.02.2013 '!#REF!=1,IF('Inwentaryzacja 26.02.2013 '!#REF!=1,'Inwentaryzacja 26.02.2013 '!$H$5:$H$201,0),0),0),0)</f>
        <v>#REF!</v>
      </c>
      <c r="Y106" s="46" t="e">
        <f t="array" ref="Y106">SUM(IF(MID('Inwentaryzacja 26.02.2013 '!$C$5:$C$201,1,LEN('Podsumowanie inwentaryzacji'!$C106))='Podsumowanie inwentaryzacji'!$C106, IF('Inwentaryzacja 26.02.2013 '!#REF!=1,IF('Inwentaryzacja 26.02.2013 '!#REF!=1,'Inwentaryzacja 26.02.2013 '!$H$5:$H$201,0),0),0),0)</f>
        <v>#REF!</v>
      </c>
      <c r="Z106" s="46" t="e">
        <f t="array" ref="Z106">SUM(IF(MID('Inwentaryzacja 26.02.2013 '!$C$5:$C$201,1,LEN('Podsumowanie inwentaryzacji'!$C106))='Podsumowanie inwentaryzacji'!$C106, IF('Inwentaryzacja 26.02.2013 '!#REF!=1,IF('Inwentaryzacja 26.02.2013 '!#REF!=1,'Inwentaryzacja 26.02.2013 '!$H$5:$H$201,0),0),0),0)</f>
        <v>#REF!</v>
      </c>
      <c r="AA106" s="97" t="e">
        <f t="shared" si="8"/>
        <v>#REF!</v>
      </c>
    </row>
    <row r="107" spans="2:27">
      <c r="B107" s="24">
        <f t="shared" si="9"/>
        <v>31</v>
      </c>
      <c r="C107" s="33" t="s">
        <v>7384</v>
      </c>
      <c r="D107" s="19" t="e">
        <f t="array" ref="D107">SUM(IF(MID('Inwentaryzacja 26.02.2013 '!$C$5:$C$201,1,LEN('Podsumowanie inwentaryzacji'!$C107))='Podsumowanie inwentaryzacji'!$C107, IF('Inwentaryzacja 26.02.2013 '!#REF!=1,'Inwentaryzacja 26.02.2013 '!#REF!,0),0),0)</f>
        <v>#REF!</v>
      </c>
      <c r="E107" s="19" t="e">
        <f t="array" ref="E107">SUM(IF(MID('Inwentaryzacja 26.02.2013 '!$C$5:$C$201,1,LEN('Podsumowanie inwentaryzacji'!$C107))='Podsumowanie inwentaryzacji'!$C107, IF('Inwentaryzacja 26.02.2013 '!#REF!=1,'Inwentaryzacja 26.02.2013 '!#REF!,0),0),0)</f>
        <v>#REF!</v>
      </c>
      <c r="F107" s="19" t="e">
        <f t="array" ref="F107">SUM(IF(MID('Inwentaryzacja 26.02.2013 '!$C$5:$C$201,1,LEN('Podsumowanie inwentaryzacji'!$C107))='Podsumowanie inwentaryzacji'!$C107, IF('Inwentaryzacja 26.02.2013 '!#REF!=1,'Inwentaryzacja 26.02.2013 '!#REF!,0),0),0)</f>
        <v>#REF!</v>
      </c>
      <c r="G107" s="19" t="e">
        <f t="array" ref="G107">SUM(IF(MID('Inwentaryzacja 26.02.2013 '!$C$5:$C$201,1,LEN('Podsumowanie inwentaryzacji'!$C107))='Podsumowanie inwentaryzacji'!$C107, IF('Inwentaryzacja 26.02.2013 '!#REF!=1,'Inwentaryzacja 26.02.2013 '!#REF!,0),0),0)</f>
        <v>#REF!</v>
      </c>
      <c r="H107" s="19" t="e">
        <f t="array" ref="H107">SUM(IF(MID('Inwentaryzacja 26.02.2013 '!$C$5:$C$201,1,LEN('Podsumowanie inwentaryzacji'!$C107))='Podsumowanie inwentaryzacji'!$C107, IF('Inwentaryzacja 26.02.2013 '!#REF!=1,'Inwentaryzacja 26.02.2013 '!#REF!,0),0),0)</f>
        <v>#REF!</v>
      </c>
      <c r="I107" s="19" t="e">
        <f t="array" ref="I107">SUM(IF(MID('Inwentaryzacja 26.02.2013 '!$C$5:$C$201,1,LEN('Podsumowanie inwentaryzacji'!$C107))='Podsumowanie inwentaryzacji'!$C107, IF('Inwentaryzacja 26.02.2013 '!#REF!=1,'Inwentaryzacja 26.02.2013 '!#REF!,0),0),0)</f>
        <v>#REF!</v>
      </c>
      <c r="J107" s="19" t="e">
        <f t="array" ref="J107">SUM(IF(MID('Inwentaryzacja 26.02.2013 '!$C$5:$C$201,1,LEN('Podsumowanie inwentaryzacji'!$C107))='Podsumowanie inwentaryzacji'!$C107, IF('Inwentaryzacja 26.02.2013 '!#REF!=1,'Inwentaryzacja 26.02.2013 '!#REF!,0),0),0)</f>
        <v>#REF!</v>
      </c>
      <c r="K107" s="23" t="e">
        <f t="shared" si="6"/>
        <v>#REF!</v>
      </c>
      <c r="L107" s="19" t="e">
        <f t="array" ref="L107">SUM(IF(MID('Inwentaryzacja 26.02.2013 '!$C$5:$C$201,1,LEN('Podsumowanie inwentaryzacji'!$C107))='Podsumowanie inwentaryzacji'!$C107, IF('Inwentaryzacja 26.02.2013 '!#REF!=1,IF('Inwentaryzacja 26.02.2013 '!#REF!=1,'Inwentaryzacja 26.02.2013 '!$G$5:$G$201,0),0),0),0)</f>
        <v>#REF!</v>
      </c>
      <c r="M107" s="19" t="e">
        <f t="array" ref="M107">SUM(IF(MID('Inwentaryzacja 26.02.2013 '!$C$5:$C$201,1,LEN('Podsumowanie inwentaryzacji'!$C107))='Podsumowanie inwentaryzacji'!$C107, IF('Inwentaryzacja 26.02.2013 '!#REF!=1,IF('Inwentaryzacja 26.02.2013 '!#REF!=1,'Inwentaryzacja 26.02.2013 '!$G$5:$G$201,0),0),0),0)</f>
        <v>#REF!</v>
      </c>
      <c r="N107" s="19" t="e">
        <f t="array" ref="N107">SUM(IF(MID('Inwentaryzacja 26.02.2013 '!$C$5:$C$201,1,LEN('Podsumowanie inwentaryzacji'!$C107))='Podsumowanie inwentaryzacji'!$C107, IF('Inwentaryzacja 26.02.2013 '!#REF!=1,IF('Inwentaryzacja 26.02.2013 '!#REF!=1,'Inwentaryzacja 26.02.2013 '!$G$5:$G$201,0),0),0),0)</f>
        <v>#REF!</v>
      </c>
      <c r="O107" s="19" t="e">
        <f t="array" ref="O107">SUM(IF(MID('Inwentaryzacja 26.02.2013 '!$C$5:$C$201,1,LEN('Podsumowanie inwentaryzacji'!$C107))='Podsumowanie inwentaryzacji'!$C107, IF('Inwentaryzacja 26.02.2013 '!#REF!=1,IF('Inwentaryzacja 26.02.2013 '!#REF!=1,'Inwentaryzacja 26.02.2013 '!$G$5:$G$201,0),0),0),0)</f>
        <v>#REF!</v>
      </c>
      <c r="P107" s="19" t="e">
        <f t="array" ref="P107">SUM(IF(MID('Inwentaryzacja 26.02.2013 '!$C$5:$C$201,1,LEN('Podsumowanie inwentaryzacji'!$C107))='Podsumowanie inwentaryzacji'!$C107, IF('Inwentaryzacja 26.02.2013 '!#REF!=1,IF('Inwentaryzacja 26.02.2013 '!#REF!=1,'Inwentaryzacja 26.02.2013 '!$G$5:$G$201,0),0),0),0)</f>
        <v>#REF!</v>
      </c>
      <c r="Q107" s="19" t="e">
        <f t="array" ref="Q107">SUM(IF(MID('Inwentaryzacja 26.02.2013 '!$C$5:$C$201,1,LEN('Podsumowanie inwentaryzacji'!$C107))='Podsumowanie inwentaryzacji'!$C107, IF('Inwentaryzacja 26.02.2013 '!#REF!=1,IF('Inwentaryzacja 26.02.2013 '!#REF!=1,'Inwentaryzacja 26.02.2013 '!$G$5:$G$201,0),0),0),0)</f>
        <v>#REF!</v>
      </c>
      <c r="R107" s="19" t="e">
        <f t="array" ref="R107">SUM(IF(MID('Inwentaryzacja 26.02.2013 '!$C$5:$C$201,1,LEN('Podsumowanie inwentaryzacji'!$C107))='Podsumowanie inwentaryzacji'!$C107, IF('Inwentaryzacja 26.02.2013 '!#REF!=1,IF('Inwentaryzacja 26.02.2013 '!#REF!=1,'Inwentaryzacja 26.02.2013 '!$G$5:$G$201,0),0),0),0)</f>
        <v>#REF!</v>
      </c>
      <c r="S107" s="23" t="e">
        <f t="shared" si="7"/>
        <v>#REF!</v>
      </c>
      <c r="T107" s="46" t="e">
        <f t="array" ref="T107">SUM(IF(MID('Inwentaryzacja 26.02.2013 '!$C$5:$C$201,1,LEN('Podsumowanie inwentaryzacji'!$C107))='Podsumowanie inwentaryzacji'!$C107, IF('Inwentaryzacja 26.02.2013 '!#REF!=1,IF('Inwentaryzacja 26.02.2013 '!#REF!=1,'Inwentaryzacja 26.02.2013 '!$H$5:$H$201,0),0),0),0)</f>
        <v>#REF!</v>
      </c>
      <c r="U107" s="46" t="e">
        <f t="array" ref="U107">SUM(IF(MID('Inwentaryzacja 26.02.2013 '!$C$5:$C$201,1,LEN('Podsumowanie inwentaryzacji'!$C107))='Podsumowanie inwentaryzacji'!$C107, IF('Inwentaryzacja 26.02.2013 '!#REF!=1,IF('Inwentaryzacja 26.02.2013 '!#REF!=1,'Inwentaryzacja 26.02.2013 '!$H$5:$H$201,0),0),0),0)</f>
        <v>#REF!</v>
      </c>
      <c r="V107" s="46" t="e">
        <f t="array" ref="V107">SUM(IF(MID('Inwentaryzacja 26.02.2013 '!$C$5:$C$201,1,LEN('Podsumowanie inwentaryzacji'!$C107))='Podsumowanie inwentaryzacji'!$C107, IF('Inwentaryzacja 26.02.2013 '!#REF!=1,IF('Inwentaryzacja 26.02.2013 '!#REF!=1,'Inwentaryzacja 26.02.2013 '!$H$5:$H$201,0),0),0),0)</f>
        <v>#REF!</v>
      </c>
      <c r="W107" s="46" t="e">
        <f t="array" ref="W107">SUM(IF(MID('Inwentaryzacja 26.02.2013 '!$C$5:$C$201,1,LEN('Podsumowanie inwentaryzacji'!$C107))='Podsumowanie inwentaryzacji'!$C107, IF('Inwentaryzacja 26.02.2013 '!#REF!=1,IF('Inwentaryzacja 26.02.2013 '!#REF!=1,'Inwentaryzacja 26.02.2013 '!$H$5:$H$201,0),0),0),0)</f>
        <v>#REF!</v>
      </c>
      <c r="X107" s="46" t="e">
        <f t="array" ref="X107">SUM(IF(MID('Inwentaryzacja 26.02.2013 '!$C$5:$C$201,1,LEN('Podsumowanie inwentaryzacji'!$C107))='Podsumowanie inwentaryzacji'!$C107, IF('Inwentaryzacja 26.02.2013 '!#REF!=1,IF('Inwentaryzacja 26.02.2013 '!#REF!=1,'Inwentaryzacja 26.02.2013 '!$H$5:$H$201,0),0),0),0)</f>
        <v>#REF!</v>
      </c>
      <c r="Y107" s="46" t="e">
        <f t="array" ref="Y107">SUM(IF(MID('Inwentaryzacja 26.02.2013 '!$C$5:$C$201,1,LEN('Podsumowanie inwentaryzacji'!$C107))='Podsumowanie inwentaryzacji'!$C107, IF('Inwentaryzacja 26.02.2013 '!#REF!=1,IF('Inwentaryzacja 26.02.2013 '!#REF!=1,'Inwentaryzacja 26.02.2013 '!$H$5:$H$201,0),0),0),0)</f>
        <v>#REF!</v>
      </c>
      <c r="Z107" s="46" t="e">
        <f t="array" ref="Z107">SUM(IF(MID('Inwentaryzacja 26.02.2013 '!$C$5:$C$201,1,LEN('Podsumowanie inwentaryzacji'!$C107))='Podsumowanie inwentaryzacji'!$C107, IF('Inwentaryzacja 26.02.2013 '!#REF!=1,IF('Inwentaryzacja 26.02.2013 '!#REF!=1,'Inwentaryzacja 26.02.2013 '!$H$5:$H$201,0),0),0),0)</f>
        <v>#REF!</v>
      </c>
      <c r="AA107" s="97" t="e">
        <f t="shared" si="8"/>
        <v>#REF!</v>
      </c>
    </row>
    <row r="108" spans="2:27">
      <c r="B108" s="24">
        <f t="shared" si="9"/>
        <v>32</v>
      </c>
      <c r="C108" s="24" t="s">
        <v>3896</v>
      </c>
      <c r="D108" s="19" t="e">
        <f t="array" ref="D108">SUM(IF(MID('Inwentaryzacja 26.02.2013 '!$C$5:$C$201,1,LEN('Podsumowanie inwentaryzacji'!$C108))='Podsumowanie inwentaryzacji'!$C108, IF('Inwentaryzacja 26.02.2013 '!#REF!=1,'Inwentaryzacja 26.02.2013 '!#REF!,0),0),0)</f>
        <v>#REF!</v>
      </c>
      <c r="E108" s="19" t="e">
        <f t="array" ref="E108">SUM(IF(MID('Inwentaryzacja 26.02.2013 '!$C$5:$C$201,1,LEN('Podsumowanie inwentaryzacji'!$C108))='Podsumowanie inwentaryzacji'!$C108, IF('Inwentaryzacja 26.02.2013 '!#REF!=1,'Inwentaryzacja 26.02.2013 '!#REF!,0),0),0)</f>
        <v>#REF!</v>
      </c>
      <c r="F108" s="19" t="e">
        <f t="array" ref="F108">SUM(IF(MID('Inwentaryzacja 26.02.2013 '!$C$5:$C$201,1,LEN('Podsumowanie inwentaryzacji'!$C108))='Podsumowanie inwentaryzacji'!$C108, IF('Inwentaryzacja 26.02.2013 '!#REF!=1,'Inwentaryzacja 26.02.2013 '!#REF!,0),0),0)</f>
        <v>#REF!</v>
      </c>
      <c r="G108" s="19" t="e">
        <f t="array" ref="G108">SUM(IF(MID('Inwentaryzacja 26.02.2013 '!$C$5:$C$201,1,LEN('Podsumowanie inwentaryzacji'!$C108))='Podsumowanie inwentaryzacji'!$C108, IF('Inwentaryzacja 26.02.2013 '!#REF!=1,'Inwentaryzacja 26.02.2013 '!#REF!,0),0),0)</f>
        <v>#REF!</v>
      </c>
      <c r="H108" s="19" t="e">
        <f t="array" ref="H108">SUM(IF(MID('Inwentaryzacja 26.02.2013 '!$C$5:$C$201,1,LEN('Podsumowanie inwentaryzacji'!$C108))='Podsumowanie inwentaryzacji'!$C108, IF('Inwentaryzacja 26.02.2013 '!#REF!=1,'Inwentaryzacja 26.02.2013 '!#REF!,0),0),0)</f>
        <v>#REF!</v>
      </c>
      <c r="I108" s="19" t="e">
        <f t="array" ref="I108">SUM(IF(MID('Inwentaryzacja 26.02.2013 '!$C$5:$C$201,1,LEN('Podsumowanie inwentaryzacji'!$C108))='Podsumowanie inwentaryzacji'!$C108, IF('Inwentaryzacja 26.02.2013 '!#REF!=1,'Inwentaryzacja 26.02.2013 '!#REF!,0),0),0)</f>
        <v>#REF!</v>
      </c>
      <c r="J108" s="19" t="e">
        <f t="array" ref="J108">SUM(IF(MID('Inwentaryzacja 26.02.2013 '!$C$5:$C$201,1,LEN('Podsumowanie inwentaryzacji'!$C108))='Podsumowanie inwentaryzacji'!$C108, IF('Inwentaryzacja 26.02.2013 '!#REF!=1,'Inwentaryzacja 26.02.2013 '!#REF!,0),0),0)</f>
        <v>#REF!</v>
      </c>
      <c r="K108" s="23" t="e">
        <f t="shared" si="6"/>
        <v>#REF!</v>
      </c>
      <c r="L108" s="19" t="e">
        <f t="array" ref="L108">SUM(IF(MID('Inwentaryzacja 26.02.2013 '!$C$5:$C$201,1,LEN('Podsumowanie inwentaryzacji'!$C108))='Podsumowanie inwentaryzacji'!$C108, IF('Inwentaryzacja 26.02.2013 '!#REF!=1,IF('Inwentaryzacja 26.02.2013 '!#REF!=1,'Inwentaryzacja 26.02.2013 '!$G$5:$G$201,0),0),0),0)</f>
        <v>#REF!</v>
      </c>
      <c r="M108" s="19" t="e">
        <f t="array" ref="M108">SUM(IF(MID('Inwentaryzacja 26.02.2013 '!$C$5:$C$201,1,LEN('Podsumowanie inwentaryzacji'!$C108))='Podsumowanie inwentaryzacji'!$C108, IF('Inwentaryzacja 26.02.2013 '!#REF!=1,IF('Inwentaryzacja 26.02.2013 '!#REF!=1,'Inwentaryzacja 26.02.2013 '!$G$5:$G$201,0),0),0),0)</f>
        <v>#REF!</v>
      </c>
      <c r="N108" s="19" t="e">
        <f t="array" ref="N108">SUM(IF(MID('Inwentaryzacja 26.02.2013 '!$C$5:$C$201,1,LEN('Podsumowanie inwentaryzacji'!$C108))='Podsumowanie inwentaryzacji'!$C108, IF('Inwentaryzacja 26.02.2013 '!#REF!=1,IF('Inwentaryzacja 26.02.2013 '!#REF!=1,'Inwentaryzacja 26.02.2013 '!$G$5:$G$201,0),0),0),0)</f>
        <v>#REF!</v>
      </c>
      <c r="O108" s="19" t="e">
        <f t="array" ref="O108">SUM(IF(MID('Inwentaryzacja 26.02.2013 '!$C$5:$C$201,1,LEN('Podsumowanie inwentaryzacji'!$C108))='Podsumowanie inwentaryzacji'!$C108, IF('Inwentaryzacja 26.02.2013 '!#REF!=1,IF('Inwentaryzacja 26.02.2013 '!#REF!=1,'Inwentaryzacja 26.02.2013 '!$G$5:$G$201,0),0),0),0)</f>
        <v>#REF!</v>
      </c>
      <c r="P108" s="19" t="e">
        <f t="array" ref="P108">SUM(IF(MID('Inwentaryzacja 26.02.2013 '!$C$5:$C$201,1,LEN('Podsumowanie inwentaryzacji'!$C108))='Podsumowanie inwentaryzacji'!$C108, IF('Inwentaryzacja 26.02.2013 '!#REF!=1,IF('Inwentaryzacja 26.02.2013 '!#REF!=1,'Inwentaryzacja 26.02.2013 '!$G$5:$G$201,0),0),0),0)</f>
        <v>#REF!</v>
      </c>
      <c r="Q108" s="19" t="e">
        <f t="array" ref="Q108">SUM(IF(MID('Inwentaryzacja 26.02.2013 '!$C$5:$C$201,1,LEN('Podsumowanie inwentaryzacji'!$C108))='Podsumowanie inwentaryzacji'!$C108, IF('Inwentaryzacja 26.02.2013 '!#REF!=1,IF('Inwentaryzacja 26.02.2013 '!#REF!=1,'Inwentaryzacja 26.02.2013 '!$G$5:$G$201,0),0),0),0)</f>
        <v>#REF!</v>
      </c>
      <c r="R108" s="19" t="e">
        <f t="array" ref="R108">SUM(IF(MID('Inwentaryzacja 26.02.2013 '!$C$5:$C$201,1,LEN('Podsumowanie inwentaryzacji'!$C108))='Podsumowanie inwentaryzacji'!$C108, IF('Inwentaryzacja 26.02.2013 '!#REF!=1,IF('Inwentaryzacja 26.02.2013 '!#REF!=1,'Inwentaryzacja 26.02.2013 '!$G$5:$G$201,0),0),0),0)</f>
        <v>#REF!</v>
      </c>
      <c r="S108" s="23" t="e">
        <f t="shared" si="7"/>
        <v>#REF!</v>
      </c>
      <c r="T108" s="46" t="e">
        <f t="array" ref="T108">SUM(IF(MID('Inwentaryzacja 26.02.2013 '!$C$5:$C$201,1,LEN('Podsumowanie inwentaryzacji'!$C108))='Podsumowanie inwentaryzacji'!$C108, IF('Inwentaryzacja 26.02.2013 '!#REF!=1,IF('Inwentaryzacja 26.02.2013 '!#REF!=1,'Inwentaryzacja 26.02.2013 '!$H$5:$H$201,0),0),0),0)</f>
        <v>#REF!</v>
      </c>
      <c r="U108" s="46" t="e">
        <f t="array" ref="U108">SUM(IF(MID('Inwentaryzacja 26.02.2013 '!$C$5:$C$201,1,LEN('Podsumowanie inwentaryzacji'!$C108))='Podsumowanie inwentaryzacji'!$C108, IF('Inwentaryzacja 26.02.2013 '!#REF!=1,IF('Inwentaryzacja 26.02.2013 '!#REF!=1,'Inwentaryzacja 26.02.2013 '!$H$5:$H$201,0),0),0),0)</f>
        <v>#REF!</v>
      </c>
      <c r="V108" s="46" t="e">
        <f t="array" ref="V108">SUM(IF(MID('Inwentaryzacja 26.02.2013 '!$C$5:$C$201,1,LEN('Podsumowanie inwentaryzacji'!$C108))='Podsumowanie inwentaryzacji'!$C108, IF('Inwentaryzacja 26.02.2013 '!#REF!=1,IF('Inwentaryzacja 26.02.2013 '!#REF!=1,'Inwentaryzacja 26.02.2013 '!$H$5:$H$201,0),0),0),0)</f>
        <v>#REF!</v>
      </c>
      <c r="W108" s="46" t="e">
        <f t="array" ref="W108">SUM(IF(MID('Inwentaryzacja 26.02.2013 '!$C$5:$C$201,1,LEN('Podsumowanie inwentaryzacji'!$C108))='Podsumowanie inwentaryzacji'!$C108, IF('Inwentaryzacja 26.02.2013 '!#REF!=1,IF('Inwentaryzacja 26.02.2013 '!#REF!=1,'Inwentaryzacja 26.02.2013 '!$H$5:$H$201,0),0),0),0)</f>
        <v>#REF!</v>
      </c>
      <c r="X108" s="46" t="e">
        <f t="array" ref="X108">SUM(IF(MID('Inwentaryzacja 26.02.2013 '!$C$5:$C$201,1,LEN('Podsumowanie inwentaryzacji'!$C108))='Podsumowanie inwentaryzacji'!$C108, IF('Inwentaryzacja 26.02.2013 '!#REF!=1,IF('Inwentaryzacja 26.02.2013 '!#REF!=1,'Inwentaryzacja 26.02.2013 '!$H$5:$H$201,0),0),0),0)</f>
        <v>#REF!</v>
      </c>
      <c r="Y108" s="46" t="e">
        <f t="array" ref="Y108">SUM(IF(MID('Inwentaryzacja 26.02.2013 '!$C$5:$C$201,1,LEN('Podsumowanie inwentaryzacji'!$C108))='Podsumowanie inwentaryzacji'!$C108, IF('Inwentaryzacja 26.02.2013 '!#REF!=1,IF('Inwentaryzacja 26.02.2013 '!#REF!=1,'Inwentaryzacja 26.02.2013 '!$H$5:$H$201,0),0),0),0)</f>
        <v>#REF!</v>
      </c>
      <c r="Z108" s="46" t="e">
        <f t="array" ref="Z108">SUM(IF(MID('Inwentaryzacja 26.02.2013 '!$C$5:$C$201,1,LEN('Podsumowanie inwentaryzacji'!$C108))='Podsumowanie inwentaryzacji'!$C108, IF('Inwentaryzacja 26.02.2013 '!#REF!=1,IF('Inwentaryzacja 26.02.2013 '!#REF!=1,'Inwentaryzacja 26.02.2013 '!$H$5:$H$201,0),0),0),0)</f>
        <v>#REF!</v>
      </c>
      <c r="AA108" s="97" t="e">
        <f t="shared" si="8"/>
        <v>#REF!</v>
      </c>
    </row>
    <row r="109" spans="2:27">
      <c r="B109" s="24">
        <f t="shared" si="9"/>
        <v>33</v>
      </c>
      <c r="C109" s="24" t="s">
        <v>2043</v>
      </c>
      <c r="D109" s="19" t="e">
        <f t="array" ref="D109">SUM(IF(MID('Inwentaryzacja 26.02.2013 '!$C$5:$C$201,1,LEN('Podsumowanie inwentaryzacji'!$C109))='Podsumowanie inwentaryzacji'!$C109, IF('Inwentaryzacja 26.02.2013 '!#REF!=1,'Inwentaryzacja 26.02.2013 '!#REF!,0),0),0)</f>
        <v>#REF!</v>
      </c>
      <c r="E109" s="19" t="e">
        <f t="array" ref="E109">SUM(IF(MID('Inwentaryzacja 26.02.2013 '!$C$5:$C$201,1,LEN('Podsumowanie inwentaryzacji'!$C109))='Podsumowanie inwentaryzacji'!$C109, IF('Inwentaryzacja 26.02.2013 '!#REF!=1,'Inwentaryzacja 26.02.2013 '!#REF!,0),0),0)</f>
        <v>#REF!</v>
      </c>
      <c r="F109" s="19" t="e">
        <f t="array" ref="F109">SUM(IF(MID('Inwentaryzacja 26.02.2013 '!$C$5:$C$201,1,LEN('Podsumowanie inwentaryzacji'!$C109))='Podsumowanie inwentaryzacji'!$C109, IF('Inwentaryzacja 26.02.2013 '!#REF!=1,'Inwentaryzacja 26.02.2013 '!#REF!,0),0),0)</f>
        <v>#REF!</v>
      </c>
      <c r="G109" s="19" t="e">
        <f t="array" ref="G109">SUM(IF(MID('Inwentaryzacja 26.02.2013 '!$C$5:$C$201,1,LEN('Podsumowanie inwentaryzacji'!$C109))='Podsumowanie inwentaryzacji'!$C109, IF('Inwentaryzacja 26.02.2013 '!#REF!=1,'Inwentaryzacja 26.02.2013 '!#REF!,0),0),0)</f>
        <v>#REF!</v>
      </c>
      <c r="H109" s="19" t="e">
        <f t="array" ref="H109">SUM(IF(MID('Inwentaryzacja 26.02.2013 '!$C$5:$C$201,1,LEN('Podsumowanie inwentaryzacji'!$C109))='Podsumowanie inwentaryzacji'!$C109, IF('Inwentaryzacja 26.02.2013 '!#REF!=1,'Inwentaryzacja 26.02.2013 '!#REF!,0),0),0)</f>
        <v>#REF!</v>
      </c>
      <c r="I109" s="19" t="e">
        <f t="array" ref="I109">SUM(IF(MID('Inwentaryzacja 26.02.2013 '!$C$5:$C$201,1,LEN('Podsumowanie inwentaryzacji'!$C109))='Podsumowanie inwentaryzacji'!$C109, IF('Inwentaryzacja 26.02.2013 '!#REF!=1,'Inwentaryzacja 26.02.2013 '!#REF!,0),0),0)</f>
        <v>#REF!</v>
      </c>
      <c r="J109" s="19" t="e">
        <f t="array" ref="J109">SUM(IF(MID('Inwentaryzacja 26.02.2013 '!$C$5:$C$201,1,LEN('Podsumowanie inwentaryzacji'!$C109))='Podsumowanie inwentaryzacji'!$C109, IF('Inwentaryzacja 26.02.2013 '!#REF!=1,'Inwentaryzacja 26.02.2013 '!#REF!,0),0),0)</f>
        <v>#REF!</v>
      </c>
      <c r="K109" s="23" t="e">
        <f t="shared" si="6"/>
        <v>#REF!</v>
      </c>
      <c r="L109" s="19" t="e">
        <f t="array" ref="L109">SUM(IF(MID('Inwentaryzacja 26.02.2013 '!$C$5:$C$201,1,LEN('Podsumowanie inwentaryzacji'!$C109))='Podsumowanie inwentaryzacji'!$C109, IF('Inwentaryzacja 26.02.2013 '!#REF!=1,IF('Inwentaryzacja 26.02.2013 '!#REF!=1,'Inwentaryzacja 26.02.2013 '!$G$5:$G$201,0),0),0),0)</f>
        <v>#REF!</v>
      </c>
      <c r="M109" s="19" t="e">
        <f t="array" ref="M109">SUM(IF(MID('Inwentaryzacja 26.02.2013 '!$C$5:$C$201,1,LEN('Podsumowanie inwentaryzacji'!$C109))='Podsumowanie inwentaryzacji'!$C109, IF('Inwentaryzacja 26.02.2013 '!#REF!=1,IF('Inwentaryzacja 26.02.2013 '!#REF!=1,'Inwentaryzacja 26.02.2013 '!$G$5:$G$201,0),0),0),0)</f>
        <v>#REF!</v>
      </c>
      <c r="N109" s="19" t="e">
        <f t="array" ref="N109">SUM(IF(MID('Inwentaryzacja 26.02.2013 '!$C$5:$C$201,1,LEN('Podsumowanie inwentaryzacji'!$C109))='Podsumowanie inwentaryzacji'!$C109, IF('Inwentaryzacja 26.02.2013 '!#REF!=1,IF('Inwentaryzacja 26.02.2013 '!#REF!=1,'Inwentaryzacja 26.02.2013 '!$G$5:$G$201,0),0),0),0)</f>
        <v>#REF!</v>
      </c>
      <c r="O109" s="19" t="e">
        <f t="array" ref="O109">SUM(IF(MID('Inwentaryzacja 26.02.2013 '!$C$5:$C$201,1,LEN('Podsumowanie inwentaryzacji'!$C109))='Podsumowanie inwentaryzacji'!$C109, IF('Inwentaryzacja 26.02.2013 '!#REF!=1,IF('Inwentaryzacja 26.02.2013 '!#REF!=1,'Inwentaryzacja 26.02.2013 '!$G$5:$G$201,0),0),0),0)</f>
        <v>#REF!</v>
      </c>
      <c r="P109" s="19" t="e">
        <f t="array" ref="P109">SUM(IF(MID('Inwentaryzacja 26.02.2013 '!$C$5:$C$201,1,LEN('Podsumowanie inwentaryzacji'!$C109))='Podsumowanie inwentaryzacji'!$C109, IF('Inwentaryzacja 26.02.2013 '!#REF!=1,IF('Inwentaryzacja 26.02.2013 '!#REF!=1,'Inwentaryzacja 26.02.2013 '!$G$5:$G$201,0),0),0),0)</f>
        <v>#REF!</v>
      </c>
      <c r="Q109" s="19" t="e">
        <f t="array" ref="Q109">SUM(IF(MID('Inwentaryzacja 26.02.2013 '!$C$5:$C$201,1,LEN('Podsumowanie inwentaryzacji'!$C109))='Podsumowanie inwentaryzacji'!$C109, IF('Inwentaryzacja 26.02.2013 '!#REF!=1,IF('Inwentaryzacja 26.02.2013 '!#REF!=1,'Inwentaryzacja 26.02.2013 '!$G$5:$G$201,0),0),0),0)</f>
        <v>#REF!</v>
      </c>
      <c r="R109" s="19" t="e">
        <f t="array" ref="R109">SUM(IF(MID('Inwentaryzacja 26.02.2013 '!$C$5:$C$201,1,LEN('Podsumowanie inwentaryzacji'!$C109))='Podsumowanie inwentaryzacji'!$C109, IF('Inwentaryzacja 26.02.2013 '!#REF!=1,IF('Inwentaryzacja 26.02.2013 '!#REF!=1,'Inwentaryzacja 26.02.2013 '!$G$5:$G$201,0),0),0),0)</f>
        <v>#REF!</v>
      </c>
      <c r="S109" s="23" t="e">
        <f t="shared" si="7"/>
        <v>#REF!</v>
      </c>
      <c r="T109" s="46" t="e">
        <f t="array" ref="T109">SUM(IF(MID('Inwentaryzacja 26.02.2013 '!$C$5:$C$201,1,LEN('Podsumowanie inwentaryzacji'!$C109))='Podsumowanie inwentaryzacji'!$C109, IF('Inwentaryzacja 26.02.2013 '!#REF!=1,IF('Inwentaryzacja 26.02.2013 '!#REF!=1,'Inwentaryzacja 26.02.2013 '!$H$5:$H$201,0),0),0),0)</f>
        <v>#REF!</v>
      </c>
      <c r="U109" s="46" t="e">
        <f t="array" ref="U109">SUM(IF(MID('Inwentaryzacja 26.02.2013 '!$C$5:$C$201,1,LEN('Podsumowanie inwentaryzacji'!$C109))='Podsumowanie inwentaryzacji'!$C109, IF('Inwentaryzacja 26.02.2013 '!#REF!=1,IF('Inwentaryzacja 26.02.2013 '!#REF!=1,'Inwentaryzacja 26.02.2013 '!$H$5:$H$201,0),0),0),0)</f>
        <v>#REF!</v>
      </c>
      <c r="V109" s="46" t="e">
        <f t="array" ref="V109">SUM(IF(MID('Inwentaryzacja 26.02.2013 '!$C$5:$C$201,1,LEN('Podsumowanie inwentaryzacji'!$C109))='Podsumowanie inwentaryzacji'!$C109, IF('Inwentaryzacja 26.02.2013 '!#REF!=1,IF('Inwentaryzacja 26.02.2013 '!#REF!=1,'Inwentaryzacja 26.02.2013 '!$H$5:$H$201,0),0),0),0)</f>
        <v>#REF!</v>
      </c>
      <c r="W109" s="46" t="e">
        <f t="array" ref="W109">SUM(IF(MID('Inwentaryzacja 26.02.2013 '!$C$5:$C$201,1,LEN('Podsumowanie inwentaryzacji'!$C109))='Podsumowanie inwentaryzacji'!$C109, IF('Inwentaryzacja 26.02.2013 '!#REF!=1,IF('Inwentaryzacja 26.02.2013 '!#REF!=1,'Inwentaryzacja 26.02.2013 '!$H$5:$H$201,0),0),0),0)</f>
        <v>#REF!</v>
      </c>
      <c r="X109" s="46" t="e">
        <f t="array" ref="X109">SUM(IF(MID('Inwentaryzacja 26.02.2013 '!$C$5:$C$201,1,LEN('Podsumowanie inwentaryzacji'!$C109))='Podsumowanie inwentaryzacji'!$C109, IF('Inwentaryzacja 26.02.2013 '!#REF!=1,IF('Inwentaryzacja 26.02.2013 '!#REF!=1,'Inwentaryzacja 26.02.2013 '!$H$5:$H$201,0),0),0),0)</f>
        <v>#REF!</v>
      </c>
      <c r="Y109" s="46" t="e">
        <f t="array" ref="Y109">SUM(IF(MID('Inwentaryzacja 26.02.2013 '!$C$5:$C$201,1,LEN('Podsumowanie inwentaryzacji'!$C109))='Podsumowanie inwentaryzacji'!$C109, IF('Inwentaryzacja 26.02.2013 '!#REF!=1,IF('Inwentaryzacja 26.02.2013 '!#REF!=1,'Inwentaryzacja 26.02.2013 '!$H$5:$H$201,0),0),0),0)</f>
        <v>#REF!</v>
      </c>
      <c r="Z109" s="46" t="e">
        <f t="array" ref="Z109">SUM(IF(MID('Inwentaryzacja 26.02.2013 '!$C$5:$C$201,1,LEN('Podsumowanie inwentaryzacji'!$C109))='Podsumowanie inwentaryzacji'!$C109, IF('Inwentaryzacja 26.02.2013 '!#REF!=1,IF('Inwentaryzacja 26.02.2013 '!#REF!=1,'Inwentaryzacja 26.02.2013 '!$H$5:$H$201,0),0),0),0)</f>
        <v>#REF!</v>
      </c>
      <c r="AA109" s="97" t="e">
        <f t="shared" si="8"/>
        <v>#REF!</v>
      </c>
    </row>
    <row r="110" spans="2:27">
      <c r="B110" s="24">
        <f t="shared" si="9"/>
        <v>34</v>
      </c>
      <c r="C110" s="24" t="s">
        <v>3973</v>
      </c>
      <c r="D110" s="19" t="e">
        <f t="array" ref="D110">SUM(IF(MID('Inwentaryzacja 26.02.2013 '!$C$5:$C$201,1,LEN('Podsumowanie inwentaryzacji'!$C110))='Podsumowanie inwentaryzacji'!$C110, IF('Inwentaryzacja 26.02.2013 '!#REF!=1,'Inwentaryzacja 26.02.2013 '!#REF!,0),0),0)</f>
        <v>#REF!</v>
      </c>
      <c r="E110" s="19" t="e">
        <f t="array" ref="E110">SUM(IF(MID('Inwentaryzacja 26.02.2013 '!$C$5:$C$201,1,LEN('Podsumowanie inwentaryzacji'!$C110))='Podsumowanie inwentaryzacji'!$C110, IF('Inwentaryzacja 26.02.2013 '!#REF!=1,'Inwentaryzacja 26.02.2013 '!#REF!,0),0),0)</f>
        <v>#REF!</v>
      </c>
      <c r="F110" s="19" t="e">
        <f t="array" ref="F110">SUM(IF(MID('Inwentaryzacja 26.02.2013 '!$C$5:$C$201,1,LEN('Podsumowanie inwentaryzacji'!$C110))='Podsumowanie inwentaryzacji'!$C110, IF('Inwentaryzacja 26.02.2013 '!#REF!=1,'Inwentaryzacja 26.02.2013 '!#REF!,0),0),0)</f>
        <v>#REF!</v>
      </c>
      <c r="G110" s="19" t="e">
        <f t="array" ref="G110">SUM(IF(MID('Inwentaryzacja 26.02.2013 '!$C$5:$C$201,1,LEN('Podsumowanie inwentaryzacji'!$C110))='Podsumowanie inwentaryzacji'!$C110, IF('Inwentaryzacja 26.02.2013 '!#REF!=1,'Inwentaryzacja 26.02.2013 '!#REF!,0),0),0)</f>
        <v>#REF!</v>
      </c>
      <c r="H110" s="19" t="e">
        <f t="array" ref="H110">SUM(IF(MID('Inwentaryzacja 26.02.2013 '!$C$5:$C$201,1,LEN('Podsumowanie inwentaryzacji'!$C110))='Podsumowanie inwentaryzacji'!$C110, IF('Inwentaryzacja 26.02.2013 '!#REF!=1,'Inwentaryzacja 26.02.2013 '!#REF!,0),0),0)</f>
        <v>#REF!</v>
      </c>
      <c r="I110" s="19" t="e">
        <f t="array" ref="I110">SUM(IF(MID('Inwentaryzacja 26.02.2013 '!$C$5:$C$201,1,LEN('Podsumowanie inwentaryzacji'!$C110))='Podsumowanie inwentaryzacji'!$C110, IF('Inwentaryzacja 26.02.2013 '!#REF!=1,'Inwentaryzacja 26.02.2013 '!#REF!,0),0),0)</f>
        <v>#REF!</v>
      </c>
      <c r="J110" s="19" t="e">
        <f t="array" ref="J110">SUM(IF(MID('Inwentaryzacja 26.02.2013 '!$C$5:$C$201,1,LEN('Podsumowanie inwentaryzacji'!$C110))='Podsumowanie inwentaryzacji'!$C110, IF('Inwentaryzacja 26.02.2013 '!#REF!=1,'Inwentaryzacja 26.02.2013 '!#REF!,0),0),0)</f>
        <v>#REF!</v>
      </c>
      <c r="K110" s="23" t="e">
        <f t="shared" si="6"/>
        <v>#REF!</v>
      </c>
      <c r="L110" s="19" t="e">
        <f t="array" ref="L110">SUM(IF(MID('Inwentaryzacja 26.02.2013 '!$C$5:$C$201,1,LEN('Podsumowanie inwentaryzacji'!$C110))='Podsumowanie inwentaryzacji'!$C110, IF('Inwentaryzacja 26.02.2013 '!#REF!=1,IF('Inwentaryzacja 26.02.2013 '!#REF!=1,'Inwentaryzacja 26.02.2013 '!$G$5:$G$201,0),0),0),0)</f>
        <v>#REF!</v>
      </c>
      <c r="M110" s="19" t="e">
        <f t="array" ref="M110">SUM(IF(MID('Inwentaryzacja 26.02.2013 '!$C$5:$C$201,1,LEN('Podsumowanie inwentaryzacji'!$C110))='Podsumowanie inwentaryzacji'!$C110, IF('Inwentaryzacja 26.02.2013 '!#REF!=1,IF('Inwentaryzacja 26.02.2013 '!#REF!=1,'Inwentaryzacja 26.02.2013 '!$G$5:$G$201,0),0),0),0)</f>
        <v>#REF!</v>
      </c>
      <c r="N110" s="19" t="e">
        <f t="array" ref="N110">SUM(IF(MID('Inwentaryzacja 26.02.2013 '!$C$5:$C$201,1,LEN('Podsumowanie inwentaryzacji'!$C110))='Podsumowanie inwentaryzacji'!$C110, IF('Inwentaryzacja 26.02.2013 '!#REF!=1,IF('Inwentaryzacja 26.02.2013 '!#REF!=1,'Inwentaryzacja 26.02.2013 '!$G$5:$G$201,0),0),0),0)</f>
        <v>#REF!</v>
      </c>
      <c r="O110" s="19" t="e">
        <f t="array" ref="O110">SUM(IF(MID('Inwentaryzacja 26.02.2013 '!$C$5:$C$201,1,LEN('Podsumowanie inwentaryzacji'!$C110))='Podsumowanie inwentaryzacji'!$C110, IF('Inwentaryzacja 26.02.2013 '!#REF!=1,IF('Inwentaryzacja 26.02.2013 '!#REF!=1,'Inwentaryzacja 26.02.2013 '!$G$5:$G$201,0),0),0),0)</f>
        <v>#REF!</v>
      </c>
      <c r="P110" s="19" t="e">
        <f t="array" ref="P110">SUM(IF(MID('Inwentaryzacja 26.02.2013 '!$C$5:$C$201,1,LEN('Podsumowanie inwentaryzacji'!$C110))='Podsumowanie inwentaryzacji'!$C110, IF('Inwentaryzacja 26.02.2013 '!#REF!=1,IF('Inwentaryzacja 26.02.2013 '!#REF!=1,'Inwentaryzacja 26.02.2013 '!$G$5:$G$201,0),0),0),0)</f>
        <v>#REF!</v>
      </c>
      <c r="Q110" s="19" t="e">
        <f t="array" ref="Q110">SUM(IF(MID('Inwentaryzacja 26.02.2013 '!$C$5:$C$201,1,LEN('Podsumowanie inwentaryzacji'!$C110))='Podsumowanie inwentaryzacji'!$C110, IF('Inwentaryzacja 26.02.2013 '!#REF!=1,IF('Inwentaryzacja 26.02.2013 '!#REF!=1,'Inwentaryzacja 26.02.2013 '!$G$5:$G$201,0),0),0),0)</f>
        <v>#REF!</v>
      </c>
      <c r="R110" s="19" t="e">
        <f t="array" ref="R110">SUM(IF(MID('Inwentaryzacja 26.02.2013 '!$C$5:$C$201,1,LEN('Podsumowanie inwentaryzacji'!$C110))='Podsumowanie inwentaryzacji'!$C110, IF('Inwentaryzacja 26.02.2013 '!#REF!=1,IF('Inwentaryzacja 26.02.2013 '!#REF!=1,'Inwentaryzacja 26.02.2013 '!$G$5:$G$201,0),0),0),0)</f>
        <v>#REF!</v>
      </c>
      <c r="S110" s="23" t="e">
        <f t="shared" si="7"/>
        <v>#REF!</v>
      </c>
      <c r="T110" s="46" t="e">
        <f t="array" ref="T110">SUM(IF(MID('Inwentaryzacja 26.02.2013 '!$C$5:$C$201,1,LEN('Podsumowanie inwentaryzacji'!$C110))='Podsumowanie inwentaryzacji'!$C110, IF('Inwentaryzacja 26.02.2013 '!#REF!=1,IF('Inwentaryzacja 26.02.2013 '!#REF!=1,'Inwentaryzacja 26.02.2013 '!$H$5:$H$201,0),0),0),0)</f>
        <v>#REF!</v>
      </c>
      <c r="U110" s="46" t="e">
        <f t="array" ref="U110">SUM(IF(MID('Inwentaryzacja 26.02.2013 '!$C$5:$C$201,1,LEN('Podsumowanie inwentaryzacji'!$C110))='Podsumowanie inwentaryzacji'!$C110, IF('Inwentaryzacja 26.02.2013 '!#REF!=1,IF('Inwentaryzacja 26.02.2013 '!#REF!=1,'Inwentaryzacja 26.02.2013 '!$H$5:$H$201,0),0),0),0)</f>
        <v>#REF!</v>
      </c>
      <c r="V110" s="46" t="e">
        <f t="array" ref="V110">SUM(IF(MID('Inwentaryzacja 26.02.2013 '!$C$5:$C$201,1,LEN('Podsumowanie inwentaryzacji'!$C110))='Podsumowanie inwentaryzacji'!$C110, IF('Inwentaryzacja 26.02.2013 '!#REF!=1,IF('Inwentaryzacja 26.02.2013 '!#REF!=1,'Inwentaryzacja 26.02.2013 '!$H$5:$H$201,0),0),0),0)</f>
        <v>#REF!</v>
      </c>
      <c r="W110" s="46" t="e">
        <f t="array" ref="W110">SUM(IF(MID('Inwentaryzacja 26.02.2013 '!$C$5:$C$201,1,LEN('Podsumowanie inwentaryzacji'!$C110))='Podsumowanie inwentaryzacji'!$C110, IF('Inwentaryzacja 26.02.2013 '!#REF!=1,IF('Inwentaryzacja 26.02.2013 '!#REF!=1,'Inwentaryzacja 26.02.2013 '!$H$5:$H$201,0),0),0),0)</f>
        <v>#REF!</v>
      </c>
      <c r="X110" s="46" t="e">
        <f t="array" ref="X110">SUM(IF(MID('Inwentaryzacja 26.02.2013 '!$C$5:$C$201,1,LEN('Podsumowanie inwentaryzacji'!$C110))='Podsumowanie inwentaryzacji'!$C110, IF('Inwentaryzacja 26.02.2013 '!#REF!=1,IF('Inwentaryzacja 26.02.2013 '!#REF!=1,'Inwentaryzacja 26.02.2013 '!$H$5:$H$201,0),0),0),0)</f>
        <v>#REF!</v>
      </c>
      <c r="Y110" s="46" t="e">
        <f t="array" ref="Y110">SUM(IF(MID('Inwentaryzacja 26.02.2013 '!$C$5:$C$201,1,LEN('Podsumowanie inwentaryzacji'!$C110))='Podsumowanie inwentaryzacji'!$C110, IF('Inwentaryzacja 26.02.2013 '!#REF!=1,IF('Inwentaryzacja 26.02.2013 '!#REF!=1,'Inwentaryzacja 26.02.2013 '!$H$5:$H$201,0),0),0),0)</f>
        <v>#REF!</v>
      </c>
      <c r="Z110" s="46" t="e">
        <f t="array" ref="Z110">SUM(IF(MID('Inwentaryzacja 26.02.2013 '!$C$5:$C$201,1,LEN('Podsumowanie inwentaryzacji'!$C110))='Podsumowanie inwentaryzacji'!$C110, IF('Inwentaryzacja 26.02.2013 '!#REF!=1,IF('Inwentaryzacja 26.02.2013 '!#REF!=1,'Inwentaryzacja 26.02.2013 '!$H$5:$H$201,0),0),0),0)</f>
        <v>#REF!</v>
      </c>
      <c r="AA110" s="97" t="e">
        <f t="shared" si="8"/>
        <v>#REF!</v>
      </c>
    </row>
    <row r="111" spans="2:27">
      <c r="B111" s="24">
        <f t="shared" si="9"/>
        <v>35</v>
      </c>
      <c r="C111" s="24" t="s">
        <v>3950</v>
      </c>
      <c r="D111" s="19" t="e">
        <f t="array" ref="D111">SUM(IF(MID('Inwentaryzacja 26.02.2013 '!$C$5:$C$201,1,LEN('Podsumowanie inwentaryzacji'!$C111))='Podsumowanie inwentaryzacji'!$C111, IF('Inwentaryzacja 26.02.2013 '!#REF!=1,'Inwentaryzacja 26.02.2013 '!#REF!,0),0),0)</f>
        <v>#REF!</v>
      </c>
      <c r="E111" s="19" t="e">
        <f t="array" ref="E111">SUM(IF(MID('Inwentaryzacja 26.02.2013 '!$C$5:$C$201,1,LEN('Podsumowanie inwentaryzacji'!$C111))='Podsumowanie inwentaryzacji'!$C111, IF('Inwentaryzacja 26.02.2013 '!#REF!=1,'Inwentaryzacja 26.02.2013 '!#REF!,0),0),0)</f>
        <v>#REF!</v>
      </c>
      <c r="F111" s="19" t="e">
        <f t="array" ref="F111">SUM(IF(MID('Inwentaryzacja 26.02.2013 '!$C$5:$C$201,1,LEN('Podsumowanie inwentaryzacji'!$C111))='Podsumowanie inwentaryzacji'!$C111, IF('Inwentaryzacja 26.02.2013 '!#REF!=1,'Inwentaryzacja 26.02.2013 '!#REF!,0),0),0)</f>
        <v>#REF!</v>
      </c>
      <c r="G111" s="19" t="e">
        <f t="array" ref="G111">SUM(IF(MID('Inwentaryzacja 26.02.2013 '!$C$5:$C$201,1,LEN('Podsumowanie inwentaryzacji'!$C111))='Podsumowanie inwentaryzacji'!$C111, IF('Inwentaryzacja 26.02.2013 '!#REF!=1,'Inwentaryzacja 26.02.2013 '!#REF!,0),0),0)</f>
        <v>#REF!</v>
      </c>
      <c r="H111" s="19" t="e">
        <f t="array" ref="H111">SUM(IF(MID('Inwentaryzacja 26.02.2013 '!$C$5:$C$201,1,LEN('Podsumowanie inwentaryzacji'!$C111))='Podsumowanie inwentaryzacji'!$C111, IF('Inwentaryzacja 26.02.2013 '!#REF!=1,'Inwentaryzacja 26.02.2013 '!#REF!,0),0),0)</f>
        <v>#REF!</v>
      </c>
      <c r="I111" s="19" t="e">
        <f t="array" ref="I111">SUM(IF(MID('Inwentaryzacja 26.02.2013 '!$C$5:$C$201,1,LEN('Podsumowanie inwentaryzacji'!$C111))='Podsumowanie inwentaryzacji'!$C111, IF('Inwentaryzacja 26.02.2013 '!#REF!=1,'Inwentaryzacja 26.02.2013 '!#REF!,0),0),0)</f>
        <v>#REF!</v>
      </c>
      <c r="J111" s="19" t="e">
        <f t="array" ref="J111">SUM(IF(MID('Inwentaryzacja 26.02.2013 '!$C$5:$C$201,1,LEN('Podsumowanie inwentaryzacji'!$C111))='Podsumowanie inwentaryzacji'!$C111, IF('Inwentaryzacja 26.02.2013 '!#REF!=1,'Inwentaryzacja 26.02.2013 '!#REF!,0),0),0)</f>
        <v>#REF!</v>
      </c>
      <c r="K111" s="23" t="e">
        <f t="shared" si="6"/>
        <v>#REF!</v>
      </c>
      <c r="L111" s="19" t="e">
        <f t="array" ref="L111">SUM(IF(MID('Inwentaryzacja 26.02.2013 '!$C$5:$C$201,1,LEN('Podsumowanie inwentaryzacji'!$C111))='Podsumowanie inwentaryzacji'!$C111, IF('Inwentaryzacja 26.02.2013 '!#REF!=1,IF('Inwentaryzacja 26.02.2013 '!#REF!=1,'Inwentaryzacja 26.02.2013 '!$G$5:$G$201,0),0),0),0)</f>
        <v>#REF!</v>
      </c>
      <c r="M111" s="19" t="e">
        <f t="array" ref="M111">SUM(IF(MID('Inwentaryzacja 26.02.2013 '!$C$5:$C$201,1,LEN('Podsumowanie inwentaryzacji'!$C111))='Podsumowanie inwentaryzacji'!$C111, IF('Inwentaryzacja 26.02.2013 '!#REF!=1,IF('Inwentaryzacja 26.02.2013 '!#REF!=1,'Inwentaryzacja 26.02.2013 '!$G$5:$G$201,0),0),0),0)</f>
        <v>#REF!</v>
      </c>
      <c r="N111" s="19" t="e">
        <f t="array" ref="N111">SUM(IF(MID('Inwentaryzacja 26.02.2013 '!$C$5:$C$201,1,LEN('Podsumowanie inwentaryzacji'!$C111))='Podsumowanie inwentaryzacji'!$C111, IF('Inwentaryzacja 26.02.2013 '!#REF!=1,IF('Inwentaryzacja 26.02.2013 '!#REF!=1,'Inwentaryzacja 26.02.2013 '!$G$5:$G$201,0),0),0),0)</f>
        <v>#REF!</v>
      </c>
      <c r="O111" s="19" t="e">
        <f t="array" ref="O111">SUM(IF(MID('Inwentaryzacja 26.02.2013 '!$C$5:$C$201,1,LEN('Podsumowanie inwentaryzacji'!$C111))='Podsumowanie inwentaryzacji'!$C111, IF('Inwentaryzacja 26.02.2013 '!#REF!=1,IF('Inwentaryzacja 26.02.2013 '!#REF!=1,'Inwentaryzacja 26.02.2013 '!$G$5:$G$201,0),0),0),0)</f>
        <v>#REF!</v>
      </c>
      <c r="P111" s="19" t="e">
        <f t="array" ref="P111">SUM(IF(MID('Inwentaryzacja 26.02.2013 '!$C$5:$C$201,1,LEN('Podsumowanie inwentaryzacji'!$C111))='Podsumowanie inwentaryzacji'!$C111, IF('Inwentaryzacja 26.02.2013 '!#REF!=1,IF('Inwentaryzacja 26.02.2013 '!#REF!=1,'Inwentaryzacja 26.02.2013 '!$G$5:$G$201,0),0),0),0)</f>
        <v>#REF!</v>
      </c>
      <c r="Q111" s="19" t="e">
        <f t="array" ref="Q111">SUM(IF(MID('Inwentaryzacja 26.02.2013 '!$C$5:$C$201,1,LEN('Podsumowanie inwentaryzacji'!$C111))='Podsumowanie inwentaryzacji'!$C111, IF('Inwentaryzacja 26.02.2013 '!#REF!=1,IF('Inwentaryzacja 26.02.2013 '!#REF!=1,'Inwentaryzacja 26.02.2013 '!$G$5:$G$201,0),0),0),0)</f>
        <v>#REF!</v>
      </c>
      <c r="R111" s="19" t="e">
        <f t="array" ref="R111">SUM(IF(MID('Inwentaryzacja 26.02.2013 '!$C$5:$C$201,1,LEN('Podsumowanie inwentaryzacji'!$C111))='Podsumowanie inwentaryzacji'!$C111, IF('Inwentaryzacja 26.02.2013 '!#REF!=1,IF('Inwentaryzacja 26.02.2013 '!#REF!=1,'Inwentaryzacja 26.02.2013 '!$G$5:$G$201,0),0),0),0)</f>
        <v>#REF!</v>
      </c>
      <c r="S111" s="23" t="e">
        <f t="shared" si="7"/>
        <v>#REF!</v>
      </c>
      <c r="T111" s="46" t="e">
        <f t="array" ref="T111">SUM(IF(MID('Inwentaryzacja 26.02.2013 '!$C$5:$C$201,1,LEN('Podsumowanie inwentaryzacji'!$C111))='Podsumowanie inwentaryzacji'!$C111, IF('Inwentaryzacja 26.02.2013 '!#REF!=1,IF('Inwentaryzacja 26.02.2013 '!#REF!=1,'Inwentaryzacja 26.02.2013 '!$H$5:$H$201,0),0),0),0)</f>
        <v>#REF!</v>
      </c>
      <c r="U111" s="46" t="e">
        <f t="array" ref="U111">SUM(IF(MID('Inwentaryzacja 26.02.2013 '!$C$5:$C$201,1,LEN('Podsumowanie inwentaryzacji'!$C111))='Podsumowanie inwentaryzacji'!$C111, IF('Inwentaryzacja 26.02.2013 '!#REF!=1,IF('Inwentaryzacja 26.02.2013 '!#REF!=1,'Inwentaryzacja 26.02.2013 '!$H$5:$H$201,0),0),0),0)</f>
        <v>#REF!</v>
      </c>
      <c r="V111" s="46" t="e">
        <f t="array" ref="V111">SUM(IF(MID('Inwentaryzacja 26.02.2013 '!$C$5:$C$201,1,LEN('Podsumowanie inwentaryzacji'!$C111))='Podsumowanie inwentaryzacji'!$C111, IF('Inwentaryzacja 26.02.2013 '!#REF!=1,IF('Inwentaryzacja 26.02.2013 '!#REF!=1,'Inwentaryzacja 26.02.2013 '!$H$5:$H$201,0),0),0),0)</f>
        <v>#REF!</v>
      </c>
      <c r="W111" s="46" t="e">
        <f t="array" ref="W111">SUM(IF(MID('Inwentaryzacja 26.02.2013 '!$C$5:$C$201,1,LEN('Podsumowanie inwentaryzacji'!$C111))='Podsumowanie inwentaryzacji'!$C111, IF('Inwentaryzacja 26.02.2013 '!#REF!=1,IF('Inwentaryzacja 26.02.2013 '!#REF!=1,'Inwentaryzacja 26.02.2013 '!$H$5:$H$201,0),0),0),0)</f>
        <v>#REF!</v>
      </c>
      <c r="X111" s="46" t="e">
        <f t="array" ref="X111">SUM(IF(MID('Inwentaryzacja 26.02.2013 '!$C$5:$C$201,1,LEN('Podsumowanie inwentaryzacji'!$C111))='Podsumowanie inwentaryzacji'!$C111, IF('Inwentaryzacja 26.02.2013 '!#REF!=1,IF('Inwentaryzacja 26.02.2013 '!#REF!=1,'Inwentaryzacja 26.02.2013 '!$H$5:$H$201,0),0),0),0)</f>
        <v>#REF!</v>
      </c>
      <c r="Y111" s="46" t="e">
        <f t="array" ref="Y111">SUM(IF(MID('Inwentaryzacja 26.02.2013 '!$C$5:$C$201,1,LEN('Podsumowanie inwentaryzacji'!$C111))='Podsumowanie inwentaryzacji'!$C111, IF('Inwentaryzacja 26.02.2013 '!#REF!=1,IF('Inwentaryzacja 26.02.2013 '!#REF!=1,'Inwentaryzacja 26.02.2013 '!$H$5:$H$201,0),0),0),0)</f>
        <v>#REF!</v>
      </c>
      <c r="Z111" s="46" t="e">
        <f t="array" ref="Z111">SUM(IF(MID('Inwentaryzacja 26.02.2013 '!$C$5:$C$201,1,LEN('Podsumowanie inwentaryzacji'!$C111))='Podsumowanie inwentaryzacji'!$C111, IF('Inwentaryzacja 26.02.2013 '!#REF!=1,IF('Inwentaryzacja 26.02.2013 '!#REF!=1,'Inwentaryzacja 26.02.2013 '!$H$5:$H$201,0),0),0),0)</f>
        <v>#REF!</v>
      </c>
      <c r="AA111" s="97" t="e">
        <f t="shared" si="8"/>
        <v>#REF!</v>
      </c>
    </row>
    <row r="112" spans="2:27">
      <c r="B112" s="24">
        <f t="shared" si="9"/>
        <v>36</v>
      </c>
      <c r="C112" s="33" t="s">
        <v>2943</v>
      </c>
      <c r="D112" s="19" t="e">
        <f t="array" ref="D112">SUM(IF(MID('Inwentaryzacja 26.02.2013 '!$C$5:$C$201,1,LEN('Podsumowanie inwentaryzacji'!$C112))='Podsumowanie inwentaryzacji'!$C112, IF('Inwentaryzacja 26.02.2013 '!#REF!=1,'Inwentaryzacja 26.02.2013 '!#REF!,0),0),0)</f>
        <v>#REF!</v>
      </c>
      <c r="E112" s="19" t="e">
        <f t="array" ref="E112">SUM(IF(MID('Inwentaryzacja 26.02.2013 '!$C$5:$C$201,1,LEN('Podsumowanie inwentaryzacji'!$C112))='Podsumowanie inwentaryzacji'!$C112, IF('Inwentaryzacja 26.02.2013 '!#REF!=1,'Inwentaryzacja 26.02.2013 '!#REF!,0),0),0)</f>
        <v>#REF!</v>
      </c>
      <c r="F112" s="19" t="e">
        <f t="array" ref="F112">SUM(IF(MID('Inwentaryzacja 26.02.2013 '!$C$5:$C$201,1,LEN('Podsumowanie inwentaryzacji'!$C112))='Podsumowanie inwentaryzacji'!$C112, IF('Inwentaryzacja 26.02.2013 '!#REF!=1,'Inwentaryzacja 26.02.2013 '!#REF!,0),0),0)</f>
        <v>#REF!</v>
      </c>
      <c r="G112" s="19" t="e">
        <f t="array" ref="G112">SUM(IF(MID('Inwentaryzacja 26.02.2013 '!$C$5:$C$201,1,LEN('Podsumowanie inwentaryzacji'!$C112))='Podsumowanie inwentaryzacji'!$C112, IF('Inwentaryzacja 26.02.2013 '!#REF!=1,'Inwentaryzacja 26.02.2013 '!#REF!,0),0),0)</f>
        <v>#REF!</v>
      </c>
      <c r="H112" s="19" t="e">
        <f t="array" ref="H112">SUM(IF(MID('Inwentaryzacja 26.02.2013 '!$C$5:$C$201,1,LEN('Podsumowanie inwentaryzacji'!$C112))='Podsumowanie inwentaryzacji'!$C112, IF('Inwentaryzacja 26.02.2013 '!#REF!=1,'Inwentaryzacja 26.02.2013 '!#REF!,0),0),0)</f>
        <v>#REF!</v>
      </c>
      <c r="I112" s="19" t="e">
        <f t="array" ref="I112">SUM(IF(MID('Inwentaryzacja 26.02.2013 '!$C$5:$C$201,1,LEN('Podsumowanie inwentaryzacji'!$C112))='Podsumowanie inwentaryzacji'!$C112, IF('Inwentaryzacja 26.02.2013 '!#REF!=1,'Inwentaryzacja 26.02.2013 '!#REF!,0),0),0)</f>
        <v>#REF!</v>
      </c>
      <c r="J112" s="19" t="e">
        <f t="array" ref="J112">SUM(IF(MID('Inwentaryzacja 26.02.2013 '!$C$5:$C$201,1,LEN('Podsumowanie inwentaryzacji'!$C112))='Podsumowanie inwentaryzacji'!$C112, IF('Inwentaryzacja 26.02.2013 '!#REF!=1,'Inwentaryzacja 26.02.2013 '!#REF!,0),0),0)</f>
        <v>#REF!</v>
      </c>
      <c r="K112" s="23" t="e">
        <f t="shared" si="6"/>
        <v>#REF!</v>
      </c>
      <c r="L112" s="19" t="e">
        <f t="array" ref="L112">SUM(IF(MID('Inwentaryzacja 26.02.2013 '!$C$5:$C$201,1,LEN('Podsumowanie inwentaryzacji'!$C112))='Podsumowanie inwentaryzacji'!$C112, IF('Inwentaryzacja 26.02.2013 '!#REF!=1,IF('Inwentaryzacja 26.02.2013 '!#REF!=1,'Inwentaryzacja 26.02.2013 '!$G$5:$G$201,0),0),0),0)</f>
        <v>#REF!</v>
      </c>
      <c r="M112" s="19" t="e">
        <f t="array" ref="M112">SUM(IF(MID('Inwentaryzacja 26.02.2013 '!$C$5:$C$201,1,LEN('Podsumowanie inwentaryzacji'!$C112))='Podsumowanie inwentaryzacji'!$C112, IF('Inwentaryzacja 26.02.2013 '!#REF!=1,IF('Inwentaryzacja 26.02.2013 '!#REF!=1,'Inwentaryzacja 26.02.2013 '!$G$5:$G$201,0),0),0),0)</f>
        <v>#REF!</v>
      </c>
      <c r="N112" s="19" t="e">
        <f t="array" ref="N112">SUM(IF(MID('Inwentaryzacja 26.02.2013 '!$C$5:$C$201,1,LEN('Podsumowanie inwentaryzacji'!$C112))='Podsumowanie inwentaryzacji'!$C112, IF('Inwentaryzacja 26.02.2013 '!#REF!=1,IF('Inwentaryzacja 26.02.2013 '!#REF!=1,'Inwentaryzacja 26.02.2013 '!$G$5:$G$201,0),0),0),0)</f>
        <v>#REF!</v>
      </c>
      <c r="O112" s="19" t="e">
        <f t="array" ref="O112">SUM(IF(MID('Inwentaryzacja 26.02.2013 '!$C$5:$C$201,1,LEN('Podsumowanie inwentaryzacji'!$C112))='Podsumowanie inwentaryzacji'!$C112, IF('Inwentaryzacja 26.02.2013 '!#REF!=1,IF('Inwentaryzacja 26.02.2013 '!#REF!=1,'Inwentaryzacja 26.02.2013 '!$G$5:$G$201,0),0),0),0)</f>
        <v>#REF!</v>
      </c>
      <c r="P112" s="19" t="e">
        <f t="array" ref="P112">SUM(IF(MID('Inwentaryzacja 26.02.2013 '!$C$5:$C$201,1,LEN('Podsumowanie inwentaryzacji'!$C112))='Podsumowanie inwentaryzacji'!$C112, IF('Inwentaryzacja 26.02.2013 '!#REF!=1,IF('Inwentaryzacja 26.02.2013 '!#REF!=1,'Inwentaryzacja 26.02.2013 '!$G$5:$G$201,0),0),0),0)</f>
        <v>#REF!</v>
      </c>
      <c r="Q112" s="19" t="e">
        <f t="array" ref="Q112">SUM(IF(MID('Inwentaryzacja 26.02.2013 '!$C$5:$C$201,1,LEN('Podsumowanie inwentaryzacji'!$C112))='Podsumowanie inwentaryzacji'!$C112, IF('Inwentaryzacja 26.02.2013 '!#REF!=1,IF('Inwentaryzacja 26.02.2013 '!#REF!=1,'Inwentaryzacja 26.02.2013 '!$G$5:$G$201,0),0),0),0)</f>
        <v>#REF!</v>
      </c>
      <c r="R112" s="19" t="e">
        <f t="array" ref="R112">SUM(IF(MID('Inwentaryzacja 26.02.2013 '!$C$5:$C$201,1,LEN('Podsumowanie inwentaryzacji'!$C112))='Podsumowanie inwentaryzacji'!$C112, IF('Inwentaryzacja 26.02.2013 '!#REF!=1,IF('Inwentaryzacja 26.02.2013 '!#REF!=1,'Inwentaryzacja 26.02.2013 '!$G$5:$G$201,0),0),0),0)</f>
        <v>#REF!</v>
      </c>
      <c r="S112" s="23" t="e">
        <f t="shared" si="7"/>
        <v>#REF!</v>
      </c>
      <c r="T112" s="46" t="e">
        <f t="array" ref="T112">SUM(IF(MID('Inwentaryzacja 26.02.2013 '!$C$5:$C$201,1,LEN('Podsumowanie inwentaryzacji'!$C112))='Podsumowanie inwentaryzacji'!$C112, IF('Inwentaryzacja 26.02.2013 '!#REF!=1,IF('Inwentaryzacja 26.02.2013 '!#REF!=1,'Inwentaryzacja 26.02.2013 '!$H$5:$H$201,0),0),0),0)</f>
        <v>#REF!</v>
      </c>
      <c r="U112" s="46" t="e">
        <f t="array" ref="U112">SUM(IF(MID('Inwentaryzacja 26.02.2013 '!$C$5:$C$201,1,LEN('Podsumowanie inwentaryzacji'!$C112))='Podsumowanie inwentaryzacji'!$C112, IF('Inwentaryzacja 26.02.2013 '!#REF!=1,IF('Inwentaryzacja 26.02.2013 '!#REF!=1,'Inwentaryzacja 26.02.2013 '!$H$5:$H$201,0),0),0),0)</f>
        <v>#REF!</v>
      </c>
      <c r="V112" s="46" t="e">
        <f t="array" ref="V112">SUM(IF(MID('Inwentaryzacja 26.02.2013 '!$C$5:$C$201,1,LEN('Podsumowanie inwentaryzacji'!$C112))='Podsumowanie inwentaryzacji'!$C112, IF('Inwentaryzacja 26.02.2013 '!#REF!=1,IF('Inwentaryzacja 26.02.2013 '!#REF!=1,'Inwentaryzacja 26.02.2013 '!$H$5:$H$201,0),0),0),0)</f>
        <v>#REF!</v>
      </c>
      <c r="W112" s="46" t="e">
        <f t="array" ref="W112">SUM(IF(MID('Inwentaryzacja 26.02.2013 '!$C$5:$C$201,1,LEN('Podsumowanie inwentaryzacji'!$C112))='Podsumowanie inwentaryzacji'!$C112, IF('Inwentaryzacja 26.02.2013 '!#REF!=1,IF('Inwentaryzacja 26.02.2013 '!#REF!=1,'Inwentaryzacja 26.02.2013 '!$H$5:$H$201,0),0),0),0)</f>
        <v>#REF!</v>
      </c>
      <c r="X112" s="46" t="e">
        <f t="array" ref="X112">SUM(IF(MID('Inwentaryzacja 26.02.2013 '!$C$5:$C$201,1,LEN('Podsumowanie inwentaryzacji'!$C112))='Podsumowanie inwentaryzacji'!$C112, IF('Inwentaryzacja 26.02.2013 '!#REF!=1,IF('Inwentaryzacja 26.02.2013 '!#REF!=1,'Inwentaryzacja 26.02.2013 '!$H$5:$H$201,0),0),0),0)</f>
        <v>#REF!</v>
      </c>
      <c r="Y112" s="46" t="e">
        <f t="array" ref="Y112">SUM(IF(MID('Inwentaryzacja 26.02.2013 '!$C$5:$C$201,1,LEN('Podsumowanie inwentaryzacji'!$C112))='Podsumowanie inwentaryzacji'!$C112, IF('Inwentaryzacja 26.02.2013 '!#REF!=1,IF('Inwentaryzacja 26.02.2013 '!#REF!=1,'Inwentaryzacja 26.02.2013 '!$H$5:$H$201,0),0),0),0)</f>
        <v>#REF!</v>
      </c>
      <c r="Z112" s="46" t="e">
        <f t="array" ref="Z112">SUM(IF(MID('Inwentaryzacja 26.02.2013 '!$C$5:$C$201,1,LEN('Podsumowanie inwentaryzacji'!$C112))='Podsumowanie inwentaryzacji'!$C112, IF('Inwentaryzacja 26.02.2013 '!#REF!=1,IF('Inwentaryzacja 26.02.2013 '!#REF!=1,'Inwentaryzacja 26.02.2013 '!$H$5:$H$201,0),0),0),0)</f>
        <v>#REF!</v>
      </c>
      <c r="AA112" s="97" t="e">
        <f t="shared" si="8"/>
        <v>#REF!</v>
      </c>
    </row>
    <row r="113" spans="2:27">
      <c r="B113" s="24">
        <f t="shared" si="9"/>
        <v>37</v>
      </c>
      <c r="C113" s="24" t="s">
        <v>7509</v>
      </c>
      <c r="D113" s="19" t="e">
        <f t="array" ref="D113">SUM(IF(MID('Inwentaryzacja 26.02.2013 '!$C$5:$C$201,1,LEN('Podsumowanie inwentaryzacji'!$C113))='Podsumowanie inwentaryzacji'!$C113, IF('Inwentaryzacja 26.02.2013 '!#REF!=1,'Inwentaryzacja 26.02.2013 '!#REF!,0),0),0)</f>
        <v>#REF!</v>
      </c>
      <c r="E113" s="19" t="e">
        <f t="array" ref="E113">SUM(IF(MID('Inwentaryzacja 26.02.2013 '!$C$5:$C$201,1,LEN('Podsumowanie inwentaryzacji'!$C113))='Podsumowanie inwentaryzacji'!$C113, IF('Inwentaryzacja 26.02.2013 '!#REF!=1,'Inwentaryzacja 26.02.2013 '!#REF!,0),0),0)</f>
        <v>#REF!</v>
      </c>
      <c r="F113" s="19" t="e">
        <f t="array" ref="F113">SUM(IF(MID('Inwentaryzacja 26.02.2013 '!$C$5:$C$201,1,LEN('Podsumowanie inwentaryzacji'!$C113))='Podsumowanie inwentaryzacji'!$C113, IF('Inwentaryzacja 26.02.2013 '!#REF!=1,'Inwentaryzacja 26.02.2013 '!#REF!,0),0),0)</f>
        <v>#REF!</v>
      </c>
      <c r="G113" s="19" t="e">
        <f t="array" ref="G113">SUM(IF(MID('Inwentaryzacja 26.02.2013 '!$C$5:$C$201,1,LEN('Podsumowanie inwentaryzacji'!$C113))='Podsumowanie inwentaryzacji'!$C113, IF('Inwentaryzacja 26.02.2013 '!#REF!=1,'Inwentaryzacja 26.02.2013 '!#REF!,0),0),0)</f>
        <v>#REF!</v>
      </c>
      <c r="H113" s="19" t="e">
        <f t="array" ref="H113">SUM(IF(MID('Inwentaryzacja 26.02.2013 '!$C$5:$C$201,1,LEN('Podsumowanie inwentaryzacji'!$C113))='Podsumowanie inwentaryzacji'!$C113, IF('Inwentaryzacja 26.02.2013 '!#REF!=1,'Inwentaryzacja 26.02.2013 '!#REF!,0),0),0)</f>
        <v>#REF!</v>
      </c>
      <c r="I113" s="19" t="e">
        <f t="array" ref="I113">SUM(IF(MID('Inwentaryzacja 26.02.2013 '!$C$5:$C$201,1,LEN('Podsumowanie inwentaryzacji'!$C113))='Podsumowanie inwentaryzacji'!$C113, IF('Inwentaryzacja 26.02.2013 '!#REF!=1,'Inwentaryzacja 26.02.2013 '!#REF!,0),0),0)</f>
        <v>#REF!</v>
      </c>
      <c r="J113" s="19" t="e">
        <f t="array" ref="J113">SUM(IF(MID('Inwentaryzacja 26.02.2013 '!$C$5:$C$201,1,LEN('Podsumowanie inwentaryzacji'!$C113))='Podsumowanie inwentaryzacji'!$C113, IF('Inwentaryzacja 26.02.2013 '!#REF!=1,'Inwentaryzacja 26.02.2013 '!#REF!,0),0),0)</f>
        <v>#REF!</v>
      </c>
      <c r="K113" s="23" t="e">
        <f t="shared" si="6"/>
        <v>#REF!</v>
      </c>
      <c r="L113" s="19" t="e">
        <f t="array" ref="L113">SUM(IF(MID('Inwentaryzacja 26.02.2013 '!$C$5:$C$201,1,LEN('Podsumowanie inwentaryzacji'!$C113))='Podsumowanie inwentaryzacji'!$C113, IF('Inwentaryzacja 26.02.2013 '!#REF!=1,IF('Inwentaryzacja 26.02.2013 '!#REF!=1,'Inwentaryzacja 26.02.2013 '!$G$5:$G$201,0),0),0),0)</f>
        <v>#REF!</v>
      </c>
      <c r="M113" s="19" t="e">
        <f t="array" ref="M113">SUM(IF(MID('Inwentaryzacja 26.02.2013 '!$C$5:$C$201,1,LEN('Podsumowanie inwentaryzacji'!$C113))='Podsumowanie inwentaryzacji'!$C113, IF('Inwentaryzacja 26.02.2013 '!#REF!=1,IF('Inwentaryzacja 26.02.2013 '!#REF!=1,'Inwentaryzacja 26.02.2013 '!$G$5:$G$201,0),0),0),0)</f>
        <v>#REF!</v>
      </c>
      <c r="N113" s="19" t="e">
        <f t="array" ref="N113">SUM(IF(MID('Inwentaryzacja 26.02.2013 '!$C$5:$C$201,1,LEN('Podsumowanie inwentaryzacji'!$C113))='Podsumowanie inwentaryzacji'!$C113, IF('Inwentaryzacja 26.02.2013 '!#REF!=1,IF('Inwentaryzacja 26.02.2013 '!#REF!=1,'Inwentaryzacja 26.02.2013 '!$G$5:$G$201,0),0),0),0)</f>
        <v>#REF!</v>
      </c>
      <c r="O113" s="19" t="e">
        <f t="array" ref="O113">SUM(IF(MID('Inwentaryzacja 26.02.2013 '!$C$5:$C$201,1,LEN('Podsumowanie inwentaryzacji'!$C113))='Podsumowanie inwentaryzacji'!$C113, IF('Inwentaryzacja 26.02.2013 '!#REF!=1,IF('Inwentaryzacja 26.02.2013 '!#REF!=1,'Inwentaryzacja 26.02.2013 '!$G$5:$G$201,0),0),0),0)</f>
        <v>#REF!</v>
      </c>
      <c r="P113" s="19" t="e">
        <f t="array" ref="P113">SUM(IF(MID('Inwentaryzacja 26.02.2013 '!$C$5:$C$201,1,LEN('Podsumowanie inwentaryzacji'!$C113))='Podsumowanie inwentaryzacji'!$C113, IF('Inwentaryzacja 26.02.2013 '!#REF!=1,IF('Inwentaryzacja 26.02.2013 '!#REF!=1,'Inwentaryzacja 26.02.2013 '!$G$5:$G$201,0),0),0),0)</f>
        <v>#REF!</v>
      </c>
      <c r="Q113" s="19" t="e">
        <f t="array" ref="Q113">SUM(IF(MID('Inwentaryzacja 26.02.2013 '!$C$5:$C$201,1,LEN('Podsumowanie inwentaryzacji'!$C113))='Podsumowanie inwentaryzacji'!$C113, IF('Inwentaryzacja 26.02.2013 '!#REF!=1,IF('Inwentaryzacja 26.02.2013 '!#REF!=1,'Inwentaryzacja 26.02.2013 '!$G$5:$G$201,0),0),0),0)</f>
        <v>#REF!</v>
      </c>
      <c r="R113" s="19" t="e">
        <f t="array" ref="R113">SUM(IF(MID('Inwentaryzacja 26.02.2013 '!$C$5:$C$201,1,LEN('Podsumowanie inwentaryzacji'!$C113))='Podsumowanie inwentaryzacji'!$C113, IF('Inwentaryzacja 26.02.2013 '!#REF!=1,IF('Inwentaryzacja 26.02.2013 '!#REF!=1,'Inwentaryzacja 26.02.2013 '!$G$5:$G$201,0),0),0),0)</f>
        <v>#REF!</v>
      </c>
      <c r="S113" s="23" t="e">
        <f t="shared" si="7"/>
        <v>#REF!</v>
      </c>
      <c r="T113" s="46" t="e">
        <f t="array" ref="T113">SUM(IF(MID('Inwentaryzacja 26.02.2013 '!$C$5:$C$201,1,LEN('Podsumowanie inwentaryzacji'!$C113))='Podsumowanie inwentaryzacji'!$C113, IF('Inwentaryzacja 26.02.2013 '!#REF!=1,IF('Inwentaryzacja 26.02.2013 '!#REF!=1,'Inwentaryzacja 26.02.2013 '!$H$5:$H$201,0),0),0),0)</f>
        <v>#REF!</v>
      </c>
      <c r="U113" s="46" t="e">
        <f t="array" ref="U113">SUM(IF(MID('Inwentaryzacja 26.02.2013 '!$C$5:$C$201,1,LEN('Podsumowanie inwentaryzacji'!$C113))='Podsumowanie inwentaryzacji'!$C113, IF('Inwentaryzacja 26.02.2013 '!#REF!=1,IF('Inwentaryzacja 26.02.2013 '!#REF!=1,'Inwentaryzacja 26.02.2013 '!$H$5:$H$201,0),0),0),0)</f>
        <v>#REF!</v>
      </c>
      <c r="V113" s="46" t="e">
        <f t="array" ref="V113">SUM(IF(MID('Inwentaryzacja 26.02.2013 '!$C$5:$C$201,1,LEN('Podsumowanie inwentaryzacji'!$C113))='Podsumowanie inwentaryzacji'!$C113, IF('Inwentaryzacja 26.02.2013 '!#REF!=1,IF('Inwentaryzacja 26.02.2013 '!#REF!=1,'Inwentaryzacja 26.02.2013 '!$H$5:$H$201,0),0),0),0)</f>
        <v>#REF!</v>
      </c>
      <c r="W113" s="46" t="e">
        <f t="array" ref="W113">SUM(IF(MID('Inwentaryzacja 26.02.2013 '!$C$5:$C$201,1,LEN('Podsumowanie inwentaryzacji'!$C113))='Podsumowanie inwentaryzacji'!$C113, IF('Inwentaryzacja 26.02.2013 '!#REF!=1,IF('Inwentaryzacja 26.02.2013 '!#REF!=1,'Inwentaryzacja 26.02.2013 '!$H$5:$H$201,0),0),0),0)</f>
        <v>#REF!</v>
      </c>
      <c r="X113" s="46" t="e">
        <f t="array" ref="X113">SUM(IF(MID('Inwentaryzacja 26.02.2013 '!$C$5:$C$201,1,LEN('Podsumowanie inwentaryzacji'!$C113))='Podsumowanie inwentaryzacji'!$C113, IF('Inwentaryzacja 26.02.2013 '!#REF!=1,IF('Inwentaryzacja 26.02.2013 '!#REF!=1,'Inwentaryzacja 26.02.2013 '!$H$5:$H$201,0),0),0),0)</f>
        <v>#REF!</v>
      </c>
      <c r="Y113" s="46" t="e">
        <f t="array" ref="Y113">SUM(IF(MID('Inwentaryzacja 26.02.2013 '!$C$5:$C$201,1,LEN('Podsumowanie inwentaryzacji'!$C113))='Podsumowanie inwentaryzacji'!$C113, IF('Inwentaryzacja 26.02.2013 '!#REF!=1,IF('Inwentaryzacja 26.02.2013 '!#REF!=1,'Inwentaryzacja 26.02.2013 '!$H$5:$H$201,0),0),0),0)</f>
        <v>#REF!</v>
      </c>
      <c r="Z113" s="46" t="e">
        <f t="array" ref="Z113">SUM(IF(MID('Inwentaryzacja 26.02.2013 '!$C$5:$C$201,1,LEN('Podsumowanie inwentaryzacji'!$C113))='Podsumowanie inwentaryzacji'!$C113, IF('Inwentaryzacja 26.02.2013 '!#REF!=1,IF('Inwentaryzacja 26.02.2013 '!#REF!=1,'Inwentaryzacja 26.02.2013 '!$H$5:$H$201,0),0),0),0)</f>
        <v>#REF!</v>
      </c>
      <c r="AA113" s="97" t="e">
        <f t="shared" si="8"/>
        <v>#REF!</v>
      </c>
    </row>
    <row r="114" spans="2:27">
      <c r="B114" s="24">
        <f t="shared" si="9"/>
        <v>38</v>
      </c>
      <c r="C114" s="24" t="s">
        <v>7510</v>
      </c>
      <c r="D114" s="19" t="e">
        <f t="array" ref="D114">SUM(IF(MID('Inwentaryzacja 26.02.2013 '!$C$5:$C$201,1,LEN('Podsumowanie inwentaryzacji'!$C114))='Podsumowanie inwentaryzacji'!$C114, IF('Inwentaryzacja 26.02.2013 '!#REF!=1,'Inwentaryzacja 26.02.2013 '!#REF!,0),0),0)</f>
        <v>#REF!</v>
      </c>
      <c r="E114" s="19" t="e">
        <f t="array" ref="E114">SUM(IF(MID('Inwentaryzacja 26.02.2013 '!$C$5:$C$201,1,LEN('Podsumowanie inwentaryzacji'!$C114))='Podsumowanie inwentaryzacji'!$C114, IF('Inwentaryzacja 26.02.2013 '!#REF!=1,'Inwentaryzacja 26.02.2013 '!#REF!,0),0),0)</f>
        <v>#REF!</v>
      </c>
      <c r="F114" s="19" t="e">
        <f t="array" ref="F114">SUM(IF(MID('Inwentaryzacja 26.02.2013 '!$C$5:$C$201,1,LEN('Podsumowanie inwentaryzacji'!$C114))='Podsumowanie inwentaryzacji'!$C114, IF('Inwentaryzacja 26.02.2013 '!#REF!=1,'Inwentaryzacja 26.02.2013 '!#REF!,0),0),0)</f>
        <v>#REF!</v>
      </c>
      <c r="G114" s="19" t="e">
        <f t="array" ref="G114">SUM(IF(MID('Inwentaryzacja 26.02.2013 '!$C$5:$C$201,1,LEN('Podsumowanie inwentaryzacji'!$C114))='Podsumowanie inwentaryzacji'!$C114, IF('Inwentaryzacja 26.02.2013 '!#REF!=1,'Inwentaryzacja 26.02.2013 '!#REF!,0),0),0)</f>
        <v>#REF!</v>
      </c>
      <c r="H114" s="19" t="e">
        <f t="array" ref="H114">SUM(IF(MID('Inwentaryzacja 26.02.2013 '!$C$5:$C$201,1,LEN('Podsumowanie inwentaryzacji'!$C114))='Podsumowanie inwentaryzacji'!$C114, IF('Inwentaryzacja 26.02.2013 '!#REF!=1,'Inwentaryzacja 26.02.2013 '!#REF!,0),0),0)</f>
        <v>#REF!</v>
      </c>
      <c r="I114" s="19" t="e">
        <f t="array" ref="I114">SUM(IF(MID('Inwentaryzacja 26.02.2013 '!$C$5:$C$201,1,LEN('Podsumowanie inwentaryzacji'!$C114))='Podsumowanie inwentaryzacji'!$C114, IF('Inwentaryzacja 26.02.2013 '!#REF!=1,'Inwentaryzacja 26.02.2013 '!#REF!,0),0),0)</f>
        <v>#REF!</v>
      </c>
      <c r="J114" s="19" t="e">
        <f t="array" ref="J114">SUM(IF(MID('Inwentaryzacja 26.02.2013 '!$C$5:$C$201,1,LEN('Podsumowanie inwentaryzacji'!$C114))='Podsumowanie inwentaryzacji'!$C114, IF('Inwentaryzacja 26.02.2013 '!#REF!=1,'Inwentaryzacja 26.02.2013 '!#REF!,0),0),0)</f>
        <v>#REF!</v>
      </c>
      <c r="K114" s="23" t="e">
        <f t="shared" si="6"/>
        <v>#REF!</v>
      </c>
      <c r="L114" s="19" t="e">
        <f t="array" ref="L114">SUM(IF(MID('Inwentaryzacja 26.02.2013 '!$C$5:$C$201,1,LEN('Podsumowanie inwentaryzacji'!$C114))='Podsumowanie inwentaryzacji'!$C114, IF('Inwentaryzacja 26.02.2013 '!#REF!=1,IF('Inwentaryzacja 26.02.2013 '!#REF!=1,'Inwentaryzacja 26.02.2013 '!$G$5:$G$201,0),0),0),0)</f>
        <v>#REF!</v>
      </c>
      <c r="M114" s="19" t="e">
        <f t="array" ref="M114">SUM(IF(MID('Inwentaryzacja 26.02.2013 '!$C$5:$C$201,1,LEN('Podsumowanie inwentaryzacji'!$C114))='Podsumowanie inwentaryzacji'!$C114, IF('Inwentaryzacja 26.02.2013 '!#REF!=1,IF('Inwentaryzacja 26.02.2013 '!#REF!=1,'Inwentaryzacja 26.02.2013 '!$G$5:$G$201,0),0),0),0)</f>
        <v>#REF!</v>
      </c>
      <c r="N114" s="19" t="e">
        <f t="array" ref="N114">SUM(IF(MID('Inwentaryzacja 26.02.2013 '!$C$5:$C$201,1,LEN('Podsumowanie inwentaryzacji'!$C114))='Podsumowanie inwentaryzacji'!$C114, IF('Inwentaryzacja 26.02.2013 '!#REF!=1,IF('Inwentaryzacja 26.02.2013 '!#REF!=1,'Inwentaryzacja 26.02.2013 '!$G$5:$G$201,0),0),0),0)</f>
        <v>#REF!</v>
      </c>
      <c r="O114" s="19" t="e">
        <f t="array" ref="O114">SUM(IF(MID('Inwentaryzacja 26.02.2013 '!$C$5:$C$201,1,LEN('Podsumowanie inwentaryzacji'!$C114))='Podsumowanie inwentaryzacji'!$C114, IF('Inwentaryzacja 26.02.2013 '!#REF!=1,IF('Inwentaryzacja 26.02.2013 '!#REF!=1,'Inwentaryzacja 26.02.2013 '!$G$5:$G$201,0),0),0),0)</f>
        <v>#REF!</v>
      </c>
      <c r="P114" s="19" t="e">
        <f t="array" ref="P114">SUM(IF(MID('Inwentaryzacja 26.02.2013 '!$C$5:$C$201,1,LEN('Podsumowanie inwentaryzacji'!$C114))='Podsumowanie inwentaryzacji'!$C114, IF('Inwentaryzacja 26.02.2013 '!#REF!=1,IF('Inwentaryzacja 26.02.2013 '!#REF!=1,'Inwentaryzacja 26.02.2013 '!$G$5:$G$201,0),0),0),0)</f>
        <v>#REF!</v>
      </c>
      <c r="Q114" s="19" t="e">
        <f t="array" ref="Q114">SUM(IF(MID('Inwentaryzacja 26.02.2013 '!$C$5:$C$201,1,LEN('Podsumowanie inwentaryzacji'!$C114))='Podsumowanie inwentaryzacji'!$C114, IF('Inwentaryzacja 26.02.2013 '!#REF!=1,IF('Inwentaryzacja 26.02.2013 '!#REF!=1,'Inwentaryzacja 26.02.2013 '!$G$5:$G$201,0),0),0),0)</f>
        <v>#REF!</v>
      </c>
      <c r="R114" s="19" t="e">
        <f t="array" ref="R114">SUM(IF(MID('Inwentaryzacja 26.02.2013 '!$C$5:$C$201,1,LEN('Podsumowanie inwentaryzacji'!$C114))='Podsumowanie inwentaryzacji'!$C114, IF('Inwentaryzacja 26.02.2013 '!#REF!=1,IF('Inwentaryzacja 26.02.2013 '!#REF!=1,'Inwentaryzacja 26.02.2013 '!$G$5:$G$201,0),0),0),0)</f>
        <v>#REF!</v>
      </c>
      <c r="S114" s="23" t="e">
        <f t="shared" si="7"/>
        <v>#REF!</v>
      </c>
      <c r="T114" s="46" t="e">
        <f t="array" ref="T114">SUM(IF(MID('Inwentaryzacja 26.02.2013 '!$C$5:$C$201,1,LEN('Podsumowanie inwentaryzacji'!$C114))='Podsumowanie inwentaryzacji'!$C114, IF('Inwentaryzacja 26.02.2013 '!#REF!=1,IF('Inwentaryzacja 26.02.2013 '!#REF!=1,'Inwentaryzacja 26.02.2013 '!$H$5:$H$201,0),0),0),0)</f>
        <v>#REF!</v>
      </c>
      <c r="U114" s="46" t="e">
        <f t="array" ref="U114">SUM(IF(MID('Inwentaryzacja 26.02.2013 '!$C$5:$C$201,1,LEN('Podsumowanie inwentaryzacji'!$C114))='Podsumowanie inwentaryzacji'!$C114, IF('Inwentaryzacja 26.02.2013 '!#REF!=1,IF('Inwentaryzacja 26.02.2013 '!#REF!=1,'Inwentaryzacja 26.02.2013 '!$H$5:$H$201,0),0),0),0)</f>
        <v>#REF!</v>
      </c>
      <c r="V114" s="46" t="e">
        <f t="array" ref="V114">SUM(IF(MID('Inwentaryzacja 26.02.2013 '!$C$5:$C$201,1,LEN('Podsumowanie inwentaryzacji'!$C114))='Podsumowanie inwentaryzacji'!$C114, IF('Inwentaryzacja 26.02.2013 '!#REF!=1,IF('Inwentaryzacja 26.02.2013 '!#REF!=1,'Inwentaryzacja 26.02.2013 '!$H$5:$H$201,0),0),0),0)</f>
        <v>#REF!</v>
      </c>
      <c r="W114" s="46" t="e">
        <f t="array" ref="W114">SUM(IF(MID('Inwentaryzacja 26.02.2013 '!$C$5:$C$201,1,LEN('Podsumowanie inwentaryzacji'!$C114))='Podsumowanie inwentaryzacji'!$C114, IF('Inwentaryzacja 26.02.2013 '!#REF!=1,IF('Inwentaryzacja 26.02.2013 '!#REF!=1,'Inwentaryzacja 26.02.2013 '!$H$5:$H$201,0),0),0),0)</f>
        <v>#REF!</v>
      </c>
      <c r="X114" s="46" t="e">
        <f t="array" ref="X114">SUM(IF(MID('Inwentaryzacja 26.02.2013 '!$C$5:$C$201,1,LEN('Podsumowanie inwentaryzacji'!$C114))='Podsumowanie inwentaryzacji'!$C114, IF('Inwentaryzacja 26.02.2013 '!#REF!=1,IF('Inwentaryzacja 26.02.2013 '!#REF!=1,'Inwentaryzacja 26.02.2013 '!$H$5:$H$201,0),0),0),0)</f>
        <v>#REF!</v>
      </c>
      <c r="Y114" s="46" t="e">
        <f t="array" ref="Y114">SUM(IF(MID('Inwentaryzacja 26.02.2013 '!$C$5:$C$201,1,LEN('Podsumowanie inwentaryzacji'!$C114))='Podsumowanie inwentaryzacji'!$C114, IF('Inwentaryzacja 26.02.2013 '!#REF!=1,IF('Inwentaryzacja 26.02.2013 '!#REF!=1,'Inwentaryzacja 26.02.2013 '!$H$5:$H$201,0),0),0),0)</f>
        <v>#REF!</v>
      </c>
      <c r="Z114" s="46" t="e">
        <f t="array" ref="Z114">SUM(IF(MID('Inwentaryzacja 26.02.2013 '!$C$5:$C$201,1,LEN('Podsumowanie inwentaryzacji'!$C114))='Podsumowanie inwentaryzacji'!$C114, IF('Inwentaryzacja 26.02.2013 '!#REF!=1,IF('Inwentaryzacja 26.02.2013 '!#REF!=1,'Inwentaryzacja 26.02.2013 '!$H$5:$H$201,0),0),0),0)</f>
        <v>#REF!</v>
      </c>
      <c r="AA114" s="97" t="e">
        <f t="shared" si="8"/>
        <v>#REF!</v>
      </c>
    </row>
    <row r="115" spans="2:27">
      <c r="B115" s="187" t="s">
        <v>7512</v>
      </c>
      <c r="C115" s="188"/>
      <c r="D115" s="81" t="e">
        <f t="shared" ref="D115:AA115" si="10">SUM(D77:D114)</f>
        <v>#REF!</v>
      </c>
      <c r="E115" s="81" t="e">
        <f t="shared" si="10"/>
        <v>#REF!</v>
      </c>
      <c r="F115" s="81" t="e">
        <f t="shared" si="10"/>
        <v>#REF!</v>
      </c>
      <c r="G115" s="81" t="e">
        <f t="shared" si="10"/>
        <v>#REF!</v>
      </c>
      <c r="H115" s="81" t="e">
        <f t="shared" si="10"/>
        <v>#REF!</v>
      </c>
      <c r="I115" s="81" t="e">
        <f t="shared" si="10"/>
        <v>#REF!</v>
      </c>
      <c r="J115" s="81" t="e">
        <f t="shared" si="10"/>
        <v>#REF!</v>
      </c>
      <c r="K115" s="81" t="e">
        <f t="shared" si="10"/>
        <v>#REF!</v>
      </c>
      <c r="L115" s="82" t="e">
        <f t="shared" si="10"/>
        <v>#REF!</v>
      </c>
      <c r="M115" s="82" t="e">
        <f t="shared" si="10"/>
        <v>#REF!</v>
      </c>
      <c r="N115" s="82" t="e">
        <f t="shared" si="10"/>
        <v>#REF!</v>
      </c>
      <c r="O115" s="82" t="e">
        <f t="shared" si="10"/>
        <v>#REF!</v>
      </c>
      <c r="P115" s="82" t="e">
        <f t="shared" si="10"/>
        <v>#REF!</v>
      </c>
      <c r="Q115" s="82" t="e">
        <f t="shared" si="10"/>
        <v>#REF!</v>
      </c>
      <c r="R115" s="82" t="e">
        <f t="shared" si="10"/>
        <v>#REF!</v>
      </c>
      <c r="S115" s="82" t="e">
        <f t="shared" si="10"/>
        <v>#REF!</v>
      </c>
      <c r="T115" s="116" t="e">
        <f t="shared" si="10"/>
        <v>#REF!</v>
      </c>
      <c r="U115" s="116" t="e">
        <f t="shared" si="10"/>
        <v>#REF!</v>
      </c>
      <c r="V115" s="116" t="e">
        <f t="shared" si="10"/>
        <v>#REF!</v>
      </c>
      <c r="W115" s="116" t="e">
        <f t="shared" si="10"/>
        <v>#REF!</v>
      </c>
      <c r="X115" s="116" t="e">
        <f t="shared" si="10"/>
        <v>#REF!</v>
      </c>
      <c r="Y115" s="116" t="e">
        <f t="shared" si="10"/>
        <v>#REF!</v>
      </c>
      <c r="Z115" s="116" t="e">
        <f t="shared" si="10"/>
        <v>#REF!</v>
      </c>
      <c r="AA115" s="116" t="e">
        <f t="shared" si="10"/>
        <v>#REF!</v>
      </c>
    </row>
    <row r="118" spans="2:27">
      <c r="B118" s="5" t="s">
        <v>1331</v>
      </c>
    </row>
    <row r="120" spans="2:27">
      <c r="B120" s="218" t="s">
        <v>1931</v>
      </c>
      <c r="C120" s="221" t="s">
        <v>7501</v>
      </c>
      <c r="D120" s="204" t="s">
        <v>1950</v>
      </c>
      <c r="E120" s="205"/>
      <c r="F120" s="205"/>
      <c r="G120" s="205"/>
      <c r="H120" s="205"/>
      <c r="I120" s="205"/>
      <c r="J120" s="205"/>
      <c r="K120" s="206"/>
      <c r="L120" s="207" t="s">
        <v>1949</v>
      </c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</row>
    <row r="121" spans="2:27" ht="45">
      <c r="B121" s="219"/>
      <c r="C121" s="221"/>
      <c r="D121" s="80" t="str">
        <f>D75</f>
        <v>budynki mieszkalne jednorodzinne</v>
      </c>
      <c r="E121" s="80" t="str">
        <f t="shared" ref="E121:AA121" si="11">E75</f>
        <v>budynki mieszkalne wielorodzinne</v>
      </c>
      <c r="F121" s="80" t="str">
        <f t="shared" si="11"/>
        <v>budynki gospodarcze</v>
      </c>
      <c r="G121" s="80" t="str">
        <f t="shared" si="11"/>
        <v>komórki</v>
      </c>
      <c r="H121" s="80" t="str">
        <f t="shared" si="11"/>
        <v>garaże</v>
      </c>
      <c r="I121" s="80" t="str">
        <f t="shared" si="11"/>
        <v>obiekty przemysłowe</v>
      </c>
      <c r="J121" s="80" t="str">
        <f t="shared" si="11"/>
        <v>płyty luzem</v>
      </c>
      <c r="K121" s="80" t="str">
        <f t="shared" si="11"/>
        <v>Razem</v>
      </c>
      <c r="L121" s="80" t="str">
        <f t="shared" si="11"/>
        <v>budynki mieszkalne jednorodzinne</v>
      </c>
      <c r="M121" s="80" t="str">
        <f t="shared" si="11"/>
        <v>budynki mieszkalne wielorodzinne</v>
      </c>
      <c r="N121" s="80" t="str">
        <f t="shared" si="11"/>
        <v>budynki gospodarcze</v>
      </c>
      <c r="O121" s="80" t="str">
        <f t="shared" si="11"/>
        <v>komórki</v>
      </c>
      <c r="P121" s="80" t="str">
        <f t="shared" si="11"/>
        <v>garaże</v>
      </c>
      <c r="Q121" s="80" t="str">
        <f t="shared" si="11"/>
        <v>obiekty przemysłowe</v>
      </c>
      <c r="R121" s="80" t="str">
        <f t="shared" si="11"/>
        <v>płyty luzem</v>
      </c>
      <c r="S121" s="80" t="str">
        <f t="shared" si="11"/>
        <v>Razem</v>
      </c>
      <c r="T121" s="80" t="str">
        <f t="shared" si="11"/>
        <v>budynki mieszkalne jednorodzinne</v>
      </c>
      <c r="U121" s="80" t="str">
        <f t="shared" si="11"/>
        <v>budynki mieszkalne wielorodzinne</v>
      </c>
      <c r="V121" s="80" t="str">
        <f t="shared" si="11"/>
        <v>budynki gospodarcze</v>
      </c>
      <c r="W121" s="80" t="str">
        <f t="shared" si="11"/>
        <v>komórki</v>
      </c>
      <c r="X121" s="80" t="str">
        <f t="shared" si="11"/>
        <v>garaże</v>
      </c>
      <c r="Y121" s="80" t="str">
        <f t="shared" si="11"/>
        <v>obiekty przemysłowe</v>
      </c>
      <c r="Z121" s="80" t="str">
        <f t="shared" si="11"/>
        <v>płyty luzem</v>
      </c>
      <c r="AA121" s="80" t="str">
        <f t="shared" si="11"/>
        <v>Razem</v>
      </c>
    </row>
    <row r="122" spans="2:27">
      <c r="B122" s="220"/>
      <c r="C122" s="221"/>
      <c r="D122" s="8" t="s">
        <v>1947</v>
      </c>
      <c r="E122" s="8" t="s">
        <v>1947</v>
      </c>
      <c r="F122" s="8" t="s">
        <v>1947</v>
      </c>
      <c r="G122" s="8" t="s">
        <v>1947</v>
      </c>
      <c r="H122" s="8" t="s">
        <v>1947</v>
      </c>
      <c r="I122" s="8" t="s">
        <v>1947</v>
      </c>
      <c r="J122" s="8" t="s">
        <v>1947</v>
      </c>
      <c r="K122" s="8" t="s">
        <v>1947</v>
      </c>
      <c r="L122" s="8" t="s">
        <v>1929</v>
      </c>
      <c r="M122" s="8" t="s">
        <v>1929</v>
      </c>
      <c r="N122" s="8" t="s">
        <v>1929</v>
      </c>
      <c r="O122" s="8" t="s">
        <v>1929</v>
      </c>
      <c r="P122" s="8" t="s">
        <v>1929</v>
      </c>
      <c r="Q122" s="8"/>
      <c r="R122" s="8" t="s">
        <v>1929</v>
      </c>
      <c r="S122" s="8" t="s">
        <v>1929</v>
      </c>
      <c r="T122" s="8" t="s">
        <v>1935</v>
      </c>
      <c r="U122" s="8" t="s">
        <v>1935</v>
      </c>
      <c r="V122" s="8" t="s">
        <v>1935</v>
      </c>
      <c r="W122" s="8" t="s">
        <v>1935</v>
      </c>
      <c r="X122" s="8" t="s">
        <v>1935</v>
      </c>
      <c r="Y122" s="8"/>
      <c r="Z122" s="8" t="s">
        <v>1935</v>
      </c>
      <c r="AA122" s="8" t="s">
        <v>1935</v>
      </c>
    </row>
    <row r="123" spans="2:27">
      <c r="B123" s="24">
        <v>1</v>
      </c>
      <c r="C123" s="33" t="s">
        <v>7502</v>
      </c>
      <c r="D123" s="19" t="e">
        <f t="array" ref="D123">SUM(IF(MID('Inwentaryzacja 26.02.2013 '!$C$5:$C$201,1,LEN('Podsumowanie inwentaryzacji'!$C123))='Podsumowanie inwentaryzacji'!$C123, IF('Inwentaryzacja 26.02.2013 '!#REF!=2,'Inwentaryzacja 26.02.2013 '!#REF!,0),0),0)</f>
        <v>#REF!</v>
      </c>
      <c r="E123" s="19" t="e">
        <f t="array" ref="E123">SUM(IF(MID('Inwentaryzacja 26.02.2013 '!$C$5:$C$201,1,LEN('Podsumowanie inwentaryzacji'!$C123))='Podsumowanie inwentaryzacji'!$C123, IF('Inwentaryzacja 26.02.2013 '!#REF!=2,'Inwentaryzacja 26.02.2013 '!#REF!,0),0),0)</f>
        <v>#REF!</v>
      </c>
      <c r="F123" s="19" t="e">
        <f t="array" ref="F123">SUM(IF(MID('Inwentaryzacja 26.02.2013 '!$C$5:$C$201,1,LEN('Podsumowanie inwentaryzacji'!$C123))='Podsumowanie inwentaryzacji'!$C123, IF('Inwentaryzacja 26.02.2013 '!#REF!=2,'Inwentaryzacja 26.02.2013 '!#REF!,0),0),0)</f>
        <v>#REF!</v>
      </c>
      <c r="G123" s="19" t="e">
        <f t="array" ref="G123">SUM(IF(MID('Inwentaryzacja 26.02.2013 '!$C$5:$C$201,1,LEN('Podsumowanie inwentaryzacji'!$C123))='Podsumowanie inwentaryzacji'!$C123, IF('Inwentaryzacja 26.02.2013 '!#REF!=2,'Inwentaryzacja 26.02.2013 '!#REF!,0),0),0)</f>
        <v>#REF!</v>
      </c>
      <c r="H123" s="19" t="e">
        <f t="array" ref="H123">SUM(IF(MID('Inwentaryzacja 26.02.2013 '!$C$5:$C$201,1,LEN('Podsumowanie inwentaryzacji'!$C123))='Podsumowanie inwentaryzacji'!$C123, IF('Inwentaryzacja 26.02.2013 '!#REF!=2,'Inwentaryzacja 26.02.2013 '!#REF!,0),0),0)</f>
        <v>#REF!</v>
      </c>
      <c r="I123" s="19" t="e">
        <f t="array" ref="I123">SUM(IF(MID('Inwentaryzacja 26.02.2013 '!$C$5:$C$201,1,LEN('Podsumowanie inwentaryzacji'!$C123))='Podsumowanie inwentaryzacji'!$C123, IF('Inwentaryzacja 26.02.2013 '!#REF!=2,'Inwentaryzacja 26.02.2013 '!#REF!,0),0),0)</f>
        <v>#REF!</v>
      </c>
      <c r="J123" s="19" t="e">
        <f t="array" ref="J123">SUM(IF(MID('Inwentaryzacja 26.02.2013 '!$C$5:$C$201,1,LEN('Podsumowanie inwentaryzacji'!$C123))='Podsumowanie inwentaryzacji'!$C123, IF('Inwentaryzacja 26.02.2013 '!#REF!=2,'Inwentaryzacja 26.02.2013 '!#REF!,0),0),0)</f>
        <v>#REF!</v>
      </c>
      <c r="K123" s="23" t="e">
        <f t="shared" ref="K123:K161" si="12">SUM(D123:J123)</f>
        <v>#REF!</v>
      </c>
      <c r="L123" s="19" t="e">
        <f t="array" ref="L123">SUM(IF(MID('Inwentaryzacja 26.02.2013 '!$C$5:$C$201,1,LEN('Podsumowanie inwentaryzacji'!$C123))='Podsumowanie inwentaryzacji'!$C123, IF('Inwentaryzacja 26.02.2013 '!#REF!=2,IF('Inwentaryzacja 26.02.2013 '!#REF!=1,'Inwentaryzacja 26.02.2013 '!$G$5:$G$201,0),0),0),0)</f>
        <v>#REF!</v>
      </c>
      <c r="M123" s="19" t="e">
        <f t="array" ref="M123">SUM(IF(MID('Inwentaryzacja 26.02.2013 '!$C$5:$C$201,1,LEN('Podsumowanie inwentaryzacji'!$C123))='Podsumowanie inwentaryzacji'!$C123, IF('Inwentaryzacja 26.02.2013 '!#REF!=2,IF('Inwentaryzacja 26.02.2013 '!#REF!=1,'Inwentaryzacja 26.02.2013 '!$G$5:$G$201,0),0),0),0)</f>
        <v>#REF!</v>
      </c>
      <c r="N123" s="19" t="e">
        <f t="array" ref="N123">SUM(IF(MID('Inwentaryzacja 26.02.2013 '!$C$5:$C$201,1,LEN('Podsumowanie inwentaryzacji'!$C123))='Podsumowanie inwentaryzacji'!$C123, IF('Inwentaryzacja 26.02.2013 '!#REF!=2,IF('Inwentaryzacja 26.02.2013 '!#REF!=1,'Inwentaryzacja 26.02.2013 '!$G$5:$G$201,0),0),0),0)</f>
        <v>#REF!</v>
      </c>
      <c r="O123" s="19" t="e">
        <f t="array" ref="O123">SUM(IF(MID('Inwentaryzacja 26.02.2013 '!$C$5:$C$201,1,LEN('Podsumowanie inwentaryzacji'!$C123))='Podsumowanie inwentaryzacji'!$C123, IF('Inwentaryzacja 26.02.2013 '!#REF!=2,IF('Inwentaryzacja 26.02.2013 '!#REF!=1,'Inwentaryzacja 26.02.2013 '!$G$5:$G$201,0),0),0),0)</f>
        <v>#REF!</v>
      </c>
      <c r="P123" s="19" t="e">
        <f t="array" ref="P123">SUM(IF(MID('Inwentaryzacja 26.02.2013 '!$C$5:$C$201,1,LEN('Podsumowanie inwentaryzacji'!$C123))='Podsumowanie inwentaryzacji'!$C123, IF('Inwentaryzacja 26.02.2013 '!#REF!=2,IF('Inwentaryzacja 26.02.2013 '!#REF!=1,'Inwentaryzacja 26.02.2013 '!$G$5:$G$201,0),0),0),0)</f>
        <v>#REF!</v>
      </c>
      <c r="Q123" s="19" t="e">
        <f t="array" ref="Q123">SUM(IF(MID('Inwentaryzacja 26.02.2013 '!$C$5:$C$201,1,LEN('Podsumowanie inwentaryzacji'!$C123))='Podsumowanie inwentaryzacji'!$C123, IF('Inwentaryzacja 26.02.2013 '!#REF!=2,IF('Inwentaryzacja 26.02.2013 '!#REF!=1,'Inwentaryzacja 26.02.2013 '!$G$5:$G$201,0),0),0),0)</f>
        <v>#REF!</v>
      </c>
      <c r="R123" s="19" t="e">
        <f t="array" ref="R123">SUM(IF(MID('Inwentaryzacja 26.02.2013 '!$C$5:$C$201,1,LEN('Podsumowanie inwentaryzacji'!$C123))='Podsumowanie inwentaryzacji'!$C123, IF('Inwentaryzacja 26.02.2013 '!#REF!=2,IF('Inwentaryzacja 26.02.2013 '!#REF!=1,'Inwentaryzacja 26.02.2013 '!$G$5:$G$201,0),0),0),0)</f>
        <v>#REF!</v>
      </c>
      <c r="S123" s="23" t="e">
        <f t="shared" ref="S123:S161" si="13">SUM(L123:R123)</f>
        <v>#REF!</v>
      </c>
      <c r="T123" s="46" t="e">
        <f t="array" ref="T123">SUM(IF(MID('Inwentaryzacja 26.02.2013 '!$C$5:$C$201,1,LEN('Podsumowanie inwentaryzacji'!$C123))='Podsumowanie inwentaryzacji'!$C123, IF('Inwentaryzacja 26.02.2013 '!#REF!=2,IF('Inwentaryzacja 26.02.2013 '!#REF!=1,'Inwentaryzacja 26.02.2013 '!$H$5:$H$201,0),0),0),0)</f>
        <v>#REF!</v>
      </c>
      <c r="U123" s="46" t="e">
        <f t="array" ref="U123">SUM(IF(MID('Inwentaryzacja 26.02.2013 '!$C$5:$C$201,1,LEN('Podsumowanie inwentaryzacji'!$C123))='Podsumowanie inwentaryzacji'!$C123, IF('Inwentaryzacja 26.02.2013 '!#REF!=2,IF('Inwentaryzacja 26.02.2013 '!#REF!=1,'Inwentaryzacja 26.02.2013 '!$H$5:$H$201,0),0),0),0)</f>
        <v>#REF!</v>
      </c>
      <c r="V123" s="46" t="e">
        <f t="array" ref="V123">SUM(IF(MID('Inwentaryzacja 26.02.2013 '!$C$5:$C$201,1,LEN('Podsumowanie inwentaryzacji'!$C123))='Podsumowanie inwentaryzacji'!$C123, IF('Inwentaryzacja 26.02.2013 '!#REF!=2,IF('Inwentaryzacja 26.02.2013 '!#REF!=1,'Inwentaryzacja 26.02.2013 '!$H$5:$H$201,0),0),0),0)</f>
        <v>#REF!</v>
      </c>
      <c r="W123" s="46" t="e">
        <f t="array" ref="W123">SUM(IF(MID('Inwentaryzacja 26.02.2013 '!$C$5:$C$201,1,LEN('Podsumowanie inwentaryzacji'!$C123))='Podsumowanie inwentaryzacji'!$C123, IF('Inwentaryzacja 26.02.2013 '!#REF!=2,IF('Inwentaryzacja 26.02.2013 '!#REF!=1,'Inwentaryzacja 26.02.2013 '!$H$5:$H$201,0),0),0),0)</f>
        <v>#REF!</v>
      </c>
      <c r="X123" s="46" t="e">
        <f t="array" ref="X123">SUM(IF(MID('Inwentaryzacja 26.02.2013 '!$C$5:$C$201,1,LEN('Podsumowanie inwentaryzacji'!$C123))='Podsumowanie inwentaryzacji'!$C123, IF('Inwentaryzacja 26.02.2013 '!#REF!=2,IF('Inwentaryzacja 26.02.2013 '!#REF!=1,'Inwentaryzacja 26.02.2013 '!$H$5:$H$201,0),0),0),0)</f>
        <v>#REF!</v>
      </c>
      <c r="Y123" s="46" t="e">
        <f t="array" ref="Y123">SUM(IF(MID('Inwentaryzacja 26.02.2013 '!$C$5:$C$201,1,LEN('Podsumowanie inwentaryzacji'!$C123))='Podsumowanie inwentaryzacji'!$C123, IF('Inwentaryzacja 26.02.2013 '!#REF!=2,IF('Inwentaryzacja 26.02.2013 '!#REF!=1,'Inwentaryzacja 26.02.2013 '!$H$5:$H$201,0),0),0),0)</f>
        <v>#REF!</v>
      </c>
      <c r="Z123" s="46" t="e">
        <f t="array" ref="Z123">SUM(IF(MID('Inwentaryzacja 26.02.2013 '!$C$5:$C$201,1,LEN('Podsumowanie inwentaryzacji'!$C123))='Podsumowanie inwentaryzacji'!$C123, IF('Inwentaryzacja 26.02.2013 '!#REF!=2,IF('Inwentaryzacja 26.02.2013 '!#REF!=1,'Inwentaryzacja 26.02.2013 '!$H$5:$H$201,0),0),0),0)</f>
        <v>#REF!</v>
      </c>
      <c r="AA123" s="97" t="e">
        <f t="shared" ref="AA123:AA161" si="14">SUM(T123:Z123)</f>
        <v>#REF!</v>
      </c>
    </row>
    <row r="124" spans="2:27">
      <c r="B124" s="24">
        <f>B123+1</f>
        <v>2</v>
      </c>
      <c r="C124" s="24" t="s">
        <v>2025</v>
      </c>
      <c r="D124" s="19" t="e">
        <f t="array" ref="D124">SUM(IF(MID('Inwentaryzacja 26.02.2013 '!$C$5:$C$201,1,LEN('Podsumowanie inwentaryzacji'!$C124))='Podsumowanie inwentaryzacji'!$C124, IF('Inwentaryzacja 26.02.2013 '!#REF!=2,'Inwentaryzacja 26.02.2013 '!#REF!,0),0),0)</f>
        <v>#REF!</v>
      </c>
      <c r="E124" s="19" t="e">
        <f t="array" ref="E124">SUM(IF(MID('Inwentaryzacja 26.02.2013 '!$C$5:$C$201,1,LEN('Podsumowanie inwentaryzacji'!$C124))='Podsumowanie inwentaryzacji'!$C124, IF('Inwentaryzacja 26.02.2013 '!#REF!=2,'Inwentaryzacja 26.02.2013 '!#REF!,0),0),0)</f>
        <v>#REF!</v>
      </c>
      <c r="F124" s="19" t="e">
        <f t="array" ref="F124">SUM(IF(MID('Inwentaryzacja 26.02.2013 '!$C$5:$C$201,1,LEN('Podsumowanie inwentaryzacji'!$C124))='Podsumowanie inwentaryzacji'!$C124, IF('Inwentaryzacja 26.02.2013 '!#REF!=2,'Inwentaryzacja 26.02.2013 '!#REF!,0),0),0)</f>
        <v>#REF!</v>
      </c>
      <c r="G124" s="19" t="e">
        <f t="array" ref="G124">SUM(IF(MID('Inwentaryzacja 26.02.2013 '!$C$5:$C$201,1,LEN('Podsumowanie inwentaryzacji'!$C124))='Podsumowanie inwentaryzacji'!$C124, IF('Inwentaryzacja 26.02.2013 '!#REF!=2,'Inwentaryzacja 26.02.2013 '!#REF!,0),0),0)</f>
        <v>#REF!</v>
      </c>
      <c r="H124" s="19" t="e">
        <f t="array" ref="H124">SUM(IF(MID('Inwentaryzacja 26.02.2013 '!$C$5:$C$201,1,LEN('Podsumowanie inwentaryzacji'!$C124))='Podsumowanie inwentaryzacji'!$C124, IF('Inwentaryzacja 26.02.2013 '!#REF!=2,'Inwentaryzacja 26.02.2013 '!#REF!,0),0),0)</f>
        <v>#REF!</v>
      </c>
      <c r="I124" s="19" t="e">
        <f t="array" ref="I124">SUM(IF(MID('Inwentaryzacja 26.02.2013 '!$C$5:$C$201,1,LEN('Podsumowanie inwentaryzacji'!$C124))='Podsumowanie inwentaryzacji'!$C124, IF('Inwentaryzacja 26.02.2013 '!#REF!=2,'Inwentaryzacja 26.02.2013 '!#REF!,0),0),0)</f>
        <v>#REF!</v>
      </c>
      <c r="J124" s="19" t="e">
        <f t="array" ref="J124">SUM(IF(MID('Inwentaryzacja 26.02.2013 '!$C$5:$C$201,1,LEN('Podsumowanie inwentaryzacji'!$C124))='Podsumowanie inwentaryzacji'!$C124, IF('Inwentaryzacja 26.02.2013 '!#REF!=2,'Inwentaryzacja 26.02.2013 '!#REF!,0),0),0)</f>
        <v>#REF!</v>
      </c>
      <c r="K124" s="23" t="e">
        <f t="shared" si="12"/>
        <v>#REF!</v>
      </c>
      <c r="L124" s="19" t="e">
        <f t="array" ref="L124">SUM(IF(MID('Inwentaryzacja 26.02.2013 '!$C$5:$C$201,1,LEN('Podsumowanie inwentaryzacji'!$C124))='Podsumowanie inwentaryzacji'!$C124, IF('Inwentaryzacja 26.02.2013 '!#REF!=2,IF('Inwentaryzacja 26.02.2013 '!#REF!=1,'Inwentaryzacja 26.02.2013 '!$G$5:$G$201,0),0),0),0)</f>
        <v>#REF!</v>
      </c>
      <c r="M124" s="19" t="e">
        <f t="array" ref="M124">SUM(IF(MID('Inwentaryzacja 26.02.2013 '!$C$5:$C$201,1,LEN('Podsumowanie inwentaryzacji'!$C124))='Podsumowanie inwentaryzacji'!$C124, IF('Inwentaryzacja 26.02.2013 '!#REF!=2,IF('Inwentaryzacja 26.02.2013 '!#REF!=1,'Inwentaryzacja 26.02.2013 '!$G$5:$G$201,0),0),0),0)</f>
        <v>#REF!</v>
      </c>
      <c r="N124" s="19" t="e">
        <f t="array" ref="N124">SUM(IF(MID('Inwentaryzacja 26.02.2013 '!$C$5:$C$201,1,LEN('Podsumowanie inwentaryzacji'!$C124))='Podsumowanie inwentaryzacji'!$C124, IF('Inwentaryzacja 26.02.2013 '!#REF!=2,IF('Inwentaryzacja 26.02.2013 '!#REF!=1,'Inwentaryzacja 26.02.2013 '!$G$5:$G$201,0),0),0),0)</f>
        <v>#REF!</v>
      </c>
      <c r="O124" s="19" t="e">
        <f t="array" ref="O124">SUM(IF(MID('Inwentaryzacja 26.02.2013 '!$C$5:$C$201,1,LEN('Podsumowanie inwentaryzacji'!$C124))='Podsumowanie inwentaryzacji'!$C124, IF('Inwentaryzacja 26.02.2013 '!#REF!=2,IF('Inwentaryzacja 26.02.2013 '!#REF!=1,'Inwentaryzacja 26.02.2013 '!$G$5:$G$201,0),0),0),0)</f>
        <v>#REF!</v>
      </c>
      <c r="P124" s="19" t="e">
        <f t="array" ref="P124">SUM(IF(MID('Inwentaryzacja 26.02.2013 '!$C$5:$C$201,1,LEN('Podsumowanie inwentaryzacji'!$C124))='Podsumowanie inwentaryzacji'!$C124, IF('Inwentaryzacja 26.02.2013 '!#REF!=2,IF('Inwentaryzacja 26.02.2013 '!#REF!=1,'Inwentaryzacja 26.02.2013 '!$G$5:$G$201,0),0),0),0)</f>
        <v>#REF!</v>
      </c>
      <c r="Q124" s="19" t="e">
        <f t="array" ref="Q124">SUM(IF(MID('Inwentaryzacja 26.02.2013 '!$C$5:$C$201,1,LEN('Podsumowanie inwentaryzacji'!$C124))='Podsumowanie inwentaryzacji'!$C124, IF('Inwentaryzacja 26.02.2013 '!#REF!=2,IF('Inwentaryzacja 26.02.2013 '!#REF!=1,'Inwentaryzacja 26.02.2013 '!$G$5:$G$201,0),0),0),0)</f>
        <v>#REF!</v>
      </c>
      <c r="R124" s="19" t="e">
        <f t="array" ref="R124">SUM(IF(MID('Inwentaryzacja 26.02.2013 '!$C$5:$C$201,1,LEN('Podsumowanie inwentaryzacji'!$C124))='Podsumowanie inwentaryzacji'!$C124, IF('Inwentaryzacja 26.02.2013 '!#REF!=2,IF('Inwentaryzacja 26.02.2013 '!#REF!=1,'Inwentaryzacja 26.02.2013 '!$G$5:$G$201,0),0),0),0)</f>
        <v>#REF!</v>
      </c>
      <c r="S124" s="23" t="e">
        <f t="shared" si="13"/>
        <v>#REF!</v>
      </c>
      <c r="T124" s="46" t="e">
        <f t="array" ref="T124">SUM(IF(MID('Inwentaryzacja 26.02.2013 '!$C$5:$C$201,1,LEN('Podsumowanie inwentaryzacji'!$C124))='Podsumowanie inwentaryzacji'!$C124, IF('Inwentaryzacja 26.02.2013 '!#REF!=2,IF('Inwentaryzacja 26.02.2013 '!#REF!=1,'Inwentaryzacja 26.02.2013 '!$H$5:$H$201,0),0),0),0)</f>
        <v>#REF!</v>
      </c>
      <c r="U124" s="46" t="e">
        <f t="array" ref="U124">SUM(IF(MID('Inwentaryzacja 26.02.2013 '!$C$5:$C$201,1,LEN('Podsumowanie inwentaryzacji'!$C124))='Podsumowanie inwentaryzacji'!$C124, IF('Inwentaryzacja 26.02.2013 '!#REF!=2,IF('Inwentaryzacja 26.02.2013 '!#REF!=1,'Inwentaryzacja 26.02.2013 '!$H$5:$H$201,0),0),0),0)</f>
        <v>#REF!</v>
      </c>
      <c r="V124" s="46" t="e">
        <f t="array" ref="V124">SUM(IF(MID('Inwentaryzacja 26.02.2013 '!$C$5:$C$201,1,LEN('Podsumowanie inwentaryzacji'!$C124))='Podsumowanie inwentaryzacji'!$C124, IF('Inwentaryzacja 26.02.2013 '!#REF!=2,IF('Inwentaryzacja 26.02.2013 '!#REF!=1,'Inwentaryzacja 26.02.2013 '!$H$5:$H$201,0),0),0),0)</f>
        <v>#REF!</v>
      </c>
      <c r="W124" s="46" t="e">
        <f t="array" ref="W124">SUM(IF(MID('Inwentaryzacja 26.02.2013 '!$C$5:$C$201,1,LEN('Podsumowanie inwentaryzacji'!$C124))='Podsumowanie inwentaryzacji'!$C124, IF('Inwentaryzacja 26.02.2013 '!#REF!=2,IF('Inwentaryzacja 26.02.2013 '!#REF!=1,'Inwentaryzacja 26.02.2013 '!$H$5:$H$201,0),0),0),0)</f>
        <v>#REF!</v>
      </c>
      <c r="X124" s="46" t="e">
        <f t="array" ref="X124">SUM(IF(MID('Inwentaryzacja 26.02.2013 '!$C$5:$C$201,1,LEN('Podsumowanie inwentaryzacji'!$C124))='Podsumowanie inwentaryzacji'!$C124, IF('Inwentaryzacja 26.02.2013 '!#REF!=2,IF('Inwentaryzacja 26.02.2013 '!#REF!=1,'Inwentaryzacja 26.02.2013 '!$H$5:$H$201,0),0),0),0)</f>
        <v>#REF!</v>
      </c>
      <c r="Y124" s="46" t="e">
        <f t="array" ref="Y124">SUM(IF(MID('Inwentaryzacja 26.02.2013 '!$C$5:$C$201,1,LEN('Podsumowanie inwentaryzacji'!$C124))='Podsumowanie inwentaryzacji'!$C124, IF('Inwentaryzacja 26.02.2013 '!#REF!=2,IF('Inwentaryzacja 26.02.2013 '!#REF!=1,'Inwentaryzacja 26.02.2013 '!$H$5:$H$201,0),0),0),0)</f>
        <v>#REF!</v>
      </c>
      <c r="Z124" s="46" t="e">
        <f t="array" ref="Z124">SUM(IF(MID('Inwentaryzacja 26.02.2013 '!$C$5:$C$201,1,LEN('Podsumowanie inwentaryzacji'!$C124))='Podsumowanie inwentaryzacji'!$C124, IF('Inwentaryzacja 26.02.2013 '!#REF!=2,IF('Inwentaryzacja 26.02.2013 '!#REF!=1,'Inwentaryzacja 26.02.2013 '!$H$5:$H$201,0),0),0),0)</f>
        <v>#REF!</v>
      </c>
      <c r="AA124" s="97" t="e">
        <f t="shared" si="14"/>
        <v>#REF!</v>
      </c>
    </row>
    <row r="125" spans="2:27">
      <c r="B125" s="24">
        <f t="shared" ref="B125:B161" si="15">B124+1</f>
        <v>3</v>
      </c>
      <c r="C125" s="24" t="s">
        <v>3404</v>
      </c>
      <c r="D125" s="19" t="e">
        <f t="array" ref="D125">SUM(IF(MID('Inwentaryzacja 26.02.2013 '!$C$5:$C$201,1,LEN('Podsumowanie inwentaryzacji'!$C125))='Podsumowanie inwentaryzacji'!$C125, IF('Inwentaryzacja 26.02.2013 '!#REF!=2,'Inwentaryzacja 26.02.2013 '!#REF!,0),0),0)</f>
        <v>#REF!</v>
      </c>
      <c r="E125" s="19" t="e">
        <f t="array" ref="E125">SUM(IF(MID('Inwentaryzacja 26.02.2013 '!$C$5:$C$201,1,LEN('Podsumowanie inwentaryzacji'!$C125))='Podsumowanie inwentaryzacji'!$C125, IF('Inwentaryzacja 26.02.2013 '!#REF!=2,'Inwentaryzacja 26.02.2013 '!#REF!,0),0),0)</f>
        <v>#REF!</v>
      </c>
      <c r="F125" s="19" t="e">
        <f t="array" ref="F125">SUM(IF(MID('Inwentaryzacja 26.02.2013 '!$C$5:$C$201,1,LEN('Podsumowanie inwentaryzacji'!$C125))='Podsumowanie inwentaryzacji'!$C125, IF('Inwentaryzacja 26.02.2013 '!#REF!=2,'Inwentaryzacja 26.02.2013 '!#REF!,0),0),0)</f>
        <v>#REF!</v>
      </c>
      <c r="G125" s="19" t="e">
        <f t="array" ref="G125">SUM(IF(MID('Inwentaryzacja 26.02.2013 '!$C$5:$C$201,1,LEN('Podsumowanie inwentaryzacji'!$C125))='Podsumowanie inwentaryzacji'!$C125, IF('Inwentaryzacja 26.02.2013 '!#REF!=2,'Inwentaryzacja 26.02.2013 '!#REF!,0),0),0)</f>
        <v>#REF!</v>
      </c>
      <c r="H125" s="19" t="e">
        <f t="array" ref="H125">SUM(IF(MID('Inwentaryzacja 26.02.2013 '!$C$5:$C$201,1,LEN('Podsumowanie inwentaryzacji'!$C125))='Podsumowanie inwentaryzacji'!$C125, IF('Inwentaryzacja 26.02.2013 '!#REF!=2,'Inwentaryzacja 26.02.2013 '!#REF!,0),0),0)</f>
        <v>#REF!</v>
      </c>
      <c r="I125" s="19" t="e">
        <f t="array" ref="I125">SUM(IF(MID('Inwentaryzacja 26.02.2013 '!$C$5:$C$201,1,LEN('Podsumowanie inwentaryzacji'!$C125))='Podsumowanie inwentaryzacji'!$C125, IF('Inwentaryzacja 26.02.2013 '!#REF!=2,'Inwentaryzacja 26.02.2013 '!#REF!,0),0),0)</f>
        <v>#REF!</v>
      </c>
      <c r="J125" s="19" t="e">
        <f t="array" ref="J125">SUM(IF(MID('Inwentaryzacja 26.02.2013 '!$C$5:$C$201,1,LEN('Podsumowanie inwentaryzacji'!$C125))='Podsumowanie inwentaryzacji'!$C125, IF('Inwentaryzacja 26.02.2013 '!#REF!=2,'Inwentaryzacja 26.02.2013 '!#REF!,0),0),0)</f>
        <v>#REF!</v>
      </c>
      <c r="K125" s="23" t="e">
        <f t="shared" si="12"/>
        <v>#REF!</v>
      </c>
      <c r="L125" s="19" t="e">
        <f t="array" ref="L125">SUM(IF(MID('Inwentaryzacja 26.02.2013 '!$C$5:$C$201,1,LEN('Podsumowanie inwentaryzacji'!$C125))='Podsumowanie inwentaryzacji'!$C125, IF('Inwentaryzacja 26.02.2013 '!#REF!=2,IF('Inwentaryzacja 26.02.2013 '!#REF!=1,'Inwentaryzacja 26.02.2013 '!$G$5:$G$201,0),0),0),0)</f>
        <v>#REF!</v>
      </c>
      <c r="M125" s="19" t="e">
        <f t="array" ref="M125">SUM(IF(MID('Inwentaryzacja 26.02.2013 '!$C$5:$C$201,1,LEN('Podsumowanie inwentaryzacji'!$C125))='Podsumowanie inwentaryzacji'!$C125, IF('Inwentaryzacja 26.02.2013 '!#REF!=2,IF('Inwentaryzacja 26.02.2013 '!#REF!=1,'Inwentaryzacja 26.02.2013 '!$G$5:$G$201,0),0),0),0)</f>
        <v>#REF!</v>
      </c>
      <c r="N125" s="19" t="e">
        <f t="array" ref="N125">SUM(IF(MID('Inwentaryzacja 26.02.2013 '!$C$5:$C$201,1,LEN('Podsumowanie inwentaryzacji'!$C125))='Podsumowanie inwentaryzacji'!$C125, IF('Inwentaryzacja 26.02.2013 '!#REF!=2,IF('Inwentaryzacja 26.02.2013 '!#REF!=1,'Inwentaryzacja 26.02.2013 '!$G$5:$G$201,0),0),0),0)</f>
        <v>#REF!</v>
      </c>
      <c r="O125" s="19" t="e">
        <f t="array" ref="O125">SUM(IF(MID('Inwentaryzacja 26.02.2013 '!$C$5:$C$201,1,LEN('Podsumowanie inwentaryzacji'!$C125))='Podsumowanie inwentaryzacji'!$C125, IF('Inwentaryzacja 26.02.2013 '!#REF!=2,IF('Inwentaryzacja 26.02.2013 '!#REF!=1,'Inwentaryzacja 26.02.2013 '!$G$5:$G$201,0),0),0),0)</f>
        <v>#REF!</v>
      </c>
      <c r="P125" s="19" t="e">
        <f t="array" ref="P125">SUM(IF(MID('Inwentaryzacja 26.02.2013 '!$C$5:$C$201,1,LEN('Podsumowanie inwentaryzacji'!$C125))='Podsumowanie inwentaryzacji'!$C125, IF('Inwentaryzacja 26.02.2013 '!#REF!=2,IF('Inwentaryzacja 26.02.2013 '!#REF!=1,'Inwentaryzacja 26.02.2013 '!$G$5:$G$201,0),0),0),0)</f>
        <v>#REF!</v>
      </c>
      <c r="Q125" s="19" t="e">
        <f t="array" ref="Q125">SUM(IF(MID('Inwentaryzacja 26.02.2013 '!$C$5:$C$201,1,LEN('Podsumowanie inwentaryzacji'!$C125))='Podsumowanie inwentaryzacji'!$C125, IF('Inwentaryzacja 26.02.2013 '!#REF!=2,IF('Inwentaryzacja 26.02.2013 '!#REF!=1,'Inwentaryzacja 26.02.2013 '!$G$5:$G$201,0),0),0),0)</f>
        <v>#REF!</v>
      </c>
      <c r="R125" s="19" t="e">
        <f t="array" ref="R125">SUM(IF(MID('Inwentaryzacja 26.02.2013 '!$C$5:$C$201,1,LEN('Podsumowanie inwentaryzacji'!$C125))='Podsumowanie inwentaryzacji'!$C125, IF('Inwentaryzacja 26.02.2013 '!#REF!=2,IF('Inwentaryzacja 26.02.2013 '!#REF!=1,'Inwentaryzacja 26.02.2013 '!$G$5:$G$201,0),0),0),0)</f>
        <v>#REF!</v>
      </c>
      <c r="S125" s="23" t="e">
        <f t="shared" si="13"/>
        <v>#REF!</v>
      </c>
      <c r="T125" s="46" t="e">
        <f t="array" ref="T125">SUM(IF(MID('Inwentaryzacja 26.02.2013 '!$C$5:$C$201,1,LEN('Podsumowanie inwentaryzacji'!$C125))='Podsumowanie inwentaryzacji'!$C125, IF('Inwentaryzacja 26.02.2013 '!#REF!=2,IF('Inwentaryzacja 26.02.2013 '!#REF!=1,'Inwentaryzacja 26.02.2013 '!$H$5:$H$201,0),0),0),0)</f>
        <v>#REF!</v>
      </c>
      <c r="U125" s="46" t="e">
        <f t="array" ref="U125">SUM(IF(MID('Inwentaryzacja 26.02.2013 '!$C$5:$C$201,1,LEN('Podsumowanie inwentaryzacji'!$C125))='Podsumowanie inwentaryzacji'!$C125, IF('Inwentaryzacja 26.02.2013 '!#REF!=2,IF('Inwentaryzacja 26.02.2013 '!#REF!=1,'Inwentaryzacja 26.02.2013 '!$H$5:$H$201,0),0),0),0)</f>
        <v>#REF!</v>
      </c>
      <c r="V125" s="46" t="e">
        <f t="array" ref="V125">SUM(IF(MID('Inwentaryzacja 26.02.2013 '!$C$5:$C$201,1,LEN('Podsumowanie inwentaryzacji'!$C125))='Podsumowanie inwentaryzacji'!$C125, IF('Inwentaryzacja 26.02.2013 '!#REF!=2,IF('Inwentaryzacja 26.02.2013 '!#REF!=1,'Inwentaryzacja 26.02.2013 '!$H$5:$H$201,0),0),0),0)</f>
        <v>#REF!</v>
      </c>
      <c r="W125" s="46" t="e">
        <f t="array" ref="W125">SUM(IF(MID('Inwentaryzacja 26.02.2013 '!$C$5:$C$201,1,LEN('Podsumowanie inwentaryzacji'!$C125))='Podsumowanie inwentaryzacji'!$C125, IF('Inwentaryzacja 26.02.2013 '!#REF!=2,IF('Inwentaryzacja 26.02.2013 '!#REF!=1,'Inwentaryzacja 26.02.2013 '!$H$5:$H$201,0),0),0),0)</f>
        <v>#REF!</v>
      </c>
      <c r="X125" s="46" t="e">
        <f t="array" ref="X125">SUM(IF(MID('Inwentaryzacja 26.02.2013 '!$C$5:$C$201,1,LEN('Podsumowanie inwentaryzacji'!$C125))='Podsumowanie inwentaryzacji'!$C125, IF('Inwentaryzacja 26.02.2013 '!#REF!=2,IF('Inwentaryzacja 26.02.2013 '!#REF!=1,'Inwentaryzacja 26.02.2013 '!$H$5:$H$201,0),0),0),0)</f>
        <v>#REF!</v>
      </c>
      <c r="Y125" s="46" t="e">
        <f t="array" ref="Y125">SUM(IF(MID('Inwentaryzacja 26.02.2013 '!$C$5:$C$201,1,LEN('Podsumowanie inwentaryzacji'!$C125))='Podsumowanie inwentaryzacji'!$C125, IF('Inwentaryzacja 26.02.2013 '!#REF!=2,IF('Inwentaryzacja 26.02.2013 '!#REF!=1,'Inwentaryzacja 26.02.2013 '!$H$5:$H$201,0),0),0),0)</f>
        <v>#REF!</v>
      </c>
      <c r="Z125" s="46" t="e">
        <f t="array" ref="Z125">SUM(IF(MID('Inwentaryzacja 26.02.2013 '!$C$5:$C$201,1,LEN('Podsumowanie inwentaryzacji'!$C125))='Podsumowanie inwentaryzacji'!$C125, IF('Inwentaryzacja 26.02.2013 '!#REF!=2,IF('Inwentaryzacja 26.02.2013 '!#REF!=1,'Inwentaryzacja 26.02.2013 '!$H$5:$H$201,0),0),0),0)</f>
        <v>#REF!</v>
      </c>
      <c r="AA125" s="97" t="e">
        <f t="shared" si="14"/>
        <v>#REF!</v>
      </c>
    </row>
    <row r="126" spans="2:27">
      <c r="B126" s="24">
        <f t="shared" si="15"/>
        <v>4</v>
      </c>
      <c r="C126" s="24" t="s">
        <v>3977</v>
      </c>
      <c r="D126" s="19" t="e">
        <f t="array" ref="D126">SUM(IF(MID('Inwentaryzacja 26.02.2013 '!$C$5:$C$201,1,LEN('Podsumowanie inwentaryzacji'!$C126))='Podsumowanie inwentaryzacji'!$C126, IF('Inwentaryzacja 26.02.2013 '!#REF!=2,'Inwentaryzacja 26.02.2013 '!#REF!,0),0),0)</f>
        <v>#REF!</v>
      </c>
      <c r="E126" s="19" t="e">
        <f t="array" ref="E126">SUM(IF(MID('Inwentaryzacja 26.02.2013 '!$C$5:$C$201,1,LEN('Podsumowanie inwentaryzacji'!$C126))='Podsumowanie inwentaryzacji'!$C126, IF('Inwentaryzacja 26.02.2013 '!#REF!=2,'Inwentaryzacja 26.02.2013 '!#REF!,0),0),0)</f>
        <v>#REF!</v>
      </c>
      <c r="F126" s="19" t="e">
        <f t="array" ref="F126">SUM(IF(MID('Inwentaryzacja 26.02.2013 '!$C$5:$C$201,1,LEN('Podsumowanie inwentaryzacji'!$C126))='Podsumowanie inwentaryzacji'!$C126, IF('Inwentaryzacja 26.02.2013 '!#REF!=2,'Inwentaryzacja 26.02.2013 '!#REF!,0),0),0)</f>
        <v>#REF!</v>
      </c>
      <c r="G126" s="19" t="e">
        <f t="array" ref="G126">SUM(IF(MID('Inwentaryzacja 26.02.2013 '!$C$5:$C$201,1,LEN('Podsumowanie inwentaryzacji'!$C126))='Podsumowanie inwentaryzacji'!$C126, IF('Inwentaryzacja 26.02.2013 '!#REF!=2,'Inwentaryzacja 26.02.2013 '!#REF!,0),0),0)</f>
        <v>#REF!</v>
      </c>
      <c r="H126" s="19" t="e">
        <f t="array" ref="H126">SUM(IF(MID('Inwentaryzacja 26.02.2013 '!$C$5:$C$201,1,LEN('Podsumowanie inwentaryzacji'!$C126))='Podsumowanie inwentaryzacji'!$C126, IF('Inwentaryzacja 26.02.2013 '!#REF!=2,'Inwentaryzacja 26.02.2013 '!#REF!,0),0),0)</f>
        <v>#REF!</v>
      </c>
      <c r="I126" s="19" t="e">
        <f t="array" ref="I126">SUM(IF(MID('Inwentaryzacja 26.02.2013 '!$C$5:$C$201,1,LEN('Podsumowanie inwentaryzacji'!$C126))='Podsumowanie inwentaryzacji'!$C126, IF('Inwentaryzacja 26.02.2013 '!#REF!=2,'Inwentaryzacja 26.02.2013 '!#REF!,0),0),0)</f>
        <v>#REF!</v>
      </c>
      <c r="J126" s="19" t="e">
        <f t="array" ref="J126">SUM(IF(MID('Inwentaryzacja 26.02.2013 '!$C$5:$C$201,1,LEN('Podsumowanie inwentaryzacji'!$C126))='Podsumowanie inwentaryzacji'!$C126, IF('Inwentaryzacja 26.02.2013 '!#REF!=2,'Inwentaryzacja 26.02.2013 '!#REF!,0),0),0)</f>
        <v>#REF!</v>
      </c>
      <c r="K126" s="23" t="e">
        <f t="shared" si="12"/>
        <v>#REF!</v>
      </c>
      <c r="L126" s="19" t="e">
        <f t="array" ref="L126">SUM(IF(MID('Inwentaryzacja 26.02.2013 '!$C$5:$C$201,1,LEN('Podsumowanie inwentaryzacji'!$C126))='Podsumowanie inwentaryzacji'!$C126, IF('Inwentaryzacja 26.02.2013 '!#REF!=2,IF('Inwentaryzacja 26.02.2013 '!#REF!=1,'Inwentaryzacja 26.02.2013 '!$G$5:$G$201,0),0),0),0)</f>
        <v>#REF!</v>
      </c>
      <c r="M126" s="19" t="e">
        <f t="array" ref="M126">SUM(IF(MID('Inwentaryzacja 26.02.2013 '!$C$5:$C$201,1,LEN('Podsumowanie inwentaryzacji'!$C126))='Podsumowanie inwentaryzacji'!$C126, IF('Inwentaryzacja 26.02.2013 '!#REF!=2,IF('Inwentaryzacja 26.02.2013 '!#REF!=1,'Inwentaryzacja 26.02.2013 '!$G$5:$G$201,0),0),0),0)</f>
        <v>#REF!</v>
      </c>
      <c r="N126" s="19" t="e">
        <f t="array" ref="N126">SUM(IF(MID('Inwentaryzacja 26.02.2013 '!$C$5:$C$201,1,LEN('Podsumowanie inwentaryzacji'!$C126))='Podsumowanie inwentaryzacji'!$C126, IF('Inwentaryzacja 26.02.2013 '!#REF!=2,IF('Inwentaryzacja 26.02.2013 '!#REF!=1,'Inwentaryzacja 26.02.2013 '!$G$5:$G$201,0),0),0),0)</f>
        <v>#REF!</v>
      </c>
      <c r="O126" s="19" t="e">
        <f t="array" ref="O126">SUM(IF(MID('Inwentaryzacja 26.02.2013 '!$C$5:$C$201,1,LEN('Podsumowanie inwentaryzacji'!$C126))='Podsumowanie inwentaryzacji'!$C126, IF('Inwentaryzacja 26.02.2013 '!#REF!=2,IF('Inwentaryzacja 26.02.2013 '!#REF!=1,'Inwentaryzacja 26.02.2013 '!$G$5:$G$201,0),0),0),0)</f>
        <v>#REF!</v>
      </c>
      <c r="P126" s="19" t="e">
        <f t="array" ref="P126">SUM(IF(MID('Inwentaryzacja 26.02.2013 '!$C$5:$C$201,1,LEN('Podsumowanie inwentaryzacji'!$C126))='Podsumowanie inwentaryzacji'!$C126, IF('Inwentaryzacja 26.02.2013 '!#REF!=2,IF('Inwentaryzacja 26.02.2013 '!#REF!=1,'Inwentaryzacja 26.02.2013 '!$G$5:$G$201,0),0),0),0)</f>
        <v>#REF!</v>
      </c>
      <c r="Q126" s="19" t="e">
        <f t="array" ref="Q126">SUM(IF(MID('Inwentaryzacja 26.02.2013 '!$C$5:$C$201,1,LEN('Podsumowanie inwentaryzacji'!$C126))='Podsumowanie inwentaryzacji'!$C126, IF('Inwentaryzacja 26.02.2013 '!#REF!=2,IF('Inwentaryzacja 26.02.2013 '!#REF!=1,'Inwentaryzacja 26.02.2013 '!$G$5:$G$201,0),0),0),0)</f>
        <v>#REF!</v>
      </c>
      <c r="R126" s="19" t="e">
        <f t="array" ref="R126">SUM(IF(MID('Inwentaryzacja 26.02.2013 '!$C$5:$C$201,1,LEN('Podsumowanie inwentaryzacji'!$C126))='Podsumowanie inwentaryzacji'!$C126, IF('Inwentaryzacja 26.02.2013 '!#REF!=2,IF('Inwentaryzacja 26.02.2013 '!#REF!=1,'Inwentaryzacja 26.02.2013 '!$G$5:$G$201,0),0),0),0)</f>
        <v>#REF!</v>
      </c>
      <c r="S126" s="23" t="e">
        <f t="shared" si="13"/>
        <v>#REF!</v>
      </c>
      <c r="T126" s="46" t="e">
        <f t="array" ref="T126">SUM(IF(MID('Inwentaryzacja 26.02.2013 '!$C$5:$C$201,1,LEN('Podsumowanie inwentaryzacji'!$C126))='Podsumowanie inwentaryzacji'!$C126, IF('Inwentaryzacja 26.02.2013 '!#REF!=2,IF('Inwentaryzacja 26.02.2013 '!#REF!=1,'Inwentaryzacja 26.02.2013 '!$H$5:$H$201,0),0),0),0)</f>
        <v>#REF!</v>
      </c>
      <c r="U126" s="46" t="e">
        <f t="array" ref="U126">SUM(IF(MID('Inwentaryzacja 26.02.2013 '!$C$5:$C$201,1,LEN('Podsumowanie inwentaryzacji'!$C126))='Podsumowanie inwentaryzacji'!$C126, IF('Inwentaryzacja 26.02.2013 '!#REF!=2,IF('Inwentaryzacja 26.02.2013 '!#REF!=1,'Inwentaryzacja 26.02.2013 '!$H$5:$H$201,0),0),0),0)</f>
        <v>#REF!</v>
      </c>
      <c r="V126" s="46" t="e">
        <f t="array" ref="V126">SUM(IF(MID('Inwentaryzacja 26.02.2013 '!$C$5:$C$201,1,LEN('Podsumowanie inwentaryzacji'!$C126))='Podsumowanie inwentaryzacji'!$C126, IF('Inwentaryzacja 26.02.2013 '!#REF!=2,IF('Inwentaryzacja 26.02.2013 '!#REF!=1,'Inwentaryzacja 26.02.2013 '!$H$5:$H$201,0),0),0),0)</f>
        <v>#REF!</v>
      </c>
      <c r="W126" s="46" t="e">
        <f t="array" ref="W126">SUM(IF(MID('Inwentaryzacja 26.02.2013 '!$C$5:$C$201,1,LEN('Podsumowanie inwentaryzacji'!$C126))='Podsumowanie inwentaryzacji'!$C126, IF('Inwentaryzacja 26.02.2013 '!#REF!=2,IF('Inwentaryzacja 26.02.2013 '!#REF!=1,'Inwentaryzacja 26.02.2013 '!$H$5:$H$201,0),0),0),0)</f>
        <v>#REF!</v>
      </c>
      <c r="X126" s="46" t="e">
        <f t="array" ref="X126">SUM(IF(MID('Inwentaryzacja 26.02.2013 '!$C$5:$C$201,1,LEN('Podsumowanie inwentaryzacji'!$C126))='Podsumowanie inwentaryzacji'!$C126, IF('Inwentaryzacja 26.02.2013 '!#REF!=2,IF('Inwentaryzacja 26.02.2013 '!#REF!=1,'Inwentaryzacja 26.02.2013 '!$H$5:$H$201,0),0),0),0)</f>
        <v>#REF!</v>
      </c>
      <c r="Y126" s="46" t="e">
        <f t="array" ref="Y126">SUM(IF(MID('Inwentaryzacja 26.02.2013 '!$C$5:$C$201,1,LEN('Podsumowanie inwentaryzacji'!$C126))='Podsumowanie inwentaryzacji'!$C126, IF('Inwentaryzacja 26.02.2013 '!#REF!=2,IF('Inwentaryzacja 26.02.2013 '!#REF!=1,'Inwentaryzacja 26.02.2013 '!$H$5:$H$201,0),0),0),0)</f>
        <v>#REF!</v>
      </c>
      <c r="Z126" s="46" t="e">
        <f t="array" ref="Z126">SUM(IF(MID('Inwentaryzacja 26.02.2013 '!$C$5:$C$201,1,LEN('Podsumowanie inwentaryzacji'!$C126))='Podsumowanie inwentaryzacji'!$C126, IF('Inwentaryzacja 26.02.2013 '!#REF!=2,IF('Inwentaryzacja 26.02.2013 '!#REF!=1,'Inwentaryzacja 26.02.2013 '!$H$5:$H$201,0),0),0),0)</f>
        <v>#REF!</v>
      </c>
      <c r="AA126" s="97" t="e">
        <f t="shared" si="14"/>
        <v>#REF!</v>
      </c>
    </row>
    <row r="127" spans="2:27">
      <c r="B127" s="24">
        <f t="shared" si="15"/>
        <v>5</v>
      </c>
      <c r="C127" s="24" t="s">
        <v>3192</v>
      </c>
      <c r="D127" s="19" t="e">
        <f t="array" ref="D127">SUM(IF(MID('Inwentaryzacja 26.02.2013 '!$C$5:$C$201,1,LEN('Podsumowanie inwentaryzacji'!$C127))='Podsumowanie inwentaryzacji'!$C127, IF('Inwentaryzacja 26.02.2013 '!#REF!=2,'Inwentaryzacja 26.02.2013 '!#REF!,0),0),0)</f>
        <v>#REF!</v>
      </c>
      <c r="E127" s="19" t="e">
        <f t="array" ref="E127">SUM(IF(MID('Inwentaryzacja 26.02.2013 '!$C$5:$C$201,1,LEN('Podsumowanie inwentaryzacji'!$C127))='Podsumowanie inwentaryzacji'!$C127, IF('Inwentaryzacja 26.02.2013 '!#REF!=2,'Inwentaryzacja 26.02.2013 '!#REF!,0),0),0)</f>
        <v>#REF!</v>
      </c>
      <c r="F127" s="19" t="e">
        <f t="array" ref="F127">SUM(IF(MID('Inwentaryzacja 26.02.2013 '!$C$5:$C$201,1,LEN('Podsumowanie inwentaryzacji'!$C127))='Podsumowanie inwentaryzacji'!$C127, IF('Inwentaryzacja 26.02.2013 '!#REF!=2,'Inwentaryzacja 26.02.2013 '!#REF!,0),0),0)</f>
        <v>#REF!</v>
      </c>
      <c r="G127" s="19" t="e">
        <f t="array" ref="G127">SUM(IF(MID('Inwentaryzacja 26.02.2013 '!$C$5:$C$201,1,LEN('Podsumowanie inwentaryzacji'!$C127))='Podsumowanie inwentaryzacji'!$C127, IF('Inwentaryzacja 26.02.2013 '!#REF!=2,'Inwentaryzacja 26.02.2013 '!#REF!,0),0),0)</f>
        <v>#REF!</v>
      </c>
      <c r="H127" s="19" t="e">
        <f t="array" ref="H127">SUM(IF(MID('Inwentaryzacja 26.02.2013 '!$C$5:$C$201,1,LEN('Podsumowanie inwentaryzacji'!$C127))='Podsumowanie inwentaryzacji'!$C127, IF('Inwentaryzacja 26.02.2013 '!#REF!=2,'Inwentaryzacja 26.02.2013 '!#REF!,0),0),0)</f>
        <v>#REF!</v>
      </c>
      <c r="I127" s="19" t="e">
        <f t="array" ref="I127">SUM(IF(MID('Inwentaryzacja 26.02.2013 '!$C$5:$C$201,1,LEN('Podsumowanie inwentaryzacji'!$C127))='Podsumowanie inwentaryzacji'!$C127, IF('Inwentaryzacja 26.02.2013 '!#REF!=2,'Inwentaryzacja 26.02.2013 '!#REF!,0),0),0)</f>
        <v>#REF!</v>
      </c>
      <c r="J127" s="19" t="e">
        <f t="array" ref="J127">SUM(IF(MID('Inwentaryzacja 26.02.2013 '!$C$5:$C$201,1,LEN('Podsumowanie inwentaryzacji'!$C127))='Podsumowanie inwentaryzacji'!$C127, IF('Inwentaryzacja 26.02.2013 '!#REF!=2,'Inwentaryzacja 26.02.2013 '!#REF!,0),0),0)</f>
        <v>#REF!</v>
      </c>
      <c r="K127" s="23" t="e">
        <f t="shared" si="12"/>
        <v>#REF!</v>
      </c>
      <c r="L127" s="19" t="e">
        <f t="array" ref="L127">SUM(IF(MID('Inwentaryzacja 26.02.2013 '!$C$5:$C$201,1,LEN('Podsumowanie inwentaryzacji'!$C127))='Podsumowanie inwentaryzacji'!$C127, IF('Inwentaryzacja 26.02.2013 '!#REF!=2,IF('Inwentaryzacja 26.02.2013 '!#REF!=1,'Inwentaryzacja 26.02.2013 '!$G$5:$G$201,0),0),0),0)</f>
        <v>#REF!</v>
      </c>
      <c r="M127" s="19" t="e">
        <f t="array" ref="M127">SUM(IF(MID('Inwentaryzacja 26.02.2013 '!$C$5:$C$201,1,LEN('Podsumowanie inwentaryzacji'!$C127))='Podsumowanie inwentaryzacji'!$C127, IF('Inwentaryzacja 26.02.2013 '!#REF!=2,IF('Inwentaryzacja 26.02.2013 '!#REF!=1,'Inwentaryzacja 26.02.2013 '!$G$5:$G$201,0),0),0),0)</f>
        <v>#REF!</v>
      </c>
      <c r="N127" s="19" t="e">
        <f t="array" ref="N127">SUM(IF(MID('Inwentaryzacja 26.02.2013 '!$C$5:$C$201,1,LEN('Podsumowanie inwentaryzacji'!$C127))='Podsumowanie inwentaryzacji'!$C127, IF('Inwentaryzacja 26.02.2013 '!#REF!=2,IF('Inwentaryzacja 26.02.2013 '!#REF!=1,'Inwentaryzacja 26.02.2013 '!$G$5:$G$201,0),0),0),0)</f>
        <v>#REF!</v>
      </c>
      <c r="O127" s="19" t="e">
        <f t="array" ref="O127">SUM(IF(MID('Inwentaryzacja 26.02.2013 '!$C$5:$C$201,1,LEN('Podsumowanie inwentaryzacji'!$C127))='Podsumowanie inwentaryzacji'!$C127, IF('Inwentaryzacja 26.02.2013 '!#REF!=2,IF('Inwentaryzacja 26.02.2013 '!#REF!=1,'Inwentaryzacja 26.02.2013 '!$G$5:$G$201,0),0),0),0)</f>
        <v>#REF!</v>
      </c>
      <c r="P127" s="19" t="e">
        <f t="array" ref="P127">SUM(IF(MID('Inwentaryzacja 26.02.2013 '!$C$5:$C$201,1,LEN('Podsumowanie inwentaryzacji'!$C127))='Podsumowanie inwentaryzacji'!$C127, IF('Inwentaryzacja 26.02.2013 '!#REF!=2,IF('Inwentaryzacja 26.02.2013 '!#REF!=1,'Inwentaryzacja 26.02.2013 '!$G$5:$G$201,0),0),0),0)</f>
        <v>#REF!</v>
      </c>
      <c r="Q127" s="19" t="e">
        <f t="array" ref="Q127">SUM(IF(MID('Inwentaryzacja 26.02.2013 '!$C$5:$C$201,1,LEN('Podsumowanie inwentaryzacji'!$C127))='Podsumowanie inwentaryzacji'!$C127, IF('Inwentaryzacja 26.02.2013 '!#REF!=2,IF('Inwentaryzacja 26.02.2013 '!#REF!=1,'Inwentaryzacja 26.02.2013 '!$G$5:$G$201,0),0),0),0)</f>
        <v>#REF!</v>
      </c>
      <c r="R127" s="19" t="e">
        <f t="array" ref="R127">SUM(IF(MID('Inwentaryzacja 26.02.2013 '!$C$5:$C$201,1,LEN('Podsumowanie inwentaryzacji'!$C127))='Podsumowanie inwentaryzacji'!$C127, IF('Inwentaryzacja 26.02.2013 '!#REF!=2,IF('Inwentaryzacja 26.02.2013 '!#REF!=1,'Inwentaryzacja 26.02.2013 '!$G$5:$G$201,0),0),0),0)</f>
        <v>#REF!</v>
      </c>
      <c r="S127" s="23" t="e">
        <f t="shared" si="13"/>
        <v>#REF!</v>
      </c>
      <c r="T127" s="46" t="e">
        <f t="array" ref="T127">SUM(IF(MID('Inwentaryzacja 26.02.2013 '!$C$5:$C$201,1,LEN('Podsumowanie inwentaryzacji'!$C127))='Podsumowanie inwentaryzacji'!$C127, IF('Inwentaryzacja 26.02.2013 '!#REF!=2,IF('Inwentaryzacja 26.02.2013 '!#REF!=1,'Inwentaryzacja 26.02.2013 '!$H$5:$H$201,0),0),0),0)</f>
        <v>#REF!</v>
      </c>
      <c r="U127" s="46" t="e">
        <f t="array" ref="U127">SUM(IF(MID('Inwentaryzacja 26.02.2013 '!$C$5:$C$201,1,LEN('Podsumowanie inwentaryzacji'!$C127))='Podsumowanie inwentaryzacji'!$C127, IF('Inwentaryzacja 26.02.2013 '!#REF!=2,IF('Inwentaryzacja 26.02.2013 '!#REF!=1,'Inwentaryzacja 26.02.2013 '!$H$5:$H$201,0),0),0),0)</f>
        <v>#REF!</v>
      </c>
      <c r="V127" s="46" t="e">
        <f t="array" ref="V127">SUM(IF(MID('Inwentaryzacja 26.02.2013 '!$C$5:$C$201,1,LEN('Podsumowanie inwentaryzacji'!$C127))='Podsumowanie inwentaryzacji'!$C127, IF('Inwentaryzacja 26.02.2013 '!#REF!=2,IF('Inwentaryzacja 26.02.2013 '!#REF!=1,'Inwentaryzacja 26.02.2013 '!$H$5:$H$201,0),0),0),0)</f>
        <v>#REF!</v>
      </c>
      <c r="W127" s="46" t="e">
        <f t="array" ref="W127">SUM(IF(MID('Inwentaryzacja 26.02.2013 '!$C$5:$C$201,1,LEN('Podsumowanie inwentaryzacji'!$C127))='Podsumowanie inwentaryzacji'!$C127, IF('Inwentaryzacja 26.02.2013 '!#REF!=2,IF('Inwentaryzacja 26.02.2013 '!#REF!=1,'Inwentaryzacja 26.02.2013 '!$H$5:$H$201,0),0),0),0)</f>
        <v>#REF!</v>
      </c>
      <c r="X127" s="46" t="e">
        <f t="array" ref="X127">SUM(IF(MID('Inwentaryzacja 26.02.2013 '!$C$5:$C$201,1,LEN('Podsumowanie inwentaryzacji'!$C127))='Podsumowanie inwentaryzacji'!$C127, IF('Inwentaryzacja 26.02.2013 '!#REF!=2,IF('Inwentaryzacja 26.02.2013 '!#REF!=1,'Inwentaryzacja 26.02.2013 '!$H$5:$H$201,0),0),0),0)</f>
        <v>#REF!</v>
      </c>
      <c r="Y127" s="46" t="e">
        <f t="array" ref="Y127">SUM(IF(MID('Inwentaryzacja 26.02.2013 '!$C$5:$C$201,1,LEN('Podsumowanie inwentaryzacji'!$C127))='Podsumowanie inwentaryzacji'!$C127, IF('Inwentaryzacja 26.02.2013 '!#REF!=2,IF('Inwentaryzacja 26.02.2013 '!#REF!=1,'Inwentaryzacja 26.02.2013 '!$H$5:$H$201,0),0),0),0)</f>
        <v>#REF!</v>
      </c>
      <c r="Z127" s="46" t="e">
        <f t="array" ref="Z127">SUM(IF(MID('Inwentaryzacja 26.02.2013 '!$C$5:$C$201,1,LEN('Podsumowanie inwentaryzacji'!$C127))='Podsumowanie inwentaryzacji'!$C127, IF('Inwentaryzacja 26.02.2013 '!#REF!=2,IF('Inwentaryzacja 26.02.2013 '!#REF!=1,'Inwentaryzacja 26.02.2013 '!$H$5:$H$201,0),0),0),0)</f>
        <v>#REF!</v>
      </c>
      <c r="AA127" s="97" t="e">
        <f t="shared" si="14"/>
        <v>#REF!</v>
      </c>
    </row>
    <row r="128" spans="2:27">
      <c r="B128" s="24">
        <f t="shared" si="15"/>
        <v>6</v>
      </c>
      <c r="C128" s="24" t="s">
        <v>6368</v>
      </c>
      <c r="D128" s="19" t="e">
        <f t="array" ref="D128">SUM(IF(MID('Inwentaryzacja 26.02.2013 '!$C$5:$C$201,1,LEN('Podsumowanie inwentaryzacji'!$C128))='Podsumowanie inwentaryzacji'!$C128, IF('Inwentaryzacja 26.02.2013 '!#REF!=2,'Inwentaryzacja 26.02.2013 '!#REF!,0),0),0)</f>
        <v>#REF!</v>
      </c>
      <c r="E128" s="19" t="e">
        <f t="array" ref="E128">SUM(IF(MID('Inwentaryzacja 26.02.2013 '!$C$5:$C$201,1,LEN('Podsumowanie inwentaryzacji'!$C128))='Podsumowanie inwentaryzacji'!$C128, IF('Inwentaryzacja 26.02.2013 '!#REF!=2,'Inwentaryzacja 26.02.2013 '!#REF!,0),0),0)</f>
        <v>#REF!</v>
      </c>
      <c r="F128" s="19" t="e">
        <f t="array" ref="F128">SUM(IF(MID('Inwentaryzacja 26.02.2013 '!$C$5:$C$201,1,LEN('Podsumowanie inwentaryzacji'!$C128))='Podsumowanie inwentaryzacji'!$C128, IF('Inwentaryzacja 26.02.2013 '!#REF!=2,'Inwentaryzacja 26.02.2013 '!#REF!,0),0),0)</f>
        <v>#REF!</v>
      </c>
      <c r="G128" s="19" t="e">
        <f t="array" ref="G128">SUM(IF(MID('Inwentaryzacja 26.02.2013 '!$C$5:$C$201,1,LEN('Podsumowanie inwentaryzacji'!$C128))='Podsumowanie inwentaryzacji'!$C128, IF('Inwentaryzacja 26.02.2013 '!#REF!=2,'Inwentaryzacja 26.02.2013 '!#REF!,0),0),0)</f>
        <v>#REF!</v>
      </c>
      <c r="H128" s="19" t="e">
        <f t="array" ref="H128">SUM(IF(MID('Inwentaryzacja 26.02.2013 '!$C$5:$C$201,1,LEN('Podsumowanie inwentaryzacji'!$C128))='Podsumowanie inwentaryzacji'!$C128, IF('Inwentaryzacja 26.02.2013 '!#REF!=2,'Inwentaryzacja 26.02.2013 '!#REF!,0),0),0)</f>
        <v>#REF!</v>
      </c>
      <c r="I128" s="19" t="e">
        <f t="array" ref="I128">SUM(IF(MID('Inwentaryzacja 26.02.2013 '!$C$5:$C$201,1,LEN('Podsumowanie inwentaryzacji'!$C128))='Podsumowanie inwentaryzacji'!$C128, IF('Inwentaryzacja 26.02.2013 '!#REF!=2,'Inwentaryzacja 26.02.2013 '!#REF!,0),0),0)</f>
        <v>#REF!</v>
      </c>
      <c r="J128" s="19" t="e">
        <f t="array" ref="J128">SUM(IF(MID('Inwentaryzacja 26.02.2013 '!$C$5:$C$201,1,LEN('Podsumowanie inwentaryzacji'!$C128))='Podsumowanie inwentaryzacji'!$C128, IF('Inwentaryzacja 26.02.2013 '!#REF!=2,'Inwentaryzacja 26.02.2013 '!#REF!,0),0),0)</f>
        <v>#REF!</v>
      </c>
      <c r="K128" s="23" t="e">
        <f t="shared" si="12"/>
        <v>#REF!</v>
      </c>
      <c r="L128" s="19" t="e">
        <f t="array" ref="L128">SUM(IF(MID('Inwentaryzacja 26.02.2013 '!$C$5:$C$201,1,LEN('Podsumowanie inwentaryzacji'!$C128))='Podsumowanie inwentaryzacji'!$C128, IF('Inwentaryzacja 26.02.2013 '!#REF!=2,IF('Inwentaryzacja 26.02.2013 '!#REF!=1,'Inwentaryzacja 26.02.2013 '!$G$5:$G$201,0),0),0),0)</f>
        <v>#REF!</v>
      </c>
      <c r="M128" s="19" t="e">
        <f t="array" ref="M128">SUM(IF(MID('Inwentaryzacja 26.02.2013 '!$C$5:$C$201,1,LEN('Podsumowanie inwentaryzacji'!$C128))='Podsumowanie inwentaryzacji'!$C128, IF('Inwentaryzacja 26.02.2013 '!#REF!=2,IF('Inwentaryzacja 26.02.2013 '!#REF!=1,'Inwentaryzacja 26.02.2013 '!$G$5:$G$201,0),0),0),0)</f>
        <v>#REF!</v>
      </c>
      <c r="N128" s="19" t="e">
        <f t="array" ref="N128">SUM(IF(MID('Inwentaryzacja 26.02.2013 '!$C$5:$C$201,1,LEN('Podsumowanie inwentaryzacji'!$C128))='Podsumowanie inwentaryzacji'!$C128, IF('Inwentaryzacja 26.02.2013 '!#REF!=2,IF('Inwentaryzacja 26.02.2013 '!#REF!=1,'Inwentaryzacja 26.02.2013 '!$G$5:$G$201,0),0),0),0)</f>
        <v>#REF!</v>
      </c>
      <c r="O128" s="19" t="e">
        <f t="array" ref="O128">SUM(IF(MID('Inwentaryzacja 26.02.2013 '!$C$5:$C$201,1,LEN('Podsumowanie inwentaryzacji'!$C128))='Podsumowanie inwentaryzacji'!$C128, IF('Inwentaryzacja 26.02.2013 '!#REF!=2,IF('Inwentaryzacja 26.02.2013 '!#REF!=1,'Inwentaryzacja 26.02.2013 '!$G$5:$G$201,0),0),0),0)</f>
        <v>#REF!</v>
      </c>
      <c r="P128" s="19" t="e">
        <f t="array" ref="P128">SUM(IF(MID('Inwentaryzacja 26.02.2013 '!$C$5:$C$201,1,LEN('Podsumowanie inwentaryzacji'!$C128))='Podsumowanie inwentaryzacji'!$C128, IF('Inwentaryzacja 26.02.2013 '!#REF!=2,IF('Inwentaryzacja 26.02.2013 '!#REF!=1,'Inwentaryzacja 26.02.2013 '!$G$5:$G$201,0),0),0),0)</f>
        <v>#REF!</v>
      </c>
      <c r="Q128" s="19" t="e">
        <f t="array" ref="Q128">SUM(IF(MID('Inwentaryzacja 26.02.2013 '!$C$5:$C$201,1,LEN('Podsumowanie inwentaryzacji'!$C128))='Podsumowanie inwentaryzacji'!$C128, IF('Inwentaryzacja 26.02.2013 '!#REF!=2,IF('Inwentaryzacja 26.02.2013 '!#REF!=1,'Inwentaryzacja 26.02.2013 '!$G$5:$G$201,0),0),0),0)</f>
        <v>#REF!</v>
      </c>
      <c r="R128" s="19" t="e">
        <f t="array" ref="R128">SUM(IF(MID('Inwentaryzacja 26.02.2013 '!$C$5:$C$201,1,LEN('Podsumowanie inwentaryzacji'!$C128))='Podsumowanie inwentaryzacji'!$C128, IF('Inwentaryzacja 26.02.2013 '!#REF!=2,IF('Inwentaryzacja 26.02.2013 '!#REF!=1,'Inwentaryzacja 26.02.2013 '!$G$5:$G$201,0),0),0),0)</f>
        <v>#REF!</v>
      </c>
      <c r="S128" s="23" t="e">
        <f t="shared" si="13"/>
        <v>#REF!</v>
      </c>
      <c r="T128" s="46" t="e">
        <f t="array" ref="T128">SUM(IF(MID('Inwentaryzacja 26.02.2013 '!$C$5:$C$201,1,LEN('Podsumowanie inwentaryzacji'!$C128))='Podsumowanie inwentaryzacji'!$C128, IF('Inwentaryzacja 26.02.2013 '!#REF!=2,IF('Inwentaryzacja 26.02.2013 '!#REF!=1,'Inwentaryzacja 26.02.2013 '!$H$5:$H$201,0),0),0),0)</f>
        <v>#REF!</v>
      </c>
      <c r="U128" s="46" t="e">
        <f t="array" ref="U128">SUM(IF(MID('Inwentaryzacja 26.02.2013 '!$C$5:$C$201,1,LEN('Podsumowanie inwentaryzacji'!$C128))='Podsumowanie inwentaryzacji'!$C128, IF('Inwentaryzacja 26.02.2013 '!#REF!=2,IF('Inwentaryzacja 26.02.2013 '!#REF!=1,'Inwentaryzacja 26.02.2013 '!$H$5:$H$201,0),0),0),0)</f>
        <v>#REF!</v>
      </c>
      <c r="V128" s="46" t="e">
        <f t="array" ref="V128">SUM(IF(MID('Inwentaryzacja 26.02.2013 '!$C$5:$C$201,1,LEN('Podsumowanie inwentaryzacji'!$C128))='Podsumowanie inwentaryzacji'!$C128, IF('Inwentaryzacja 26.02.2013 '!#REF!=2,IF('Inwentaryzacja 26.02.2013 '!#REF!=1,'Inwentaryzacja 26.02.2013 '!$H$5:$H$201,0),0),0),0)</f>
        <v>#REF!</v>
      </c>
      <c r="W128" s="46" t="e">
        <f t="array" ref="W128">SUM(IF(MID('Inwentaryzacja 26.02.2013 '!$C$5:$C$201,1,LEN('Podsumowanie inwentaryzacji'!$C128))='Podsumowanie inwentaryzacji'!$C128, IF('Inwentaryzacja 26.02.2013 '!#REF!=2,IF('Inwentaryzacja 26.02.2013 '!#REF!=1,'Inwentaryzacja 26.02.2013 '!$H$5:$H$201,0),0),0),0)</f>
        <v>#REF!</v>
      </c>
      <c r="X128" s="46" t="e">
        <f t="array" ref="X128">SUM(IF(MID('Inwentaryzacja 26.02.2013 '!$C$5:$C$201,1,LEN('Podsumowanie inwentaryzacji'!$C128))='Podsumowanie inwentaryzacji'!$C128, IF('Inwentaryzacja 26.02.2013 '!#REF!=2,IF('Inwentaryzacja 26.02.2013 '!#REF!=1,'Inwentaryzacja 26.02.2013 '!$H$5:$H$201,0),0),0),0)</f>
        <v>#REF!</v>
      </c>
      <c r="Y128" s="46" t="e">
        <f t="array" ref="Y128">SUM(IF(MID('Inwentaryzacja 26.02.2013 '!$C$5:$C$201,1,LEN('Podsumowanie inwentaryzacji'!$C128))='Podsumowanie inwentaryzacji'!$C128, IF('Inwentaryzacja 26.02.2013 '!#REF!=2,IF('Inwentaryzacja 26.02.2013 '!#REF!=1,'Inwentaryzacja 26.02.2013 '!$H$5:$H$201,0),0),0),0)</f>
        <v>#REF!</v>
      </c>
      <c r="Z128" s="46" t="e">
        <f t="array" ref="Z128">SUM(IF(MID('Inwentaryzacja 26.02.2013 '!$C$5:$C$201,1,LEN('Podsumowanie inwentaryzacji'!$C128))='Podsumowanie inwentaryzacji'!$C128, IF('Inwentaryzacja 26.02.2013 '!#REF!=2,IF('Inwentaryzacja 26.02.2013 '!#REF!=1,'Inwentaryzacja 26.02.2013 '!$H$5:$H$201,0),0),0),0)</f>
        <v>#REF!</v>
      </c>
      <c r="AA128" s="97" t="e">
        <f t="shared" si="14"/>
        <v>#REF!</v>
      </c>
    </row>
    <row r="129" spans="2:27">
      <c r="B129" s="24">
        <f t="shared" si="15"/>
        <v>7</v>
      </c>
      <c r="C129" s="33" t="s">
        <v>6179</v>
      </c>
      <c r="D129" s="19" t="e">
        <f t="array" ref="D129">SUM(IF(MID('Inwentaryzacja 26.02.2013 '!$C$5:$C$201,1,LEN('Podsumowanie inwentaryzacji'!$C129))='Podsumowanie inwentaryzacji'!$C129, IF('Inwentaryzacja 26.02.2013 '!#REF!=2,'Inwentaryzacja 26.02.2013 '!#REF!,0),0),0)</f>
        <v>#REF!</v>
      </c>
      <c r="E129" s="19" t="e">
        <f t="array" ref="E129">SUM(IF(MID('Inwentaryzacja 26.02.2013 '!$C$5:$C$201,1,LEN('Podsumowanie inwentaryzacji'!$C129))='Podsumowanie inwentaryzacji'!$C129, IF('Inwentaryzacja 26.02.2013 '!#REF!=2,'Inwentaryzacja 26.02.2013 '!#REF!,0),0),0)</f>
        <v>#REF!</v>
      </c>
      <c r="F129" s="19" t="e">
        <f t="array" ref="F129">SUM(IF(MID('Inwentaryzacja 26.02.2013 '!$C$5:$C$201,1,LEN('Podsumowanie inwentaryzacji'!$C129))='Podsumowanie inwentaryzacji'!$C129, IF('Inwentaryzacja 26.02.2013 '!#REF!=2,'Inwentaryzacja 26.02.2013 '!#REF!,0),0),0)</f>
        <v>#REF!</v>
      </c>
      <c r="G129" s="19" t="e">
        <f t="array" ref="G129">SUM(IF(MID('Inwentaryzacja 26.02.2013 '!$C$5:$C$201,1,LEN('Podsumowanie inwentaryzacji'!$C129))='Podsumowanie inwentaryzacji'!$C129, IF('Inwentaryzacja 26.02.2013 '!#REF!=2,'Inwentaryzacja 26.02.2013 '!#REF!,0),0),0)</f>
        <v>#REF!</v>
      </c>
      <c r="H129" s="19" t="e">
        <f t="array" ref="H129">SUM(IF(MID('Inwentaryzacja 26.02.2013 '!$C$5:$C$201,1,LEN('Podsumowanie inwentaryzacji'!$C129))='Podsumowanie inwentaryzacji'!$C129, IF('Inwentaryzacja 26.02.2013 '!#REF!=2,'Inwentaryzacja 26.02.2013 '!#REF!,0),0),0)</f>
        <v>#REF!</v>
      </c>
      <c r="I129" s="19" t="e">
        <f t="array" ref="I129">SUM(IF(MID('Inwentaryzacja 26.02.2013 '!$C$5:$C$201,1,LEN('Podsumowanie inwentaryzacji'!$C129))='Podsumowanie inwentaryzacji'!$C129, IF('Inwentaryzacja 26.02.2013 '!#REF!=2,'Inwentaryzacja 26.02.2013 '!#REF!,0),0),0)</f>
        <v>#REF!</v>
      </c>
      <c r="J129" s="19" t="e">
        <f t="array" ref="J129">SUM(IF(MID('Inwentaryzacja 26.02.2013 '!$C$5:$C$201,1,LEN('Podsumowanie inwentaryzacji'!$C129))='Podsumowanie inwentaryzacji'!$C129, IF('Inwentaryzacja 26.02.2013 '!#REF!=2,'Inwentaryzacja 26.02.2013 '!#REF!,0),0),0)</f>
        <v>#REF!</v>
      </c>
      <c r="K129" s="23" t="e">
        <f t="shared" si="12"/>
        <v>#REF!</v>
      </c>
      <c r="L129" s="19" t="e">
        <f t="array" ref="L129">SUM(IF(MID('Inwentaryzacja 26.02.2013 '!$C$5:$C$201,1,LEN('Podsumowanie inwentaryzacji'!$C129))='Podsumowanie inwentaryzacji'!$C129, IF('Inwentaryzacja 26.02.2013 '!#REF!=2,IF('Inwentaryzacja 26.02.2013 '!#REF!=1,'Inwentaryzacja 26.02.2013 '!$G$5:$G$201,0),0),0),0)</f>
        <v>#REF!</v>
      </c>
      <c r="M129" s="19" t="e">
        <f t="array" ref="M129">SUM(IF(MID('Inwentaryzacja 26.02.2013 '!$C$5:$C$201,1,LEN('Podsumowanie inwentaryzacji'!$C129))='Podsumowanie inwentaryzacji'!$C129, IF('Inwentaryzacja 26.02.2013 '!#REF!=2,IF('Inwentaryzacja 26.02.2013 '!#REF!=1,'Inwentaryzacja 26.02.2013 '!$G$5:$G$201,0),0),0),0)</f>
        <v>#REF!</v>
      </c>
      <c r="N129" s="19" t="e">
        <f t="array" ref="N129">SUM(IF(MID('Inwentaryzacja 26.02.2013 '!$C$5:$C$201,1,LEN('Podsumowanie inwentaryzacji'!$C129))='Podsumowanie inwentaryzacji'!$C129, IF('Inwentaryzacja 26.02.2013 '!#REF!=2,IF('Inwentaryzacja 26.02.2013 '!#REF!=1,'Inwentaryzacja 26.02.2013 '!$G$5:$G$201,0),0),0),0)</f>
        <v>#REF!</v>
      </c>
      <c r="O129" s="19" t="e">
        <f t="array" ref="O129">SUM(IF(MID('Inwentaryzacja 26.02.2013 '!$C$5:$C$201,1,LEN('Podsumowanie inwentaryzacji'!$C129))='Podsumowanie inwentaryzacji'!$C129, IF('Inwentaryzacja 26.02.2013 '!#REF!=2,IF('Inwentaryzacja 26.02.2013 '!#REF!=1,'Inwentaryzacja 26.02.2013 '!$G$5:$G$201,0),0),0),0)</f>
        <v>#REF!</v>
      </c>
      <c r="P129" s="19" t="e">
        <f t="array" ref="P129">SUM(IF(MID('Inwentaryzacja 26.02.2013 '!$C$5:$C$201,1,LEN('Podsumowanie inwentaryzacji'!$C129))='Podsumowanie inwentaryzacji'!$C129, IF('Inwentaryzacja 26.02.2013 '!#REF!=2,IF('Inwentaryzacja 26.02.2013 '!#REF!=1,'Inwentaryzacja 26.02.2013 '!$G$5:$G$201,0),0),0),0)</f>
        <v>#REF!</v>
      </c>
      <c r="Q129" s="19" t="e">
        <f t="array" ref="Q129">SUM(IF(MID('Inwentaryzacja 26.02.2013 '!$C$5:$C$201,1,LEN('Podsumowanie inwentaryzacji'!$C129))='Podsumowanie inwentaryzacji'!$C129, IF('Inwentaryzacja 26.02.2013 '!#REF!=2,IF('Inwentaryzacja 26.02.2013 '!#REF!=1,'Inwentaryzacja 26.02.2013 '!$G$5:$G$201,0),0),0),0)</f>
        <v>#REF!</v>
      </c>
      <c r="R129" s="19" t="e">
        <f t="array" ref="R129">SUM(IF(MID('Inwentaryzacja 26.02.2013 '!$C$5:$C$201,1,LEN('Podsumowanie inwentaryzacji'!$C129))='Podsumowanie inwentaryzacji'!$C129, IF('Inwentaryzacja 26.02.2013 '!#REF!=2,IF('Inwentaryzacja 26.02.2013 '!#REF!=1,'Inwentaryzacja 26.02.2013 '!$G$5:$G$201,0),0),0),0)</f>
        <v>#REF!</v>
      </c>
      <c r="S129" s="23" t="e">
        <f t="shared" si="13"/>
        <v>#REF!</v>
      </c>
      <c r="T129" s="46" t="e">
        <f t="array" ref="T129">SUM(IF(MID('Inwentaryzacja 26.02.2013 '!$C$5:$C$201,1,LEN('Podsumowanie inwentaryzacji'!$C129))='Podsumowanie inwentaryzacji'!$C129, IF('Inwentaryzacja 26.02.2013 '!#REF!=2,IF('Inwentaryzacja 26.02.2013 '!#REF!=1,'Inwentaryzacja 26.02.2013 '!$H$5:$H$201,0),0),0),0)</f>
        <v>#REF!</v>
      </c>
      <c r="U129" s="46" t="e">
        <f t="array" ref="U129">SUM(IF(MID('Inwentaryzacja 26.02.2013 '!$C$5:$C$201,1,LEN('Podsumowanie inwentaryzacji'!$C129))='Podsumowanie inwentaryzacji'!$C129, IF('Inwentaryzacja 26.02.2013 '!#REF!=2,IF('Inwentaryzacja 26.02.2013 '!#REF!=1,'Inwentaryzacja 26.02.2013 '!$H$5:$H$201,0),0),0),0)</f>
        <v>#REF!</v>
      </c>
      <c r="V129" s="46" t="e">
        <f t="array" ref="V129">SUM(IF(MID('Inwentaryzacja 26.02.2013 '!$C$5:$C$201,1,LEN('Podsumowanie inwentaryzacji'!$C129))='Podsumowanie inwentaryzacji'!$C129, IF('Inwentaryzacja 26.02.2013 '!#REF!=2,IF('Inwentaryzacja 26.02.2013 '!#REF!=1,'Inwentaryzacja 26.02.2013 '!$H$5:$H$201,0),0),0),0)</f>
        <v>#REF!</v>
      </c>
      <c r="W129" s="46" t="e">
        <f t="array" ref="W129">SUM(IF(MID('Inwentaryzacja 26.02.2013 '!$C$5:$C$201,1,LEN('Podsumowanie inwentaryzacji'!$C129))='Podsumowanie inwentaryzacji'!$C129, IF('Inwentaryzacja 26.02.2013 '!#REF!=2,IF('Inwentaryzacja 26.02.2013 '!#REF!=1,'Inwentaryzacja 26.02.2013 '!$H$5:$H$201,0),0),0),0)</f>
        <v>#REF!</v>
      </c>
      <c r="X129" s="46" t="e">
        <f t="array" ref="X129">SUM(IF(MID('Inwentaryzacja 26.02.2013 '!$C$5:$C$201,1,LEN('Podsumowanie inwentaryzacji'!$C129))='Podsumowanie inwentaryzacji'!$C129, IF('Inwentaryzacja 26.02.2013 '!#REF!=2,IF('Inwentaryzacja 26.02.2013 '!#REF!=1,'Inwentaryzacja 26.02.2013 '!$H$5:$H$201,0),0),0),0)</f>
        <v>#REF!</v>
      </c>
      <c r="Y129" s="46" t="e">
        <f t="array" ref="Y129">SUM(IF(MID('Inwentaryzacja 26.02.2013 '!$C$5:$C$201,1,LEN('Podsumowanie inwentaryzacji'!$C129))='Podsumowanie inwentaryzacji'!$C129, IF('Inwentaryzacja 26.02.2013 '!#REF!=2,IF('Inwentaryzacja 26.02.2013 '!#REF!=1,'Inwentaryzacja 26.02.2013 '!$H$5:$H$201,0),0),0),0)</f>
        <v>#REF!</v>
      </c>
      <c r="Z129" s="46" t="e">
        <f t="array" ref="Z129">SUM(IF(MID('Inwentaryzacja 26.02.2013 '!$C$5:$C$201,1,LEN('Podsumowanie inwentaryzacji'!$C129))='Podsumowanie inwentaryzacji'!$C129, IF('Inwentaryzacja 26.02.2013 '!#REF!=2,IF('Inwentaryzacja 26.02.2013 '!#REF!=1,'Inwentaryzacja 26.02.2013 '!$H$5:$H$201,0),0),0),0)</f>
        <v>#REF!</v>
      </c>
      <c r="AA129" s="97" t="e">
        <f t="shared" si="14"/>
        <v>#REF!</v>
      </c>
    </row>
    <row r="130" spans="2:27">
      <c r="B130" s="24">
        <f t="shared" si="15"/>
        <v>8</v>
      </c>
      <c r="C130" s="24" t="s">
        <v>6290</v>
      </c>
      <c r="D130" s="19" t="e">
        <f t="array" ref="D130">SUM(IF(MID('Inwentaryzacja 26.02.2013 '!$C$5:$C$201,1,LEN('Podsumowanie inwentaryzacji'!$C130))='Podsumowanie inwentaryzacji'!$C130, IF('Inwentaryzacja 26.02.2013 '!#REF!=2,'Inwentaryzacja 26.02.2013 '!#REF!,0),0),0)</f>
        <v>#REF!</v>
      </c>
      <c r="E130" s="19" t="e">
        <f t="array" ref="E130">SUM(IF(MID('Inwentaryzacja 26.02.2013 '!$C$5:$C$201,1,LEN('Podsumowanie inwentaryzacji'!$C130))='Podsumowanie inwentaryzacji'!$C130, IF('Inwentaryzacja 26.02.2013 '!#REF!=2,'Inwentaryzacja 26.02.2013 '!#REF!,0),0),0)</f>
        <v>#REF!</v>
      </c>
      <c r="F130" s="19" t="e">
        <f t="array" ref="F130">SUM(IF(MID('Inwentaryzacja 26.02.2013 '!$C$5:$C$201,1,LEN('Podsumowanie inwentaryzacji'!$C130))='Podsumowanie inwentaryzacji'!$C130, IF('Inwentaryzacja 26.02.2013 '!#REF!=2,'Inwentaryzacja 26.02.2013 '!#REF!,0),0),0)</f>
        <v>#REF!</v>
      </c>
      <c r="G130" s="19" t="e">
        <f t="array" ref="G130">SUM(IF(MID('Inwentaryzacja 26.02.2013 '!$C$5:$C$201,1,LEN('Podsumowanie inwentaryzacji'!$C130))='Podsumowanie inwentaryzacji'!$C130, IF('Inwentaryzacja 26.02.2013 '!#REF!=2,'Inwentaryzacja 26.02.2013 '!#REF!,0),0),0)</f>
        <v>#REF!</v>
      </c>
      <c r="H130" s="19" t="e">
        <f t="array" ref="H130">SUM(IF(MID('Inwentaryzacja 26.02.2013 '!$C$5:$C$201,1,LEN('Podsumowanie inwentaryzacji'!$C130))='Podsumowanie inwentaryzacji'!$C130, IF('Inwentaryzacja 26.02.2013 '!#REF!=2,'Inwentaryzacja 26.02.2013 '!#REF!,0),0),0)</f>
        <v>#REF!</v>
      </c>
      <c r="I130" s="19" t="e">
        <f t="array" ref="I130">SUM(IF(MID('Inwentaryzacja 26.02.2013 '!$C$5:$C$201,1,LEN('Podsumowanie inwentaryzacji'!$C130))='Podsumowanie inwentaryzacji'!$C130, IF('Inwentaryzacja 26.02.2013 '!#REF!=2,'Inwentaryzacja 26.02.2013 '!#REF!,0),0),0)</f>
        <v>#REF!</v>
      </c>
      <c r="J130" s="19" t="e">
        <f t="array" ref="J130">SUM(IF(MID('Inwentaryzacja 26.02.2013 '!$C$5:$C$201,1,LEN('Podsumowanie inwentaryzacji'!$C130))='Podsumowanie inwentaryzacji'!$C130, IF('Inwentaryzacja 26.02.2013 '!#REF!=2,'Inwentaryzacja 26.02.2013 '!#REF!,0),0),0)</f>
        <v>#REF!</v>
      </c>
      <c r="K130" s="23" t="e">
        <f t="shared" si="12"/>
        <v>#REF!</v>
      </c>
      <c r="L130" s="19" t="e">
        <f t="array" ref="L130">SUM(IF(MID('Inwentaryzacja 26.02.2013 '!$C$5:$C$201,1,LEN('Podsumowanie inwentaryzacji'!$C130))='Podsumowanie inwentaryzacji'!$C130, IF('Inwentaryzacja 26.02.2013 '!#REF!=2,IF('Inwentaryzacja 26.02.2013 '!#REF!=1,'Inwentaryzacja 26.02.2013 '!$G$5:$G$201,0),0),0),0)</f>
        <v>#REF!</v>
      </c>
      <c r="M130" s="19" t="e">
        <f t="array" ref="M130">SUM(IF(MID('Inwentaryzacja 26.02.2013 '!$C$5:$C$201,1,LEN('Podsumowanie inwentaryzacji'!$C130))='Podsumowanie inwentaryzacji'!$C130, IF('Inwentaryzacja 26.02.2013 '!#REF!=2,IF('Inwentaryzacja 26.02.2013 '!#REF!=1,'Inwentaryzacja 26.02.2013 '!$G$5:$G$201,0),0),0),0)</f>
        <v>#REF!</v>
      </c>
      <c r="N130" s="19" t="e">
        <f t="array" ref="N130">SUM(IF(MID('Inwentaryzacja 26.02.2013 '!$C$5:$C$201,1,LEN('Podsumowanie inwentaryzacji'!$C130))='Podsumowanie inwentaryzacji'!$C130, IF('Inwentaryzacja 26.02.2013 '!#REF!=2,IF('Inwentaryzacja 26.02.2013 '!#REF!=1,'Inwentaryzacja 26.02.2013 '!$G$5:$G$201,0),0),0),0)</f>
        <v>#REF!</v>
      </c>
      <c r="O130" s="19" t="e">
        <f t="array" ref="O130">SUM(IF(MID('Inwentaryzacja 26.02.2013 '!$C$5:$C$201,1,LEN('Podsumowanie inwentaryzacji'!$C130))='Podsumowanie inwentaryzacji'!$C130, IF('Inwentaryzacja 26.02.2013 '!#REF!=2,IF('Inwentaryzacja 26.02.2013 '!#REF!=1,'Inwentaryzacja 26.02.2013 '!$G$5:$G$201,0),0),0),0)</f>
        <v>#REF!</v>
      </c>
      <c r="P130" s="19" t="e">
        <f t="array" ref="P130">SUM(IF(MID('Inwentaryzacja 26.02.2013 '!$C$5:$C$201,1,LEN('Podsumowanie inwentaryzacji'!$C130))='Podsumowanie inwentaryzacji'!$C130, IF('Inwentaryzacja 26.02.2013 '!#REF!=2,IF('Inwentaryzacja 26.02.2013 '!#REF!=1,'Inwentaryzacja 26.02.2013 '!$G$5:$G$201,0),0),0),0)</f>
        <v>#REF!</v>
      </c>
      <c r="Q130" s="19" t="e">
        <f t="array" ref="Q130">SUM(IF(MID('Inwentaryzacja 26.02.2013 '!$C$5:$C$201,1,LEN('Podsumowanie inwentaryzacji'!$C130))='Podsumowanie inwentaryzacji'!$C130, IF('Inwentaryzacja 26.02.2013 '!#REF!=2,IF('Inwentaryzacja 26.02.2013 '!#REF!=1,'Inwentaryzacja 26.02.2013 '!$G$5:$G$201,0),0),0),0)</f>
        <v>#REF!</v>
      </c>
      <c r="R130" s="19" t="e">
        <f t="array" ref="R130">SUM(IF(MID('Inwentaryzacja 26.02.2013 '!$C$5:$C$201,1,LEN('Podsumowanie inwentaryzacji'!$C130))='Podsumowanie inwentaryzacji'!$C130, IF('Inwentaryzacja 26.02.2013 '!#REF!=2,IF('Inwentaryzacja 26.02.2013 '!#REF!=1,'Inwentaryzacja 26.02.2013 '!$G$5:$G$201,0),0),0),0)</f>
        <v>#REF!</v>
      </c>
      <c r="S130" s="23" t="e">
        <f t="shared" si="13"/>
        <v>#REF!</v>
      </c>
      <c r="T130" s="46" t="e">
        <f t="array" ref="T130">SUM(IF(MID('Inwentaryzacja 26.02.2013 '!$C$5:$C$201,1,LEN('Podsumowanie inwentaryzacji'!$C130))='Podsumowanie inwentaryzacji'!$C130, IF('Inwentaryzacja 26.02.2013 '!#REF!=2,IF('Inwentaryzacja 26.02.2013 '!#REF!=1,'Inwentaryzacja 26.02.2013 '!$H$5:$H$201,0),0),0),0)</f>
        <v>#REF!</v>
      </c>
      <c r="U130" s="46" t="e">
        <f t="array" ref="U130">SUM(IF(MID('Inwentaryzacja 26.02.2013 '!$C$5:$C$201,1,LEN('Podsumowanie inwentaryzacji'!$C130))='Podsumowanie inwentaryzacji'!$C130, IF('Inwentaryzacja 26.02.2013 '!#REF!=2,IF('Inwentaryzacja 26.02.2013 '!#REF!=1,'Inwentaryzacja 26.02.2013 '!$H$5:$H$201,0),0),0),0)</f>
        <v>#REF!</v>
      </c>
      <c r="V130" s="46" t="e">
        <f t="array" ref="V130">SUM(IF(MID('Inwentaryzacja 26.02.2013 '!$C$5:$C$201,1,LEN('Podsumowanie inwentaryzacji'!$C130))='Podsumowanie inwentaryzacji'!$C130, IF('Inwentaryzacja 26.02.2013 '!#REF!=2,IF('Inwentaryzacja 26.02.2013 '!#REF!=1,'Inwentaryzacja 26.02.2013 '!$H$5:$H$201,0),0),0),0)</f>
        <v>#REF!</v>
      </c>
      <c r="W130" s="46" t="e">
        <f t="array" ref="W130">SUM(IF(MID('Inwentaryzacja 26.02.2013 '!$C$5:$C$201,1,LEN('Podsumowanie inwentaryzacji'!$C130))='Podsumowanie inwentaryzacji'!$C130, IF('Inwentaryzacja 26.02.2013 '!#REF!=2,IF('Inwentaryzacja 26.02.2013 '!#REF!=1,'Inwentaryzacja 26.02.2013 '!$H$5:$H$201,0),0),0),0)</f>
        <v>#REF!</v>
      </c>
      <c r="X130" s="46" t="e">
        <f t="array" ref="X130">SUM(IF(MID('Inwentaryzacja 26.02.2013 '!$C$5:$C$201,1,LEN('Podsumowanie inwentaryzacji'!$C130))='Podsumowanie inwentaryzacji'!$C130, IF('Inwentaryzacja 26.02.2013 '!#REF!=2,IF('Inwentaryzacja 26.02.2013 '!#REF!=1,'Inwentaryzacja 26.02.2013 '!$H$5:$H$201,0),0),0),0)</f>
        <v>#REF!</v>
      </c>
      <c r="Y130" s="46" t="e">
        <f t="array" ref="Y130">SUM(IF(MID('Inwentaryzacja 26.02.2013 '!$C$5:$C$201,1,LEN('Podsumowanie inwentaryzacji'!$C130))='Podsumowanie inwentaryzacji'!$C130, IF('Inwentaryzacja 26.02.2013 '!#REF!=2,IF('Inwentaryzacja 26.02.2013 '!#REF!=1,'Inwentaryzacja 26.02.2013 '!$H$5:$H$201,0),0),0),0)</f>
        <v>#REF!</v>
      </c>
      <c r="Z130" s="46" t="e">
        <f t="array" ref="Z130">SUM(IF(MID('Inwentaryzacja 26.02.2013 '!$C$5:$C$201,1,LEN('Podsumowanie inwentaryzacji'!$C130))='Podsumowanie inwentaryzacji'!$C130, IF('Inwentaryzacja 26.02.2013 '!#REF!=2,IF('Inwentaryzacja 26.02.2013 '!#REF!=1,'Inwentaryzacja 26.02.2013 '!$H$5:$H$201,0),0),0),0)</f>
        <v>#REF!</v>
      </c>
      <c r="AA130" s="97" t="e">
        <f t="shared" si="14"/>
        <v>#REF!</v>
      </c>
    </row>
    <row r="131" spans="2:27">
      <c r="B131" s="24">
        <f t="shared" si="15"/>
        <v>9</v>
      </c>
      <c r="C131" s="24" t="s">
        <v>1035</v>
      </c>
      <c r="D131" s="19" t="e">
        <f t="array" ref="D131">SUM(IF(MID('Inwentaryzacja 26.02.2013 '!$C$5:$C$201,1,LEN('Podsumowanie inwentaryzacji'!$C131))='Podsumowanie inwentaryzacji'!$C131, IF('Inwentaryzacja 26.02.2013 '!#REF!=2,'Inwentaryzacja 26.02.2013 '!#REF!,0),0),0)</f>
        <v>#REF!</v>
      </c>
      <c r="E131" s="19" t="e">
        <f t="array" ref="E131">SUM(IF(MID('Inwentaryzacja 26.02.2013 '!$C$5:$C$201,1,LEN('Podsumowanie inwentaryzacji'!$C131))='Podsumowanie inwentaryzacji'!$C131, IF('Inwentaryzacja 26.02.2013 '!#REF!=2,'Inwentaryzacja 26.02.2013 '!#REF!,0),0),0)</f>
        <v>#REF!</v>
      </c>
      <c r="F131" s="19" t="e">
        <f t="array" ref="F131">SUM(IF(MID('Inwentaryzacja 26.02.2013 '!$C$5:$C$201,1,LEN('Podsumowanie inwentaryzacji'!$C131))='Podsumowanie inwentaryzacji'!$C131, IF('Inwentaryzacja 26.02.2013 '!#REF!=2,'Inwentaryzacja 26.02.2013 '!#REF!,0),0),0)</f>
        <v>#REF!</v>
      </c>
      <c r="G131" s="19" t="e">
        <f t="array" ref="G131">SUM(IF(MID('Inwentaryzacja 26.02.2013 '!$C$5:$C$201,1,LEN('Podsumowanie inwentaryzacji'!$C131))='Podsumowanie inwentaryzacji'!$C131, IF('Inwentaryzacja 26.02.2013 '!#REF!=2,'Inwentaryzacja 26.02.2013 '!#REF!,0),0),0)</f>
        <v>#REF!</v>
      </c>
      <c r="H131" s="19" t="e">
        <f t="array" ref="H131">SUM(IF(MID('Inwentaryzacja 26.02.2013 '!$C$5:$C$201,1,LEN('Podsumowanie inwentaryzacji'!$C131))='Podsumowanie inwentaryzacji'!$C131, IF('Inwentaryzacja 26.02.2013 '!#REF!=2,'Inwentaryzacja 26.02.2013 '!#REF!,0),0),0)</f>
        <v>#REF!</v>
      </c>
      <c r="I131" s="19" t="e">
        <f t="array" ref="I131">SUM(IF(MID('Inwentaryzacja 26.02.2013 '!$C$5:$C$201,1,LEN('Podsumowanie inwentaryzacji'!$C131))='Podsumowanie inwentaryzacji'!$C131, IF('Inwentaryzacja 26.02.2013 '!#REF!=2,'Inwentaryzacja 26.02.2013 '!#REF!,0),0),0)</f>
        <v>#REF!</v>
      </c>
      <c r="J131" s="19" t="e">
        <f t="array" ref="J131">SUM(IF(MID('Inwentaryzacja 26.02.2013 '!$C$5:$C$201,1,LEN('Podsumowanie inwentaryzacji'!$C131))='Podsumowanie inwentaryzacji'!$C131, IF('Inwentaryzacja 26.02.2013 '!#REF!=2,'Inwentaryzacja 26.02.2013 '!#REF!,0),0),0)</f>
        <v>#REF!</v>
      </c>
      <c r="K131" s="23" t="e">
        <f t="shared" si="12"/>
        <v>#REF!</v>
      </c>
      <c r="L131" s="19" t="e">
        <f t="array" ref="L131">SUM(IF(MID('Inwentaryzacja 26.02.2013 '!$C$5:$C$201,1,LEN('Podsumowanie inwentaryzacji'!$C131))='Podsumowanie inwentaryzacji'!$C131, IF('Inwentaryzacja 26.02.2013 '!#REF!=2,IF('Inwentaryzacja 26.02.2013 '!#REF!=1,'Inwentaryzacja 26.02.2013 '!$G$5:$G$201,0),0),0),0)</f>
        <v>#REF!</v>
      </c>
      <c r="M131" s="19" t="e">
        <f t="array" ref="M131">SUM(IF(MID('Inwentaryzacja 26.02.2013 '!$C$5:$C$201,1,LEN('Podsumowanie inwentaryzacji'!$C131))='Podsumowanie inwentaryzacji'!$C131, IF('Inwentaryzacja 26.02.2013 '!#REF!=2,IF('Inwentaryzacja 26.02.2013 '!#REF!=1,'Inwentaryzacja 26.02.2013 '!$G$5:$G$201,0),0),0),0)</f>
        <v>#REF!</v>
      </c>
      <c r="N131" s="19" t="e">
        <f t="array" ref="N131">SUM(IF(MID('Inwentaryzacja 26.02.2013 '!$C$5:$C$201,1,LEN('Podsumowanie inwentaryzacji'!$C131))='Podsumowanie inwentaryzacji'!$C131, IF('Inwentaryzacja 26.02.2013 '!#REF!=2,IF('Inwentaryzacja 26.02.2013 '!#REF!=1,'Inwentaryzacja 26.02.2013 '!$G$5:$G$201,0),0),0),0)</f>
        <v>#REF!</v>
      </c>
      <c r="O131" s="19" t="e">
        <f t="array" ref="O131">SUM(IF(MID('Inwentaryzacja 26.02.2013 '!$C$5:$C$201,1,LEN('Podsumowanie inwentaryzacji'!$C131))='Podsumowanie inwentaryzacji'!$C131, IF('Inwentaryzacja 26.02.2013 '!#REF!=2,IF('Inwentaryzacja 26.02.2013 '!#REF!=1,'Inwentaryzacja 26.02.2013 '!$G$5:$G$201,0),0),0),0)</f>
        <v>#REF!</v>
      </c>
      <c r="P131" s="19" t="e">
        <f t="array" ref="P131">SUM(IF(MID('Inwentaryzacja 26.02.2013 '!$C$5:$C$201,1,LEN('Podsumowanie inwentaryzacji'!$C131))='Podsumowanie inwentaryzacji'!$C131, IF('Inwentaryzacja 26.02.2013 '!#REF!=2,IF('Inwentaryzacja 26.02.2013 '!#REF!=1,'Inwentaryzacja 26.02.2013 '!$G$5:$G$201,0),0),0),0)</f>
        <v>#REF!</v>
      </c>
      <c r="Q131" s="19" t="e">
        <f t="array" ref="Q131">SUM(IF(MID('Inwentaryzacja 26.02.2013 '!$C$5:$C$201,1,LEN('Podsumowanie inwentaryzacji'!$C131))='Podsumowanie inwentaryzacji'!$C131, IF('Inwentaryzacja 26.02.2013 '!#REF!=2,IF('Inwentaryzacja 26.02.2013 '!#REF!=1,'Inwentaryzacja 26.02.2013 '!$G$5:$G$201,0),0),0),0)</f>
        <v>#REF!</v>
      </c>
      <c r="R131" s="19" t="e">
        <f t="array" ref="R131">SUM(IF(MID('Inwentaryzacja 26.02.2013 '!$C$5:$C$201,1,LEN('Podsumowanie inwentaryzacji'!$C131))='Podsumowanie inwentaryzacji'!$C131, IF('Inwentaryzacja 26.02.2013 '!#REF!=2,IF('Inwentaryzacja 26.02.2013 '!#REF!=1,'Inwentaryzacja 26.02.2013 '!$G$5:$G$201,0),0),0),0)</f>
        <v>#REF!</v>
      </c>
      <c r="S131" s="23" t="e">
        <f t="shared" si="13"/>
        <v>#REF!</v>
      </c>
      <c r="T131" s="46" t="e">
        <f t="array" ref="T131">SUM(IF(MID('Inwentaryzacja 26.02.2013 '!$C$5:$C$201,1,LEN('Podsumowanie inwentaryzacji'!$C131))='Podsumowanie inwentaryzacji'!$C131, IF('Inwentaryzacja 26.02.2013 '!#REF!=2,IF('Inwentaryzacja 26.02.2013 '!#REF!=1,'Inwentaryzacja 26.02.2013 '!$H$5:$H$201,0),0),0),0)</f>
        <v>#REF!</v>
      </c>
      <c r="U131" s="46" t="e">
        <f t="array" ref="U131">SUM(IF(MID('Inwentaryzacja 26.02.2013 '!$C$5:$C$201,1,LEN('Podsumowanie inwentaryzacji'!$C131))='Podsumowanie inwentaryzacji'!$C131, IF('Inwentaryzacja 26.02.2013 '!#REF!=2,IF('Inwentaryzacja 26.02.2013 '!#REF!=1,'Inwentaryzacja 26.02.2013 '!$H$5:$H$201,0),0),0),0)</f>
        <v>#REF!</v>
      </c>
      <c r="V131" s="46" t="e">
        <f t="array" ref="V131">SUM(IF(MID('Inwentaryzacja 26.02.2013 '!$C$5:$C$201,1,LEN('Podsumowanie inwentaryzacji'!$C131))='Podsumowanie inwentaryzacji'!$C131, IF('Inwentaryzacja 26.02.2013 '!#REF!=2,IF('Inwentaryzacja 26.02.2013 '!#REF!=1,'Inwentaryzacja 26.02.2013 '!$H$5:$H$201,0),0),0),0)</f>
        <v>#REF!</v>
      </c>
      <c r="W131" s="46" t="e">
        <f t="array" ref="W131">SUM(IF(MID('Inwentaryzacja 26.02.2013 '!$C$5:$C$201,1,LEN('Podsumowanie inwentaryzacji'!$C131))='Podsumowanie inwentaryzacji'!$C131, IF('Inwentaryzacja 26.02.2013 '!#REF!=2,IF('Inwentaryzacja 26.02.2013 '!#REF!=1,'Inwentaryzacja 26.02.2013 '!$H$5:$H$201,0),0),0),0)</f>
        <v>#REF!</v>
      </c>
      <c r="X131" s="46" t="e">
        <f t="array" ref="X131">SUM(IF(MID('Inwentaryzacja 26.02.2013 '!$C$5:$C$201,1,LEN('Podsumowanie inwentaryzacji'!$C131))='Podsumowanie inwentaryzacji'!$C131, IF('Inwentaryzacja 26.02.2013 '!#REF!=2,IF('Inwentaryzacja 26.02.2013 '!#REF!=1,'Inwentaryzacja 26.02.2013 '!$H$5:$H$201,0),0),0),0)</f>
        <v>#REF!</v>
      </c>
      <c r="Y131" s="46" t="e">
        <f t="array" ref="Y131">SUM(IF(MID('Inwentaryzacja 26.02.2013 '!$C$5:$C$201,1,LEN('Podsumowanie inwentaryzacji'!$C131))='Podsumowanie inwentaryzacji'!$C131, IF('Inwentaryzacja 26.02.2013 '!#REF!=2,IF('Inwentaryzacja 26.02.2013 '!#REF!=1,'Inwentaryzacja 26.02.2013 '!$H$5:$H$201,0),0),0),0)</f>
        <v>#REF!</v>
      </c>
      <c r="Z131" s="46" t="e">
        <f t="array" ref="Z131">SUM(IF(MID('Inwentaryzacja 26.02.2013 '!$C$5:$C$201,1,LEN('Podsumowanie inwentaryzacji'!$C131))='Podsumowanie inwentaryzacji'!$C131, IF('Inwentaryzacja 26.02.2013 '!#REF!=2,IF('Inwentaryzacja 26.02.2013 '!#REF!=1,'Inwentaryzacja 26.02.2013 '!$H$5:$H$201,0),0),0),0)</f>
        <v>#REF!</v>
      </c>
      <c r="AA131" s="97" t="e">
        <f t="shared" si="14"/>
        <v>#REF!</v>
      </c>
    </row>
    <row r="132" spans="2:27">
      <c r="B132" s="24">
        <f t="shared" si="15"/>
        <v>10</v>
      </c>
      <c r="C132" s="24" t="s">
        <v>3213</v>
      </c>
      <c r="D132" s="19" t="e">
        <f t="array" ref="D132">SUM(IF(MID('Inwentaryzacja 26.02.2013 '!$C$5:$C$201,1,LEN('Podsumowanie inwentaryzacji'!$C132))='Podsumowanie inwentaryzacji'!$C132, IF('Inwentaryzacja 26.02.2013 '!#REF!=2,'Inwentaryzacja 26.02.2013 '!#REF!,0),0),0)</f>
        <v>#REF!</v>
      </c>
      <c r="E132" s="19" t="e">
        <f t="array" ref="E132">SUM(IF(MID('Inwentaryzacja 26.02.2013 '!$C$5:$C$201,1,LEN('Podsumowanie inwentaryzacji'!$C132))='Podsumowanie inwentaryzacji'!$C132, IF('Inwentaryzacja 26.02.2013 '!#REF!=2,'Inwentaryzacja 26.02.2013 '!#REF!,0),0),0)</f>
        <v>#REF!</v>
      </c>
      <c r="F132" s="19" t="e">
        <f t="array" ref="F132">SUM(IF(MID('Inwentaryzacja 26.02.2013 '!$C$5:$C$201,1,LEN('Podsumowanie inwentaryzacji'!$C132))='Podsumowanie inwentaryzacji'!$C132, IF('Inwentaryzacja 26.02.2013 '!#REF!=2,'Inwentaryzacja 26.02.2013 '!#REF!,0),0),0)</f>
        <v>#REF!</v>
      </c>
      <c r="G132" s="19" t="e">
        <f t="array" ref="G132">SUM(IF(MID('Inwentaryzacja 26.02.2013 '!$C$5:$C$201,1,LEN('Podsumowanie inwentaryzacji'!$C132))='Podsumowanie inwentaryzacji'!$C132, IF('Inwentaryzacja 26.02.2013 '!#REF!=2,'Inwentaryzacja 26.02.2013 '!#REF!,0),0),0)</f>
        <v>#REF!</v>
      </c>
      <c r="H132" s="19" t="e">
        <f t="array" ref="H132">SUM(IF(MID('Inwentaryzacja 26.02.2013 '!$C$5:$C$201,1,LEN('Podsumowanie inwentaryzacji'!$C132))='Podsumowanie inwentaryzacji'!$C132, IF('Inwentaryzacja 26.02.2013 '!#REF!=2,'Inwentaryzacja 26.02.2013 '!#REF!,0),0),0)</f>
        <v>#REF!</v>
      </c>
      <c r="I132" s="19" t="e">
        <f t="array" ref="I132">SUM(IF(MID('Inwentaryzacja 26.02.2013 '!$C$5:$C$201,1,LEN('Podsumowanie inwentaryzacji'!$C132))='Podsumowanie inwentaryzacji'!$C132, IF('Inwentaryzacja 26.02.2013 '!#REF!=2,'Inwentaryzacja 26.02.2013 '!#REF!,0),0),0)</f>
        <v>#REF!</v>
      </c>
      <c r="J132" s="19" t="e">
        <f t="array" ref="J132">SUM(IF(MID('Inwentaryzacja 26.02.2013 '!$C$5:$C$201,1,LEN('Podsumowanie inwentaryzacji'!$C132))='Podsumowanie inwentaryzacji'!$C132, IF('Inwentaryzacja 26.02.2013 '!#REF!=2,'Inwentaryzacja 26.02.2013 '!#REF!,0),0),0)</f>
        <v>#REF!</v>
      </c>
      <c r="K132" s="23" t="e">
        <f t="shared" si="12"/>
        <v>#REF!</v>
      </c>
      <c r="L132" s="19" t="e">
        <f t="array" ref="L132">SUM(IF(MID('Inwentaryzacja 26.02.2013 '!$C$5:$C$201,1,LEN('Podsumowanie inwentaryzacji'!$C132))='Podsumowanie inwentaryzacji'!$C132, IF('Inwentaryzacja 26.02.2013 '!#REF!=2,IF('Inwentaryzacja 26.02.2013 '!#REF!=1,'Inwentaryzacja 26.02.2013 '!$G$5:$G$201,0),0),0),0)</f>
        <v>#REF!</v>
      </c>
      <c r="M132" s="19" t="e">
        <f t="array" ref="M132">SUM(IF(MID('Inwentaryzacja 26.02.2013 '!$C$5:$C$201,1,LEN('Podsumowanie inwentaryzacji'!$C132))='Podsumowanie inwentaryzacji'!$C132, IF('Inwentaryzacja 26.02.2013 '!#REF!=2,IF('Inwentaryzacja 26.02.2013 '!#REF!=1,'Inwentaryzacja 26.02.2013 '!$G$5:$G$201,0),0),0),0)</f>
        <v>#REF!</v>
      </c>
      <c r="N132" s="19" t="e">
        <f t="array" ref="N132">SUM(IF(MID('Inwentaryzacja 26.02.2013 '!$C$5:$C$201,1,LEN('Podsumowanie inwentaryzacji'!$C132))='Podsumowanie inwentaryzacji'!$C132, IF('Inwentaryzacja 26.02.2013 '!#REF!=2,IF('Inwentaryzacja 26.02.2013 '!#REF!=1,'Inwentaryzacja 26.02.2013 '!$G$5:$G$201,0),0),0),0)</f>
        <v>#REF!</v>
      </c>
      <c r="O132" s="19" t="e">
        <f t="array" ref="O132">SUM(IF(MID('Inwentaryzacja 26.02.2013 '!$C$5:$C$201,1,LEN('Podsumowanie inwentaryzacji'!$C132))='Podsumowanie inwentaryzacji'!$C132, IF('Inwentaryzacja 26.02.2013 '!#REF!=2,IF('Inwentaryzacja 26.02.2013 '!#REF!=1,'Inwentaryzacja 26.02.2013 '!$G$5:$G$201,0),0),0),0)</f>
        <v>#REF!</v>
      </c>
      <c r="P132" s="19" t="e">
        <f t="array" ref="P132">SUM(IF(MID('Inwentaryzacja 26.02.2013 '!$C$5:$C$201,1,LEN('Podsumowanie inwentaryzacji'!$C132))='Podsumowanie inwentaryzacji'!$C132, IF('Inwentaryzacja 26.02.2013 '!#REF!=2,IF('Inwentaryzacja 26.02.2013 '!#REF!=1,'Inwentaryzacja 26.02.2013 '!$G$5:$G$201,0),0),0),0)</f>
        <v>#REF!</v>
      </c>
      <c r="Q132" s="19" t="e">
        <f t="array" ref="Q132">SUM(IF(MID('Inwentaryzacja 26.02.2013 '!$C$5:$C$201,1,LEN('Podsumowanie inwentaryzacji'!$C132))='Podsumowanie inwentaryzacji'!$C132, IF('Inwentaryzacja 26.02.2013 '!#REF!=2,IF('Inwentaryzacja 26.02.2013 '!#REF!=1,'Inwentaryzacja 26.02.2013 '!$G$5:$G$201,0),0),0),0)</f>
        <v>#REF!</v>
      </c>
      <c r="R132" s="19" t="e">
        <f t="array" ref="R132">SUM(IF(MID('Inwentaryzacja 26.02.2013 '!$C$5:$C$201,1,LEN('Podsumowanie inwentaryzacji'!$C132))='Podsumowanie inwentaryzacji'!$C132, IF('Inwentaryzacja 26.02.2013 '!#REF!=2,IF('Inwentaryzacja 26.02.2013 '!#REF!=1,'Inwentaryzacja 26.02.2013 '!$G$5:$G$201,0),0),0),0)</f>
        <v>#REF!</v>
      </c>
      <c r="S132" s="23" t="e">
        <f t="shared" si="13"/>
        <v>#REF!</v>
      </c>
      <c r="T132" s="46" t="e">
        <f t="array" ref="T132">SUM(IF(MID('Inwentaryzacja 26.02.2013 '!$C$5:$C$201,1,LEN('Podsumowanie inwentaryzacji'!$C132))='Podsumowanie inwentaryzacji'!$C132, IF('Inwentaryzacja 26.02.2013 '!#REF!=2,IF('Inwentaryzacja 26.02.2013 '!#REF!=1,'Inwentaryzacja 26.02.2013 '!$H$5:$H$201,0),0),0),0)</f>
        <v>#REF!</v>
      </c>
      <c r="U132" s="46" t="e">
        <f t="array" ref="U132">SUM(IF(MID('Inwentaryzacja 26.02.2013 '!$C$5:$C$201,1,LEN('Podsumowanie inwentaryzacji'!$C132))='Podsumowanie inwentaryzacji'!$C132, IF('Inwentaryzacja 26.02.2013 '!#REF!=2,IF('Inwentaryzacja 26.02.2013 '!#REF!=1,'Inwentaryzacja 26.02.2013 '!$H$5:$H$201,0),0),0),0)</f>
        <v>#REF!</v>
      </c>
      <c r="V132" s="46" t="e">
        <f t="array" ref="V132">SUM(IF(MID('Inwentaryzacja 26.02.2013 '!$C$5:$C$201,1,LEN('Podsumowanie inwentaryzacji'!$C132))='Podsumowanie inwentaryzacji'!$C132, IF('Inwentaryzacja 26.02.2013 '!#REF!=2,IF('Inwentaryzacja 26.02.2013 '!#REF!=1,'Inwentaryzacja 26.02.2013 '!$H$5:$H$201,0),0),0),0)</f>
        <v>#REF!</v>
      </c>
      <c r="W132" s="46" t="e">
        <f t="array" ref="W132">SUM(IF(MID('Inwentaryzacja 26.02.2013 '!$C$5:$C$201,1,LEN('Podsumowanie inwentaryzacji'!$C132))='Podsumowanie inwentaryzacji'!$C132, IF('Inwentaryzacja 26.02.2013 '!#REF!=2,IF('Inwentaryzacja 26.02.2013 '!#REF!=1,'Inwentaryzacja 26.02.2013 '!$H$5:$H$201,0),0),0),0)</f>
        <v>#REF!</v>
      </c>
      <c r="X132" s="46" t="e">
        <f t="array" ref="X132">SUM(IF(MID('Inwentaryzacja 26.02.2013 '!$C$5:$C$201,1,LEN('Podsumowanie inwentaryzacji'!$C132))='Podsumowanie inwentaryzacji'!$C132, IF('Inwentaryzacja 26.02.2013 '!#REF!=2,IF('Inwentaryzacja 26.02.2013 '!#REF!=1,'Inwentaryzacja 26.02.2013 '!$H$5:$H$201,0),0),0),0)</f>
        <v>#REF!</v>
      </c>
      <c r="Y132" s="46" t="e">
        <f t="array" ref="Y132">SUM(IF(MID('Inwentaryzacja 26.02.2013 '!$C$5:$C$201,1,LEN('Podsumowanie inwentaryzacji'!$C132))='Podsumowanie inwentaryzacji'!$C132, IF('Inwentaryzacja 26.02.2013 '!#REF!=2,IF('Inwentaryzacja 26.02.2013 '!#REF!=1,'Inwentaryzacja 26.02.2013 '!$H$5:$H$201,0),0),0),0)</f>
        <v>#REF!</v>
      </c>
      <c r="Z132" s="46" t="e">
        <f t="array" ref="Z132">SUM(IF(MID('Inwentaryzacja 26.02.2013 '!$C$5:$C$201,1,LEN('Podsumowanie inwentaryzacji'!$C132))='Podsumowanie inwentaryzacji'!$C132, IF('Inwentaryzacja 26.02.2013 '!#REF!=2,IF('Inwentaryzacja 26.02.2013 '!#REF!=1,'Inwentaryzacja 26.02.2013 '!$H$5:$H$201,0),0),0),0)</f>
        <v>#REF!</v>
      </c>
      <c r="AA132" s="97" t="e">
        <f t="shared" si="14"/>
        <v>#REF!</v>
      </c>
    </row>
    <row r="133" spans="2:27">
      <c r="B133" s="24">
        <f t="shared" si="15"/>
        <v>11</v>
      </c>
      <c r="C133" s="24" t="s">
        <v>1099</v>
      </c>
      <c r="D133" s="19" t="e">
        <f t="array" ref="D133">SUM(IF(MID('Inwentaryzacja 26.02.2013 '!$C$5:$C$201,1,LEN('Podsumowanie inwentaryzacji'!$C133))='Podsumowanie inwentaryzacji'!$C133, IF('Inwentaryzacja 26.02.2013 '!#REF!=2,'Inwentaryzacja 26.02.2013 '!#REF!,0),0),0)</f>
        <v>#REF!</v>
      </c>
      <c r="E133" s="19" t="e">
        <f t="array" ref="E133">SUM(IF(MID('Inwentaryzacja 26.02.2013 '!$C$5:$C$201,1,LEN('Podsumowanie inwentaryzacji'!$C133))='Podsumowanie inwentaryzacji'!$C133, IF('Inwentaryzacja 26.02.2013 '!#REF!=2,'Inwentaryzacja 26.02.2013 '!#REF!,0),0),0)</f>
        <v>#REF!</v>
      </c>
      <c r="F133" s="19" t="e">
        <f t="array" ref="F133">SUM(IF(MID('Inwentaryzacja 26.02.2013 '!$C$5:$C$201,1,LEN('Podsumowanie inwentaryzacji'!$C133))='Podsumowanie inwentaryzacji'!$C133, IF('Inwentaryzacja 26.02.2013 '!#REF!=2,'Inwentaryzacja 26.02.2013 '!#REF!,0),0),0)</f>
        <v>#REF!</v>
      </c>
      <c r="G133" s="19" t="e">
        <f t="array" ref="G133">SUM(IF(MID('Inwentaryzacja 26.02.2013 '!$C$5:$C$201,1,LEN('Podsumowanie inwentaryzacji'!$C133))='Podsumowanie inwentaryzacji'!$C133, IF('Inwentaryzacja 26.02.2013 '!#REF!=2,'Inwentaryzacja 26.02.2013 '!#REF!,0),0),0)</f>
        <v>#REF!</v>
      </c>
      <c r="H133" s="19" t="e">
        <f t="array" ref="H133">SUM(IF(MID('Inwentaryzacja 26.02.2013 '!$C$5:$C$201,1,LEN('Podsumowanie inwentaryzacji'!$C133))='Podsumowanie inwentaryzacji'!$C133, IF('Inwentaryzacja 26.02.2013 '!#REF!=2,'Inwentaryzacja 26.02.2013 '!#REF!,0),0),0)</f>
        <v>#REF!</v>
      </c>
      <c r="I133" s="19" t="e">
        <f t="array" ref="I133">SUM(IF(MID('Inwentaryzacja 26.02.2013 '!$C$5:$C$201,1,LEN('Podsumowanie inwentaryzacji'!$C133))='Podsumowanie inwentaryzacji'!$C133, IF('Inwentaryzacja 26.02.2013 '!#REF!=2,'Inwentaryzacja 26.02.2013 '!#REF!,0),0),0)</f>
        <v>#REF!</v>
      </c>
      <c r="J133" s="19" t="e">
        <f t="array" ref="J133">SUM(IF(MID('Inwentaryzacja 26.02.2013 '!$C$5:$C$201,1,LEN('Podsumowanie inwentaryzacji'!$C133))='Podsumowanie inwentaryzacji'!$C133, IF('Inwentaryzacja 26.02.2013 '!#REF!=2,'Inwentaryzacja 26.02.2013 '!#REF!,0),0),0)</f>
        <v>#REF!</v>
      </c>
      <c r="K133" s="23" t="e">
        <f t="shared" si="12"/>
        <v>#REF!</v>
      </c>
      <c r="L133" s="19" t="e">
        <f t="array" ref="L133">SUM(IF(MID('Inwentaryzacja 26.02.2013 '!$C$5:$C$201,1,LEN('Podsumowanie inwentaryzacji'!$C133))='Podsumowanie inwentaryzacji'!$C133, IF('Inwentaryzacja 26.02.2013 '!#REF!=2,IF('Inwentaryzacja 26.02.2013 '!#REF!=1,'Inwentaryzacja 26.02.2013 '!$G$5:$G$201,0),0),0),0)</f>
        <v>#REF!</v>
      </c>
      <c r="M133" s="19" t="e">
        <f t="array" ref="M133">SUM(IF(MID('Inwentaryzacja 26.02.2013 '!$C$5:$C$201,1,LEN('Podsumowanie inwentaryzacji'!$C133))='Podsumowanie inwentaryzacji'!$C133, IF('Inwentaryzacja 26.02.2013 '!#REF!=2,IF('Inwentaryzacja 26.02.2013 '!#REF!=1,'Inwentaryzacja 26.02.2013 '!$G$5:$G$201,0),0),0),0)</f>
        <v>#REF!</v>
      </c>
      <c r="N133" s="19" t="e">
        <f t="array" ref="N133">SUM(IF(MID('Inwentaryzacja 26.02.2013 '!$C$5:$C$201,1,LEN('Podsumowanie inwentaryzacji'!$C133))='Podsumowanie inwentaryzacji'!$C133, IF('Inwentaryzacja 26.02.2013 '!#REF!=2,IF('Inwentaryzacja 26.02.2013 '!#REF!=1,'Inwentaryzacja 26.02.2013 '!$G$5:$G$201,0),0),0),0)</f>
        <v>#REF!</v>
      </c>
      <c r="O133" s="19" t="e">
        <f t="array" ref="O133">SUM(IF(MID('Inwentaryzacja 26.02.2013 '!$C$5:$C$201,1,LEN('Podsumowanie inwentaryzacji'!$C133))='Podsumowanie inwentaryzacji'!$C133, IF('Inwentaryzacja 26.02.2013 '!#REF!=2,IF('Inwentaryzacja 26.02.2013 '!#REF!=1,'Inwentaryzacja 26.02.2013 '!$G$5:$G$201,0),0),0),0)</f>
        <v>#REF!</v>
      </c>
      <c r="P133" s="19" t="e">
        <f t="array" ref="P133">SUM(IF(MID('Inwentaryzacja 26.02.2013 '!$C$5:$C$201,1,LEN('Podsumowanie inwentaryzacji'!$C133))='Podsumowanie inwentaryzacji'!$C133, IF('Inwentaryzacja 26.02.2013 '!#REF!=2,IF('Inwentaryzacja 26.02.2013 '!#REF!=1,'Inwentaryzacja 26.02.2013 '!$G$5:$G$201,0),0),0),0)</f>
        <v>#REF!</v>
      </c>
      <c r="Q133" s="19" t="e">
        <f t="array" ref="Q133">SUM(IF(MID('Inwentaryzacja 26.02.2013 '!$C$5:$C$201,1,LEN('Podsumowanie inwentaryzacji'!$C133))='Podsumowanie inwentaryzacji'!$C133, IF('Inwentaryzacja 26.02.2013 '!#REF!=2,IF('Inwentaryzacja 26.02.2013 '!#REF!=1,'Inwentaryzacja 26.02.2013 '!$G$5:$G$201,0),0),0),0)</f>
        <v>#REF!</v>
      </c>
      <c r="R133" s="19" t="e">
        <f t="array" ref="R133">SUM(IF(MID('Inwentaryzacja 26.02.2013 '!$C$5:$C$201,1,LEN('Podsumowanie inwentaryzacji'!$C133))='Podsumowanie inwentaryzacji'!$C133, IF('Inwentaryzacja 26.02.2013 '!#REF!=2,IF('Inwentaryzacja 26.02.2013 '!#REF!=1,'Inwentaryzacja 26.02.2013 '!$G$5:$G$201,0),0),0),0)</f>
        <v>#REF!</v>
      </c>
      <c r="S133" s="23" t="e">
        <f t="shared" si="13"/>
        <v>#REF!</v>
      </c>
      <c r="T133" s="46" t="e">
        <f t="array" ref="T133">SUM(IF(MID('Inwentaryzacja 26.02.2013 '!$C$5:$C$201,1,LEN('Podsumowanie inwentaryzacji'!$C133))='Podsumowanie inwentaryzacji'!$C133, IF('Inwentaryzacja 26.02.2013 '!#REF!=2,IF('Inwentaryzacja 26.02.2013 '!#REF!=1,'Inwentaryzacja 26.02.2013 '!$H$5:$H$201,0),0),0),0)</f>
        <v>#REF!</v>
      </c>
      <c r="U133" s="46" t="e">
        <f t="array" ref="U133">SUM(IF(MID('Inwentaryzacja 26.02.2013 '!$C$5:$C$201,1,LEN('Podsumowanie inwentaryzacji'!$C133))='Podsumowanie inwentaryzacji'!$C133, IF('Inwentaryzacja 26.02.2013 '!#REF!=2,IF('Inwentaryzacja 26.02.2013 '!#REF!=1,'Inwentaryzacja 26.02.2013 '!$H$5:$H$201,0),0),0),0)</f>
        <v>#REF!</v>
      </c>
      <c r="V133" s="46" t="e">
        <f t="array" ref="V133">SUM(IF(MID('Inwentaryzacja 26.02.2013 '!$C$5:$C$201,1,LEN('Podsumowanie inwentaryzacji'!$C133))='Podsumowanie inwentaryzacji'!$C133, IF('Inwentaryzacja 26.02.2013 '!#REF!=2,IF('Inwentaryzacja 26.02.2013 '!#REF!=1,'Inwentaryzacja 26.02.2013 '!$H$5:$H$201,0),0),0),0)</f>
        <v>#REF!</v>
      </c>
      <c r="W133" s="46" t="e">
        <f t="array" ref="W133">SUM(IF(MID('Inwentaryzacja 26.02.2013 '!$C$5:$C$201,1,LEN('Podsumowanie inwentaryzacji'!$C133))='Podsumowanie inwentaryzacji'!$C133, IF('Inwentaryzacja 26.02.2013 '!#REF!=2,IF('Inwentaryzacja 26.02.2013 '!#REF!=1,'Inwentaryzacja 26.02.2013 '!$H$5:$H$201,0),0),0),0)</f>
        <v>#REF!</v>
      </c>
      <c r="X133" s="46" t="e">
        <f t="array" ref="X133">SUM(IF(MID('Inwentaryzacja 26.02.2013 '!$C$5:$C$201,1,LEN('Podsumowanie inwentaryzacji'!$C133))='Podsumowanie inwentaryzacji'!$C133, IF('Inwentaryzacja 26.02.2013 '!#REF!=2,IF('Inwentaryzacja 26.02.2013 '!#REF!=1,'Inwentaryzacja 26.02.2013 '!$H$5:$H$201,0),0),0),0)</f>
        <v>#REF!</v>
      </c>
      <c r="Y133" s="46" t="e">
        <f t="array" ref="Y133">SUM(IF(MID('Inwentaryzacja 26.02.2013 '!$C$5:$C$201,1,LEN('Podsumowanie inwentaryzacji'!$C133))='Podsumowanie inwentaryzacji'!$C133, IF('Inwentaryzacja 26.02.2013 '!#REF!=2,IF('Inwentaryzacja 26.02.2013 '!#REF!=1,'Inwentaryzacja 26.02.2013 '!$H$5:$H$201,0),0),0),0)</f>
        <v>#REF!</v>
      </c>
      <c r="Z133" s="46" t="e">
        <f t="array" ref="Z133">SUM(IF(MID('Inwentaryzacja 26.02.2013 '!$C$5:$C$201,1,LEN('Podsumowanie inwentaryzacji'!$C133))='Podsumowanie inwentaryzacji'!$C133, IF('Inwentaryzacja 26.02.2013 '!#REF!=2,IF('Inwentaryzacja 26.02.2013 '!#REF!=1,'Inwentaryzacja 26.02.2013 '!$H$5:$H$201,0),0),0),0)</f>
        <v>#REF!</v>
      </c>
      <c r="AA133" s="97" t="e">
        <f t="shared" si="14"/>
        <v>#REF!</v>
      </c>
    </row>
    <row r="134" spans="2:27">
      <c r="B134" s="24">
        <f t="shared" si="15"/>
        <v>12</v>
      </c>
      <c r="C134" s="24" t="s">
        <v>978</v>
      </c>
      <c r="D134" s="19" t="e">
        <f t="array" ref="D134">SUM(IF(MID('Inwentaryzacja 26.02.2013 '!$C$5:$C$201,1,LEN('Podsumowanie inwentaryzacji'!$C134))='Podsumowanie inwentaryzacji'!$C134, IF('Inwentaryzacja 26.02.2013 '!#REF!=2,'Inwentaryzacja 26.02.2013 '!#REF!,0),0),0)</f>
        <v>#REF!</v>
      </c>
      <c r="E134" s="19" t="e">
        <f t="array" ref="E134">SUM(IF(MID('Inwentaryzacja 26.02.2013 '!$C$5:$C$201,1,LEN('Podsumowanie inwentaryzacji'!$C134))='Podsumowanie inwentaryzacji'!$C134, IF('Inwentaryzacja 26.02.2013 '!#REF!=2,'Inwentaryzacja 26.02.2013 '!#REF!,0),0),0)</f>
        <v>#REF!</v>
      </c>
      <c r="F134" s="19" t="e">
        <f t="array" ref="F134">SUM(IF(MID('Inwentaryzacja 26.02.2013 '!$C$5:$C$201,1,LEN('Podsumowanie inwentaryzacji'!$C134))='Podsumowanie inwentaryzacji'!$C134, IF('Inwentaryzacja 26.02.2013 '!#REF!=2,'Inwentaryzacja 26.02.2013 '!#REF!,0),0),0)</f>
        <v>#REF!</v>
      </c>
      <c r="G134" s="19" t="e">
        <f t="array" ref="G134">SUM(IF(MID('Inwentaryzacja 26.02.2013 '!$C$5:$C$201,1,LEN('Podsumowanie inwentaryzacji'!$C134))='Podsumowanie inwentaryzacji'!$C134, IF('Inwentaryzacja 26.02.2013 '!#REF!=2,'Inwentaryzacja 26.02.2013 '!#REF!,0),0),0)</f>
        <v>#REF!</v>
      </c>
      <c r="H134" s="19" t="e">
        <f t="array" ref="H134">SUM(IF(MID('Inwentaryzacja 26.02.2013 '!$C$5:$C$201,1,LEN('Podsumowanie inwentaryzacji'!$C134))='Podsumowanie inwentaryzacji'!$C134, IF('Inwentaryzacja 26.02.2013 '!#REF!=2,'Inwentaryzacja 26.02.2013 '!#REF!,0),0),0)</f>
        <v>#REF!</v>
      </c>
      <c r="I134" s="19" t="e">
        <f t="array" ref="I134">SUM(IF(MID('Inwentaryzacja 26.02.2013 '!$C$5:$C$201,1,LEN('Podsumowanie inwentaryzacji'!$C134))='Podsumowanie inwentaryzacji'!$C134, IF('Inwentaryzacja 26.02.2013 '!#REF!=2,'Inwentaryzacja 26.02.2013 '!#REF!,0),0),0)</f>
        <v>#REF!</v>
      </c>
      <c r="J134" s="19" t="e">
        <f t="array" ref="J134">SUM(IF(MID('Inwentaryzacja 26.02.2013 '!$C$5:$C$201,1,LEN('Podsumowanie inwentaryzacji'!$C134))='Podsumowanie inwentaryzacji'!$C134, IF('Inwentaryzacja 26.02.2013 '!#REF!=2,'Inwentaryzacja 26.02.2013 '!#REF!,0),0),0)</f>
        <v>#REF!</v>
      </c>
      <c r="K134" s="23" t="e">
        <f t="shared" si="12"/>
        <v>#REF!</v>
      </c>
      <c r="L134" s="19" t="e">
        <f t="array" ref="L134">SUM(IF(MID('Inwentaryzacja 26.02.2013 '!$C$5:$C$201,1,LEN('Podsumowanie inwentaryzacji'!$C134))='Podsumowanie inwentaryzacji'!$C134, IF('Inwentaryzacja 26.02.2013 '!#REF!=2,IF('Inwentaryzacja 26.02.2013 '!#REF!=1,'Inwentaryzacja 26.02.2013 '!$G$5:$G$201,0),0),0),0)</f>
        <v>#REF!</v>
      </c>
      <c r="M134" s="19" t="e">
        <f t="array" ref="M134">SUM(IF(MID('Inwentaryzacja 26.02.2013 '!$C$5:$C$201,1,LEN('Podsumowanie inwentaryzacji'!$C134))='Podsumowanie inwentaryzacji'!$C134, IF('Inwentaryzacja 26.02.2013 '!#REF!=2,IF('Inwentaryzacja 26.02.2013 '!#REF!=1,'Inwentaryzacja 26.02.2013 '!$G$5:$G$201,0),0),0),0)</f>
        <v>#REF!</v>
      </c>
      <c r="N134" s="19" t="e">
        <f t="array" ref="N134">SUM(IF(MID('Inwentaryzacja 26.02.2013 '!$C$5:$C$201,1,LEN('Podsumowanie inwentaryzacji'!$C134))='Podsumowanie inwentaryzacji'!$C134, IF('Inwentaryzacja 26.02.2013 '!#REF!=2,IF('Inwentaryzacja 26.02.2013 '!#REF!=1,'Inwentaryzacja 26.02.2013 '!$G$5:$G$201,0),0),0),0)</f>
        <v>#REF!</v>
      </c>
      <c r="O134" s="19" t="e">
        <f t="array" ref="O134">SUM(IF(MID('Inwentaryzacja 26.02.2013 '!$C$5:$C$201,1,LEN('Podsumowanie inwentaryzacji'!$C134))='Podsumowanie inwentaryzacji'!$C134, IF('Inwentaryzacja 26.02.2013 '!#REF!=2,IF('Inwentaryzacja 26.02.2013 '!#REF!=1,'Inwentaryzacja 26.02.2013 '!$G$5:$G$201,0),0),0),0)</f>
        <v>#REF!</v>
      </c>
      <c r="P134" s="19" t="e">
        <f t="array" ref="P134">SUM(IF(MID('Inwentaryzacja 26.02.2013 '!$C$5:$C$201,1,LEN('Podsumowanie inwentaryzacji'!$C134))='Podsumowanie inwentaryzacji'!$C134, IF('Inwentaryzacja 26.02.2013 '!#REF!=2,IF('Inwentaryzacja 26.02.2013 '!#REF!=1,'Inwentaryzacja 26.02.2013 '!$G$5:$G$201,0),0),0),0)</f>
        <v>#REF!</v>
      </c>
      <c r="Q134" s="19" t="e">
        <f t="array" ref="Q134">SUM(IF(MID('Inwentaryzacja 26.02.2013 '!$C$5:$C$201,1,LEN('Podsumowanie inwentaryzacji'!$C134))='Podsumowanie inwentaryzacji'!$C134, IF('Inwentaryzacja 26.02.2013 '!#REF!=2,IF('Inwentaryzacja 26.02.2013 '!#REF!=1,'Inwentaryzacja 26.02.2013 '!$G$5:$G$201,0),0),0),0)</f>
        <v>#REF!</v>
      </c>
      <c r="R134" s="19" t="e">
        <f t="array" ref="R134">SUM(IF(MID('Inwentaryzacja 26.02.2013 '!$C$5:$C$201,1,LEN('Podsumowanie inwentaryzacji'!$C134))='Podsumowanie inwentaryzacji'!$C134, IF('Inwentaryzacja 26.02.2013 '!#REF!=2,IF('Inwentaryzacja 26.02.2013 '!#REF!=1,'Inwentaryzacja 26.02.2013 '!$G$5:$G$201,0),0),0),0)</f>
        <v>#REF!</v>
      </c>
      <c r="S134" s="23" t="e">
        <f t="shared" si="13"/>
        <v>#REF!</v>
      </c>
      <c r="T134" s="46" t="e">
        <f t="array" ref="T134">SUM(IF(MID('Inwentaryzacja 26.02.2013 '!$C$5:$C$201,1,LEN('Podsumowanie inwentaryzacji'!$C134))='Podsumowanie inwentaryzacji'!$C134, IF('Inwentaryzacja 26.02.2013 '!#REF!=2,IF('Inwentaryzacja 26.02.2013 '!#REF!=1,'Inwentaryzacja 26.02.2013 '!$H$5:$H$201,0),0),0),0)</f>
        <v>#REF!</v>
      </c>
      <c r="U134" s="46" t="e">
        <f t="array" ref="U134">SUM(IF(MID('Inwentaryzacja 26.02.2013 '!$C$5:$C$201,1,LEN('Podsumowanie inwentaryzacji'!$C134))='Podsumowanie inwentaryzacji'!$C134, IF('Inwentaryzacja 26.02.2013 '!#REF!=2,IF('Inwentaryzacja 26.02.2013 '!#REF!=1,'Inwentaryzacja 26.02.2013 '!$H$5:$H$201,0),0),0),0)</f>
        <v>#REF!</v>
      </c>
      <c r="V134" s="46" t="e">
        <f t="array" ref="V134">SUM(IF(MID('Inwentaryzacja 26.02.2013 '!$C$5:$C$201,1,LEN('Podsumowanie inwentaryzacji'!$C134))='Podsumowanie inwentaryzacji'!$C134, IF('Inwentaryzacja 26.02.2013 '!#REF!=2,IF('Inwentaryzacja 26.02.2013 '!#REF!=1,'Inwentaryzacja 26.02.2013 '!$H$5:$H$201,0),0),0),0)</f>
        <v>#REF!</v>
      </c>
      <c r="W134" s="46" t="e">
        <f t="array" ref="W134">SUM(IF(MID('Inwentaryzacja 26.02.2013 '!$C$5:$C$201,1,LEN('Podsumowanie inwentaryzacji'!$C134))='Podsumowanie inwentaryzacji'!$C134, IF('Inwentaryzacja 26.02.2013 '!#REF!=2,IF('Inwentaryzacja 26.02.2013 '!#REF!=1,'Inwentaryzacja 26.02.2013 '!$H$5:$H$201,0),0),0),0)</f>
        <v>#REF!</v>
      </c>
      <c r="X134" s="46" t="e">
        <f t="array" ref="X134">SUM(IF(MID('Inwentaryzacja 26.02.2013 '!$C$5:$C$201,1,LEN('Podsumowanie inwentaryzacji'!$C134))='Podsumowanie inwentaryzacji'!$C134, IF('Inwentaryzacja 26.02.2013 '!#REF!=2,IF('Inwentaryzacja 26.02.2013 '!#REF!=1,'Inwentaryzacja 26.02.2013 '!$H$5:$H$201,0),0),0),0)</f>
        <v>#REF!</v>
      </c>
      <c r="Y134" s="46" t="e">
        <f t="array" ref="Y134">SUM(IF(MID('Inwentaryzacja 26.02.2013 '!$C$5:$C$201,1,LEN('Podsumowanie inwentaryzacji'!$C134))='Podsumowanie inwentaryzacji'!$C134, IF('Inwentaryzacja 26.02.2013 '!#REF!=2,IF('Inwentaryzacja 26.02.2013 '!#REF!=1,'Inwentaryzacja 26.02.2013 '!$H$5:$H$201,0),0),0),0)</f>
        <v>#REF!</v>
      </c>
      <c r="Z134" s="46" t="e">
        <f t="array" ref="Z134">SUM(IF(MID('Inwentaryzacja 26.02.2013 '!$C$5:$C$201,1,LEN('Podsumowanie inwentaryzacji'!$C134))='Podsumowanie inwentaryzacji'!$C134, IF('Inwentaryzacja 26.02.2013 '!#REF!=2,IF('Inwentaryzacja 26.02.2013 '!#REF!=1,'Inwentaryzacja 26.02.2013 '!$H$5:$H$201,0),0),0),0)</f>
        <v>#REF!</v>
      </c>
      <c r="AA134" s="97" t="e">
        <f t="shared" si="14"/>
        <v>#REF!</v>
      </c>
    </row>
    <row r="135" spans="2:27">
      <c r="B135" s="24">
        <f t="shared" si="15"/>
        <v>13</v>
      </c>
      <c r="C135" s="24" t="s">
        <v>1022</v>
      </c>
      <c r="D135" s="19" t="e">
        <f t="array" ref="D135">SUM(IF(MID('Inwentaryzacja 26.02.2013 '!$C$5:$C$201,1,LEN('Podsumowanie inwentaryzacji'!$C135))='Podsumowanie inwentaryzacji'!$C135, IF('Inwentaryzacja 26.02.2013 '!#REF!=2,'Inwentaryzacja 26.02.2013 '!#REF!,0),0),0)</f>
        <v>#REF!</v>
      </c>
      <c r="E135" s="19" t="e">
        <f t="array" ref="E135">SUM(IF(MID('Inwentaryzacja 26.02.2013 '!$C$5:$C$201,1,LEN('Podsumowanie inwentaryzacji'!$C135))='Podsumowanie inwentaryzacji'!$C135, IF('Inwentaryzacja 26.02.2013 '!#REF!=2,'Inwentaryzacja 26.02.2013 '!#REF!,0),0),0)</f>
        <v>#REF!</v>
      </c>
      <c r="F135" s="19" t="e">
        <f t="array" ref="F135">SUM(IF(MID('Inwentaryzacja 26.02.2013 '!$C$5:$C$201,1,LEN('Podsumowanie inwentaryzacji'!$C135))='Podsumowanie inwentaryzacji'!$C135, IF('Inwentaryzacja 26.02.2013 '!#REF!=2,'Inwentaryzacja 26.02.2013 '!#REF!,0),0),0)</f>
        <v>#REF!</v>
      </c>
      <c r="G135" s="19" t="e">
        <f t="array" ref="G135">SUM(IF(MID('Inwentaryzacja 26.02.2013 '!$C$5:$C$201,1,LEN('Podsumowanie inwentaryzacji'!$C135))='Podsumowanie inwentaryzacji'!$C135, IF('Inwentaryzacja 26.02.2013 '!#REF!=2,'Inwentaryzacja 26.02.2013 '!#REF!,0),0),0)</f>
        <v>#REF!</v>
      </c>
      <c r="H135" s="19" t="e">
        <f t="array" ref="H135">SUM(IF(MID('Inwentaryzacja 26.02.2013 '!$C$5:$C$201,1,LEN('Podsumowanie inwentaryzacji'!$C135))='Podsumowanie inwentaryzacji'!$C135, IF('Inwentaryzacja 26.02.2013 '!#REF!=2,'Inwentaryzacja 26.02.2013 '!#REF!,0),0),0)</f>
        <v>#REF!</v>
      </c>
      <c r="I135" s="19" t="e">
        <f t="array" ref="I135">SUM(IF(MID('Inwentaryzacja 26.02.2013 '!$C$5:$C$201,1,LEN('Podsumowanie inwentaryzacji'!$C135))='Podsumowanie inwentaryzacji'!$C135, IF('Inwentaryzacja 26.02.2013 '!#REF!=2,'Inwentaryzacja 26.02.2013 '!#REF!,0),0),0)</f>
        <v>#REF!</v>
      </c>
      <c r="J135" s="19" t="e">
        <f t="array" ref="J135">SUM(IF(MID('Inwentaryzacja 26.02.2013 '!$C$5:$C$201,1,LEN('Podsumowanie inwentaryzacji'!$C135))='Podsumowanie inwentaryzacji'!$C135, IF('Inwentaryzacja 26.02.2013 '!#REF!=2,'Inwentaryzacja 26.02.2013 '!#REF!,0),0),0)</f>
        <v>#REF!</v>
      </c>
      <c r="K135" s="23" t="e">
        <f t="shared" si="12"/>
        <v>#REF!</v>
      </c>
      <c r="L135" s="19" t="e">
        <f t="array" ref="L135">SUM(IF(MID('Inwentaryzacja 26.02.2013 '!$C$5:$C$201,1,LEN('Podsumowanie inwentaryzacji'!$C135))='Podsumowanie inwentaryzacji'!$C135, IF('Inwentaryzacja 26.02.2013 '!#REF!=2,IF('Inwentaryzacja 26.02.2013 '!#REF!=1,'Inwentaryzacja 26.02.2013 '!$G$5:$G$201,0),0),0),0)</f>
        <v>#REF!</v>
      </c>
      <c r="M135" s="19" t="e">
        <f t="array" ref="M135">SUM(IF(MID('Inwentaryzacja 26.02.2013 '!$C$5:$C$201,1,LEN('Podsumowanie inwentaryzacji'!$C135))='Podsumowanie inwentaryzacji'!$C135, IF('Inwentaryzacja 26.02.2013 '!#REF!=2,IF('Inwentaryzacja 26.02.2013 '!#REF!=1,'Inwentaryzacja 26.02.2013 '!$G$5:$G$201,0),0),0),0)</f>
        <v>#REF!</v>
      </c>
      <c r="N135" s="19" t="e">
        <f t="array" ref="N135">SUM(IF(MID('Inwentaryzacja 26.02.2013 '!$C$5:$C$201,1,LEN('Podsumowanie inwentaryzacji'!$C135))='Podsumowanie inwentaryzacji'!$C135, IF('Inwentaryzacja 26.02.2013 '!#REF!=2,IF('Inwentaryzacja 26.02.2013 '!#REF!=1,'Inwentaryzacja 26.02.2013 '!$G$5:$G$201,0),0),0),0)</f>
        <v>#REF!</v>
      </c>
      <c r="O135" s="19" t="e">
        <f t="array" ref="O135">SUM(IF(MID('Inwentaryzacja 26.02.2013 '!$C$5:$C$201,1,LEN('Podsumowanie inwentaryzacji'!$C135))='Podsumowanie inwentaryzacji'!$C135, IF('Inwentaryzacja 26.02.2013 '!#REF!=2,IF('Inwentaryzacja 26.02.2013 '!#REF!=1,'Inwentaryzacja 26.02.2013 '!$G$5:$G$201,0),0),0),0)</f>
        <v>#REF!</v>
      </c>
      <c r="P135" s="19" t="e">
        <f t="array" ref="P135">SUM(IF(MID('Inwentaryzacja 26.02.2013 '!$C$5:$C$201,1,LEN('Podsumowanie inwentaryzacji'!$C135))='Podsumowanie inwentaryzacji'!$C135, IF('Inwentaryzacja 26.02.2013 '!#REF!=2,IF('Inwentaryzacja 26.02.2013 '!#REF!=1,'Inwentaryzacja 26.02.2013 '!$G$5:$G$201,0),0),0),0)</f>
        <v>#REF!</v>
      </c>
      <c r="Q135" s="19" t="e">
        <f t="array" ref="Q135">SUM(IF(MID('Inwentaryzacja 26.02.2013 '!$C$5:$C$201,1,LEN('Podsumowanie inwentaryzacji'!$C135))='Podsumowanie inwentaryzacji'!$C135, IF('Inwentaryzacja 26.02.2013 '!#REF!=2,IF('Inwentaryzacja 26.02.2013 '!#REF!=1,'Inwentaryzacja 26.02.2013 '!$G$5:$G$201,0),0),0),0)</f>
        <v>#REF!</v>
      </c>
      <c r="R135" s="19" t="e">
        <f t="array" ref="R135">SUM(IF(MID('Inwentaryzacja 26.02.2013 '!$C$5:$C$201,1,LEN('Podsumowanie inwentaryzacji'!$C135))='Podsumowanie inwentaryzacji'!$C135, IF('Inwentaryzacja 26.02.2013 '!#REF!=2,IF('Inwentaryzacja 26.02.2013 '!#REF!=1,'Inwentaryzacja 26.02.2013 '!$G$5:$G$201,0),0),0),0)</f>
        <v>#REF!</v>
      </c>
      <c r="S135" s="23" t="e">
        <f t="shared" si="13"/>
        <v>#REF!</v>
      </c>
      <c r="T135" s="46" t="e">
        <f t="array" ref="T135">SUM(IF(MID('Inwentaryzacja 26.02.2013 '!$C$5:$C$201,1,LEN('Podsumowanie inwentaryzacji'!$C135))='Podsumowanie inwentaryzacji'!$C135, IF('Inwentaryzacja 26.02.2013 '!#REF!=2,IF('Inwentaryzacja 26.02.2013 '!#REF!=1,'Inwentaryzacja 26.02.2013 '!$H$5:$H$201,0),0),0),0)</f>
        <v>#REF!</v>
      </c>
      <c r="U135" s="46" t="e">
        <f t="array" ref="U135">SUM(IF(MID('Inwentaryzacja 26.02.2013 '!$C$5:$C$201,1,LEN('Podsumowanie inwentaryzacji'!$C135))='Podsumowanie inwentaryzacji'!$C135, IF('Inwentaryzacja 26.02.2013 '!#REF!=2,IF('Inwentaryzacja 26.02.2013 '!#REF!=1,'Inwentaryzacja 26.02.2013 '!$H$5:$H$201,0),0),0),0)</f>
        <v>#REF!</v>
      </c>
      <c r="V135" s="46" t="e">
        <f t="array" ref="V135">SUM(IF(MID('Inwentaryzacja 26.02.2013 '!$C$5:$C$201,1,LEN('Podsumowanie inwentaryzacji'!$C135))='Podsumowanie inwentaryzacji'!$C135, IF('Inwentaryzacja 26.02.2013 '!#REF!=2,IF('Inwentaryzacja 26.02.2013 '!#REF!=1,'Inwentaryzacja 26.02.2013 '!$H$5:$H$201,0),0),0),0)</f>
        <v>#REF!</v>
      </c>
      <c r="W135" s="46" t="e">
        <f t="array" ref="W135">SUM(IF(MID('Inwentaryzacja 26.02.2013 '!$C$5:$C$201,1,LEN('Podsumowanie inwentaryzacji'!$C135))='Podsumowanie inwentaryzacji'!$C135, IF('Inwentaryzacja 26.02.2013 '!#REF!=2,IF('Inwentaryzacja 26.02.2013 '!#REF!=1,'Inwentaryzacja 26.02.2013 '!$H$5:$H$201,0),0),0),0)</f>
        <v>#REF!</v>
      </c>
      <c r="X135" s="46" t="e">
        <f t="array" ref="X135">SUM(IF(MID('Inwentaryzacja 26.02.2013 '!$C$5:$C$201,1,LEN('Podsumowanie inwentaryzacji'!$C135))='Podsumowanie inwentaryzacji'!$C135, IF('Inwentaryzacja 26.02.2013 '!#REF!=2,IF('Inwentaryzacja 26.02.2013 '!#REF!=1,'Inwentaryzacja 26.02.2013 '!$H$5:$H$201,0),0),0),0)</f>
        <v>#REF!</v>
      </c>
      <c r="Y135" s="46" t="e">
        <f t="array" ref="Y135">SUM(IF(MID('Inwentaryzacja 26.02.2013 '!$C$5:$C$201,1,LEN('Podsumowanie inwentaryzacji'!$C135))='Podsumowanie inwentaryzacji'!$C135, IF('Inwentaryzacja 26.02.2013 '!#REF!=2,IF('Inwentaryzacja 26.02.2013 '!#REF!=1,'Inwentaryzacja 26.02.2013 '!$H$5:$H$201,0),0),0),0)</f>
        <v>#REF!</v>
      </c>
      <c r="Z135" s="46" t="e">
        <f t="array" ref="Z135">SUM(IF(MID('Inwentaryzacja 26.02.2013 '!$C$5:$C$201,1,LEN('Podsumowanie inwentaryzacji'!$C135))='Podsumowanie inwentaryzacji'!$C135, IF('Inwentaryzacja 26.02.2013 '!#REF!=2,IF('Inwentaryzacja 26.02.2013 '!#REF!=1,'Inwentaryzacja 26.02.2013 '!$H$5:$H$201,0),0),0),0)</f>
        <v>#REF!</v>
      </c>
      <c r="AA135" s="97" t="e">
        <f t="shared" si="14"/>
        <v>#REF!</v>
      </c>
    </row>
    <row r="136" spans="2:27">
      <c r="B136" s="24">
        <f t="shared" si="15"/>
        <v>14</v>
      </c>
      <c r="C136" s="24" t="s">
        <v>3057</v>
      </c>
      <c r="D136" s="19" t="e">
        <f t="array" ref="D136">SUM(IF(MID('Inwentaryzacja 26.02.2013 '!$C$5:$C$201,1,LEN('Podsumowanie inwentaryzacji'!$C136))='Podsumowanie inwentaryzacji'!$C136, IF('Inwentaryzacja 26.02.2013 '!#REF!=2,'Inwentaryzacja 26.02.2013 '!#REF!,0),0),0)</f>
        <v>#REF!</v>
      </c>
      <c r="E136" s="19" t="e">
        <f t="array" ref="E136">SUM(IF(MID('Inwentaryzacja 26.02.2013 '!$C$5:$C$201,1,LEN('Podsumowanie inwentaryzacji'!$C136))='Podsumowanie inwentaryzacji'!$C136, IF('Inwentaryzacja 26.02.2013 '!#REF!=2,'Inwentaryzacja 26.02.2013 '!#REF!,0),0),0)</f>
        <v>#REF!</v>
      </c>
      <c r="F136" s="19" t="e">
        <f t="array" ref="F136">SUM(IF(MID('Inwentaryzacja 26.02.2013 '!$C$5:$C$201,1,LEN('Podsumowanie inwentaryzacji'!$C136))='Podsumowanie inwentaryzacji'!$C136, IF('Inwentaryzacja 26.02.2013 '!#REF!=2,'Inwentaryzacja 26.02.2013 '!#REF!,0),0),0)</f>
        <v>#REF!</v>
      </c>
      <c r="G136" s="19" t="e">
        <f t="array" ref="G136">SUM(IF(MID('Inwentaryzacja 26.02.2013 '!$C$5:$C$201,1,LEN('Podsumowanie inwentaryzacji'!$C136))='Podsumowanie inwentaryzacji'!$C136, IF('Inwentaryzacja 26.02.2013 '!#REF!=2,'Inwentaryzacja 26.02.2013 '!#REF!,0),0),0)</f>
        <v>#REF!</v>
      </c>
      <c r="H136" s="19" t="e">
        <f t="array" ref="H136">SUM(IF(MID('Inwentaryzacja 26.02.2013 '!$C$5:$C$201,1,LEN('Podsumowanie inwentaryzacji'!$C136))='Podsumowanie inwentaryzacji'!$C136, IF('Inwentaryzacja 26.02.2013 '!#REF!=2,'Inwentaryzacja 26.02.2013 '!#REF!,0),0),0)</f>
        <v>#REF!</v>
      </c>
      <c r="I136" s="19" t="e">
        <f t="array" ref="I136">SUM(IF(MID('Inwentaryzacja 26.02.2013 '!$C$5:$C$201,1,LEN('Podsumowanie inwentaryzacji'!$C136))='Podsumowanie inwentaryzacji'!$C136, IF('Inwentaryzacja 26.02.2013 '!#REF!=2,'Inwentaryzacja 26.02.2013 '!#REF!,0),0),0)</f>
        <v>#REF!</v>
      </c>
      <c r="J136" s="19" t="e">
        <f t="array" ref="J136">SUM(IF(MID('Inwentaryzacja 26.02.2013 '!$C$5:$C$201,1,LEN('Podsumowanie inwentaryzacji'!$C136))='Podsumowanie inwentaryzacji'!$C136, IF('Inwentaryzacja 26.02.2013 '!#REF!=2,'Inwentaryzacja 26.02.2013 '!#REF!,0),0),0)</f>
        <v>#REF!</v>
      </c>
      <c r="K136" s="23" t="e">
        <f t="shared" si="12"/>
        <v>#REF!</v>
      </c>
      <c r="L136" s="19" t="e">
        <f t="array" ref="L136">SUM(IF(MID('Inwentaryzacja 26.02.2013 '!$C$5:$C$201,1,LEN('Podsumowanie inwentaryzacji'!$C136))='Podsumowanie inwentaryzacji'!$C136, IF('Inwentaryzacja 26.02.2013 '!#REF!=2,IF('Inwentaryzacja 26.02.2013 '!#REF!=1,'Inwentaryzacja 26.02.2013 '!$G$5:$G$201,0),0),0),0)</f>
        <v>#REF!</v>
      </c>
      <c r="M136" s="19" t="e">
        <f t="array" ref="M136">SUM(IF(MID('Inwentaryzacja 26.02.2013 '!$C$5:$C$201,1,LEN('Podsumowanie inwentaryzacji'!$C136))='Podsumowanie inwentaryzacji'!$C136, IF('Inwentaryzacja 26.02.2013 '!#REF!=2,IF('Inwentaryzacja 26.02.2013 '!#REF!=1,'Inwentaryzacja 26.02.2013 '!$G$5:$G$201,0),0),0),0)</f>
        <v>#REF!</v>
      </c>
      <c r="N136" s="19" t="e">
        <f t="array" ref="N136">SUM(IF(MID('Inwentaryzacja 26.02.2013 '!$C$5:$C$201,1,LEN('Podsumowanie inwentaryzacji'!$C136))='Podsumowanie inwentaryzacji'!$C136, IF('Inwentaryzacja 26.02.2013 '!#REF!=2,IF('Inwentaryzacja 26.02.2013 '!#REF!=1,'Inwentaryzacja 26.02.2013 '!$G$5:$G$201,0),0),0),0)</f>
        <v>#REF!</v>
      </c>
      <c r="O136" s="19" t="e">
        <f t="array" ref="O136">SUM(IF(MID('Inwentaryzacja 26.02.2013 '!$C$5:$C$201,1,LEN('Podsumowanie inwentaryzacji'!$C136))='Podsumowanie inwentaryzacji'!$C136, IF('Inwentaryzacja 26.02.2013 '!#REF!=2,IF('Inwentaryzacja 26.02.2013 '!#REF!=1,'Inwentaryzacja 26.02.2013 '!$G$5:$G$201,0),0),0),0)</f>
        <v>#REF!</v>
      </c>
      <c r="P136" s="19" t="e">
        <f t="array" ref="P136">SUM(IF(MID('Inwentaryzacja 26.02.2013 '!$C$5:$C$201,1,LEN('Podsumowanie inwentaryzacji'!$C136))='Podsumowanie inwentaryzacji'!$C136, IF('Inwentaryzacja 26.02.2013 '!#REF!=2,IF('Inwentaryzacja 26.02.2013 '!#REF!=1,'Inwentaryzacja 26.02.2013 '!$G$5:$G$201,0),0),0),0)</f>
        <v>#REF!</v>
      </c>
      <c r="Q136" s="19" t="e">
        <f t="array" ref="Q136">SUM(IF(MID('Inwentaryzacja 26.02.2013 '!$C$5:$C$201,1,LEN('Podsumowanie inwentaryzacji'!$C136))='Podsumowanie inwentaryzacji'!$C136, IF('Inwentaryzacja 26.02.2013 '!#REF!=2,IF('Inwentaryzacja 26.02.2013 '!#REF!=1,'Inwentaryzacja 26.02.2013 '!$G$5:$G$201,0),0),0),0)</f>
        <v>#REF!</v>
      </c>
      <c r="R136" s="19" t="e">
        <f t="array" ref="R136">SUM(IF(MID('Inwentaryzacja 26.02.2013 '!$C$5:$C$201,1,LEN('Podsumowanie inwentaryzacji'!$C136))='Podsumowanie inwentaryzacji'!$C136, IF('Inwentaryzacja 26.02.2013 '!#REF!=2,IF('Inwentaryzacja 26.02.2013 '!#REF!=1,'Inwentaryzacja 26.02.2013 '!$G$5:$G$201,0),0),0),0)</f>
        <v>#REF!</v>
      </c>
      <c r="S136" s="23" t="e">
        <f t="shared" si="13"/>
        <v>#REF!</v>
      </c>
      <c r="T136" s="46" t="e">
        <f t="array" ref="T136">SUM(IF(MID('Inwentaryzacja 26.02.2013 '!$C$5:$C$201,1,LEN('Podsumowanie inwentaryzacji'!$C136))='Podsumowanie inwentaryzacji'!$C136, IF('Inwentaryzacja 26.02.2013 '!#REF!=2,IF('Inwentaryzacja 26.02.2013 '!#REF!=1,'Inwentaryzacja 26.02.2013 '!$H$5:$H$201,0),0),0),0)</f>
        <v>#REF!</v>
      </c>
      <c r="U136" s="46" t="e">
        <f t="array" ref="U136">SUM(IF(MID('Inwentaryzacja 26.02.2013 '!$C$5:$C$201,1,LEN('Podsumowanie inwentaryzacji'!$C136))='Podsumowanie inwentaryzacji'!$C136, IF('Inwentaryzacja 26.02.2013 '!#REF!=2,IF('Inwentaryzacja 26.02.2013 '!#REF!=1,'Inwentaryzacja 26.02.2013 '!$H$5:$H$201,0),0),0),0)</f>
        <v>#REF!</v>
      </c>
      <c r="V136" s="46" t="e">
        <f t="array" ref="V136">SUM(IF(MID('Inwentaryzacja 26.02.2013 '!$C$5:$C$201,1,LEN('Podsumowanie inwentaryzacji'!$C136))='Podsumowanie inwentaryzacji'!$C136, IF('Inwentaryzacja 26.02.2013 '!#REF!=2,IF('Inwentaryzacja 26.02.2013 '!#REF!=1,'Inwentaryzacja 26.02.2013 '!$H$5:$H$201,0),0),0),0)</f>
        <v>#REF!</v>
      </c>
      <c r="W136" s="46" t="e">
        <f t="array" ref="W136">SUM(IF(MID('Inwentaryzacja 26.02.2013 '!$C$5:$C$201,1,LEN('Podsumowanie inwentaryzacji'!$C136))='Podsumowanie inwentaryzacji'!$C136, IF('Inwentaryzacja 26.02.2013 '!#REF!=2,IF('Inwentaryzacja 26.02.2013 '!#REF!=1,'Inwentaryzacja 26.02.2013 '!$H$5:$H$201,0),0),0),0)</f>
        <v>#REF!</v>
      </c>
      <c r="X136" s="46" t="e">
        <f t="array" ref="X136">SUM(IF(MID('Inwentaryzacja 26.02.2013 '!$C$5:$C$201,1,LEN('Podsumowanie inwentaryzacji'!$C136))='Podsumowanie inwentaryzacji'!$C136, IF('Inwentaryzacja 26.02.2013 '!#REF!=2,IF('Inwentaryzacja 26.02.2013 '!#REF!=1,'Inwentaryzacja 26.02.2013 '!$H$5:$H$201,0),0),0),0)</f>
        <v>#REF!</v>
      </c>
      <c r="Y136" s="46" t="e">
        <f t="array" ref="Y136">SUM(IF(MID('Inwentaryzacja 26.02.2013 '!$C$5:$C$201,1,LEN('Podsumowanie inwentaryzacji'!$C136))='Podsumowanie inwentaryzacji'!$C136, IF('Inwentaryzacja 26.02.2013 '!#REF!=2,IF('Inwentaryzacja 26.02.2013 '!#REF!=1,'Inwentaryzacja 26.02.2013 '!$H$5:$H$201,0),0),0),0)</f>
        <v>#REF!</v>
      </c>
      <c r="Z136" s="46" t="e">
        <f t="array" ref="Z136">SUM(IF(MID('Inwentaryzacja 26.02.2013 '!$C$5:$C$201,1,LEN('Podsumowanie inwentaryzacji'!$C136))='Podsumowanie inwentaryzacji'!$C136, IF('Inwentaryzacja 26.02.2013 '!#REF!=2,IF('Inwentaryzacja 26.02.2013 '!#REF!=1,'Inwentaryzacja 26.02.2013 '!$H$5:$H$201,0),0),0),0)</f>
        <v>#REF!</v>
      </c>
      <c r="AA136" s="97" t="e">
        <f t="shared" si="14"/>
        <v>#REF!</v>
      </c>
    </row>
    <row r="137" spans="2:27">
      <c r="B137" s="24">
        <f t="shared" si="15"/>
        <v>15</v>
      </c>
      <c r="C137" s="24" t="s">
        <v>3075</v>
      </c>
      <c r="D137" s="19" t="e">
        <f t="array" ref="D137">SUM(IF(MID('Inwentaryzacja 26.02.2013 '!$C$5:$C$201,1,LEN('Podsumowanie inwentaryzacji'!$C137))='Podsumowanie inwentaryzacji'!$C137, IF('Inwentaryzacja 26.02.2013 '!#REF!=2,'Inwentaryzacja 26.02.2013 '!#REF!,0),0),0)</f>
        <v>#REF!</v>
      </c>
      <c r="E137" s="19" t="e">
        <f t="array" ref="E137">SUM(IF(MID('Inwentaryzacja 26.02.2013 '!$C$5:$C$201,1,LEN('Podsumowanie inwentaryzacji'!$C137))='Podsumowanie inwentaryzacji'!$C137, IF('Inwentaryzacja 26.02.2013 '!#REF!=2,'Inwentaryzacja 26.02.2013 '!#REF!,0),0),0)</f>
        <v>#REF!</v>
      </c>
      <c r="F137" s="19" t="e">
        <f t="array" ref="F137">SUM(IF(MID('Inwentaryzacja 26.02.2013 '!$C$5:$C$201,1,LEN('Podsumowanie inwentaryzacji'!$C137))='Podsumowanie inwentaryzacji'!$C137, IF('Inwentaryzacja 26.02.2013 '!#REF!=2,'Inwentaryzacja 26.02.2013 '!#REF!,0),0),0)</f>
        <v>#REF!</v>
      </c>
      <c r="G137" s="19" t="e">
        <f t="array" ref="G137">SUM(IF(MID('Inwentaryzacja 26.02.2013 '!$C$5:$C$201,1,LEN('Podsumowanie inwentaryzacji'!$C137))='Podsumowanie inwentaryzacji'!$C137, IF('Inwentaryzacja 26.02.2013 '!#REF!=2,'Inwentaryzacja 26.02.2013 '!#REF!,0),0),0)</f>
        <v>#REF!</v>
      </c>
      <c r="H137" s="19" t="e">
        <f t="array" ref="H137">SUM(IF(MID('Inwentaryzacja 26.02.2013 '!$C$5:$C$201,1,LEN('Podsumowanie inwentaryzacji'!$C137))='Podsumowanie inwentaryzacji'!$C137, IF('Inwentaryzacja 26.02.2013 '!#REF!=2,'Inwentaryzacja 26.02.2013 '!#REF!,0),0),0)</f>
        <v>#REF!</v>
      </c>
      <c r="I137" s="19" t="e">
        <f t="array" ref="I137">SUM(IF(MID('Inwentaryzacja 26.02.2013 '!$C$5:$C$201,1,LEN('Podsumowanie inwentaryzacji'!$C137))='Podsumowanie inwentaryzacji'!$C137, IF('Inwentaryzacja 26.02.2013 '!#REF!=2,'Inwentaryzacja 26.02.2013 '!#REF!,0),0),0)</f>
        <v>#REF!</v>
      </c>
      <c r="J137" s="19" t="e">
        <f t="array" ref="J137">SUM(IF(MID('Inwentaryzacja 26.02.2013 '!$C$5:$C$201,1,LEN('Podsumowanie inwentaryzacji'!$C137))='Podsumowanie inwentaryzacji'!$C137, IF('Inwentaryzacja 26.02.2013 '!#REF!=2,'Inwentaryzacja 26.02.2013 '!#REF!,0),0),0)</f>
        <v>#REF!</v>
      </c>
      <c r="K137" s="23" t="e">
        <f t="shared" si="12"/>
        <v>#REF!</v>
      </c>
      <c r="L137" s="19" t="e">
        <f t="array" ref="L137">SUM(IF(MID('Inwentaryzacja 26.02.2013 '!$C$5:$C$201,1,LEN('Podsumowanie inwentaryzacji'!$C137))='Podsumowanie inwentaryzacji'!$C137, IF('Inwentaryzacja 26.02.2013 '!#REF!=2,IF('Inwentaryzacja 26.02.2013 '!#REF!=1,'Inwentaryzacja 26.02.2013 '!$G$5:$G$201,0),0),0),0)</f>
        <v>#REF!</v>
      </c>
      <c r="M137" s="19" t="e">
        <f t="array" ref="M137">SUM(IF(MID('Inwentaryzacja 26.02.2013 '!$C$5:$C$201,1,LEN('Podsumowanie inwentaryzacji'!$C137))='Podsumowanie inwentaryzacji'!$C137, IF('Inwentaryzacja 26.02.2013 '!#REF!=2,IF('Inwentaryzacja 26.02.2013 '!#REF!=1,'Inwentaryzacja 26.02.2013 '!$G$5:$G$201,0),0),0),0)</f>
        <v>#REF!</v>
      </c>
      <c r="N137" s="19" t="e">
        <f t="array" ref="N137">SUM(IF(MID('Inwentaryzacja 26.02.2013 '!$C$5:$C$201,1,LEN('Podsumowanie inwentaryzacji'!$C137))='Podsumowanie inwentaryzacji'!$C137, IF('Inwentaryzacja 26.02.2013 '!#REF!=2,IF('Inwentaryzacja 26.02.2013 '!#REF!=1,'Inwentaryzacja 26.02.2013 '!$G$5:$G$201,0),0),0),0)</f>
        <v>#REF!</v>
      </c>
      <c r="O137" s="19" t="e">
        <f t="array" ref="O137">SUM(IF(MID('Inwentaryzacja 26.02.2013 '!$C$5:$C$201,1,LEN('Podsumowanie inwentaryzacji'!$C137))='Podsumowanie inwentaryzacji'!$C137, IF('Inwentaryzacja 26.02.2013 '!#REF!=2,IF('Inwentaryzacja 26.02.2013 '!#REF!=1,'Inwentaryzacja 26.02.2013 '!$G$5:$G$201,0),0),0),0)</f>
        <v>#REF!</v>
      </c>
      <c r="P137" s="19" t="e">
        <f t="array" ref="P137">SUM(IF(MID('Inwentaryzacja 26.02.2013 '!$C$5:$C$201,1,LEN('Podsumowanie inwentaryzacji'!$C137))='Podsumowanie inwentaryzacji'!$C137, IF('Inwentaryzacja 26.02.2013 '!#REF!=2,IF('Inwentaryzacja 26.02.2013 '!#REF!=1,'Inwentaryzacja 26.02.2013 '!$G$5:$G$201,0),0),0),0)</f>
        <v>#REF!</v>
      </c>
      <c r="Q137" s="19" t="e">
        <f t="array" ref="Q137">SUM(IF(MID('Inwentaryzacja 26.02.2013 '!$C$5:$C$201,1,LEN('Podsumowanie inwentaryzacji'!$C137))='Podsumowanie inwentaryzacji'!$C137, IF('Inwentaryzacja 26.02.2013 '!#REF!=2,IF('Inwentaryzacja 26.02.2013 '!#REF!=1,'Inwentaryzacja 26.02.2013 '!$G$5:$G$201,0),0),0),0)</f>
        <v>#REF!</v>
      </c>
      <c r="R137" s="19" t="e">
        <f t="array" ref="R137">SUM(IF(MID('Inwentaryzacja 26.02.2013 '!$C$5:$C$201,1,LEN('Podsumowanie inwentaryzacji'!$C137))='Podsumowanie inwentaryzacji'!$C137, IF('Inwentaryzacja 26.02.2013 '!#REF!=2,IF('Inwentaryzacja 26.02.2013 '!#REF!=1,'Inwentaryzacja 26.02.2013 '!$G$5:$G$201,0),0),0),0)</f>
        <v>#REF!</v>
      </c>
      <c r="S137" s="23" t="e">
        <f t="shared" si="13"/>
        <v>#REF!</v>
      </c>
      <c r="T137" s="46" t="e">
        <f t="array" ref="T137">SUM(IF(MID('Inwentaryzacja 26.02.2013 '!$C$5:$C$201,1,LEN('Podsumowanie inwentaryzacji'!$C137))='Podsumowanie inwentaryzacji'!$C137, IF('Inwentaryzacja 26.02.2013 '!#REF!=2,IF('Inwentaryzacja 26.02.2013 '!#REF!=1,'Inwentaryzacja 26.02.2013 '!$H$5:$H$201,0),0),0),0)</f>
        <v>#REF!</v>
      </c>
      <c r="U137" s="46" t="e">
        <f t="array" ref="U137">SUM(IF(MID('Inwentaryzacja 26.02.2013 '!$C$5:$C$201,1,LEN('Podsumowanie inwentaryzacji'!$C137))='Podsumowanie inwentaryzacji'!$C137, IF('Inwentaryzacja 26.02.2013 '!#REF!=2,IF('Inwentaryzacja 26.02.2013 '!#REF!=1,'Inwentaryzacja 26.02.2013 '!$H$5:$H$201,0),0),0),0)</f>
        <v>#REF!</v>
      </c>
      <c r="V137" s="46" t="e">
        <f t="array" ref="V137">SUM(IF(MID('Inwentaryzacja 26.02.2013 '!$C$5:$C$201,1,LEN('Podsumowanie inwentaryzacji'!$C137))='Podsumowanie inwentaryzacji'!$C137, IF('Inwentaryzacja 26.02.2013 '!#REF!=2,IF('Inwentaryzacja 26.02.2013 '!#REF!=1,'Inwentaryzacja 26.02.2013 '!$H$5:$H$201,0),0),0),0)</f>
        <v>#REF!</v>
      </c>
      <c r="W137" s="46" t="e">
        <f t="array" ref="W137">SUM(IF(MID('Inwentaryzacja 26.02.2013 '!$C$5:$C$201,1,LEN('Podsumowanie inwentaryzacji'!$C137))='Podsumowanie inwentaryzacji'!$C137, IF('Inwentaryzacja 26.02.2013 '!#REF!=2,IF('Inwentaryzacja 26.02.2013 '!#REF!=1,'Inwentaryzacja 26.02.2013 '!$H$5:$H$201,0),0),0),0)</f>
        <v>#REF!</v>
      </c>
      <c r="X137" s="46" t="e">
        <f t="array" ref="X137">SUM(IF(MID('Inwentaryzacja 26.02.2013 '!$C$5:$C$201,1,LEN('Podsumowanie inwentaryzacji'!$C137))='Podsumowanie inwentaryzacji'!$C137, IF('Inwentaryzacja 26.02.2013 '!#REF!=2,IF('Inwentaryzacja 26.02.2013 '!#REF!=1,'Inwentaryzacja 26.02.2013 '!$H$5:$H$201,0),0),0),0)</f>
        <v>#REF!</v>
      </c>
      <c r="Y137" s="46" t="e">
        <f t="array" ref="Y137">SUM(IF(MID('Inwentaryzacja 26.02.2013 '!$C$5:$C$201,1,LEN('Podsumowanie inwentaryzacji'!$C137))='Podsumowanie inwentaryzacji'!$C137, IF('Inwentaryzacja 26.02.2013 '!#REF!=2,IF('Inwentaryzacja 26.02.2013 '!#REF!=1,'Inwentaryzacja 26.02.2013 '!$H$5:$H$201,0),0),0),0)</f>
        <v>#REF!</v>
      </c>
      <c r="Z137" s="46" t="e">
        <f t="array" ref="Z137">SUM(IF(MID('Inwentaryzacja 26.02.2013 '!$C$5:$C$201,1,LEN('Podsumowanie inwentaryzacji'!$C137))='Podsumowanie inwentaryzacji'!$C137, IF('Inwentaryzacja 26.02.2013 '!#REF!=2,IF('Inwentaryzacja 26.02.2013 '!#REF!=1,'Inwentaryzacja 26.02.2013 '!$H$5:$H$201,0),0),0),0)</f>
        <v>#REF!</v>
      </c>
      <c r="AA137" s="97" t="e">
        <f t="shared" si="14"/>
        <v>#REF!</v>
      </c>
    </row>
    <row r="138" spans="2:27">
      <c r="B138" s="24">
        <f t="shared" si="15"/>
        <v>16</v>
      </c>
      <c r="C138" s="24" t="s">
        <v>4503</v>
      </c>
      <c r="D138" s="19" t="e">
        <f t="array" ref="D138">SUM(IF(MID('Inwentaryzacja 26.02.2013 '!$C$5:$C$201,1,LEN('Podsumowanie inwentaryzacji'!$C138))='Podsumowanie inwentaryzacji'!$C138, IF('Inwentaryzacja 26.02.2013 '!#REF!=2,'Inwentaryzacja 26.02.2013 '!#REF!,0),0),0)</f>
        <v>#REF!</v>
      </c>
      <c r="E138" s="19" t="e">
        <f t="array" ref="E138">SUM(IF(MID('Inwentaryzacja 26.02.2013 '!$C$5:$C$201,1,LEN('Podsumowanie inwentaryzacji'!$C138))='Podsumowanie inwentaryzacji'!$C138, IF('Inwentaryzacja 26.02.2013 '!#REF!=2,'Inwentaryzacja 26.02.2013 '!#REF!,0),0),0)</f>
        <v>#REF!</v>
      </c>
      <c r="F138" s="19" t="e">
        <f t="array" ref="F138">SUM(IF(MID('Inwentaryzacja 26.02.2013 '!$C$5:$C$201,1,LEN('Podsumowanie inwentaryzacji'!$C138))='Podsumowanie inwentaryzacji'!$C138, IF('Inwentaryzacja 26.02.2013 '!#REF!=2,'Inwentaryzacja 26.02.2013 '!#REF!,0),0),0)</f>
        <v>#REF!</v>
      </c>
      <c r="G138" s="19" t="e">
        <f t="array" ref="G138">SUM(IF(MID('Inwentaryzacja 26.02.2013 '!$C$5:$C$201,1,LEN('Podsumowanie inwentaryzacji'!$C138))='Podsumowanie inwentaryzacji'!$C138, IF('Inwentaryzacja 26.02.2013 '!#REF!=2,'Inwentaryzacja 26.02.2013 '!#REF!,0),0),0)</f>
        <v>#REF!</v>
      </c>
      <c r="H138" s="19" t="e">
        <f t="array" ref="H138">SUM(IF(MID('Inwentaryzacja 26.02.2013 '!$C$5:$C$201,1,LEN('Podsumowanie inwentaryzacji'!$C138))='Podsumowanie inwentaryzacji'!$C138, IF('Inwentaryzacja 26.02.2013 '!#REF!=2,'Inwentaryzacja 26.02.2013 '!#REF!,0),0),0)</f>
        <v>#REF!</v>
      </c>
      <c r="I138" s="19" t="e">
        <f t="array" ref="I138">SUM(IF(MID('Inwentaryzacja 26.02.2013 '!$C$5:$C$201,1,LEN('Podsumowanie inwentaryzacji'!$C138))='Podsumowanie inwentaryzacji'!$C138, IF('Inwentaryzacja 26.02.2013 '!#REF!=2,'Inwentaryzacja 26.02.2013 '!#REF!,0),0),0)</f>
        <v>#REF!</v>
      </c>
      <c r="J138" s="19" t="e">
        <f t="array" ref="J138">SUM(IF(MID('Inwentaryzacja 26.02.2013 '!$C$5:$C$201,1,LEN('Podsumowanie inwentaryzacji'!$C138))='Podsumowanie inwentaryzacji'!$C138, IF('Inwentaryzacja 26.02.2013 '!#REF!=2,'Inwentaryzacja 26.02.2013 '!#REF!,0),0),0)</f>
        <v>#REF!</v>
      </c>
      <c r="K138" s="23" t="e">
        <f t="shared" si="12"/>
        <v>#REF!</v>
      </c>
      <c r="L138" s="19" t="e">
        <f t="array" ref="L138">SUM(IF(MID('Inwentaryzacja 26.02.2013 '!$C$5:$C$201,1,LEN('Podsumowanie inwentaryzacji'!$C138))='Podsumowanie inwentaryzacji'!$C138, IF('Inwentaryzacja 26.02.2013 '!#REF!=2,IF('Inwentaryzacja 26.02.2013 '!#REF!=1,'Inwentaryzacja 26.02.2013 '!$G$5:$G$201,0),0),0),0)</f>
        <v>#REF!</v>
      </c>
      <c r="M138" s="19" t="e">
        <f t="array" ref="M138">SUM(IF(MID('Inwentaryzacja 26.02.2013 '!$C$5:$C$201,1,LEN('Podsumowanie inwentaryzacji'!$C138))='Podsumowanie inwentaryzacji'!$C138, IF('Inwentaryzacja 26.02.2013 '!#REF!=2,IF('Inwentaryzacja 26.02.2013 '!#REF!=1,'Inwentaryzacja 26.02.2013 '!$G$5:$G$201,0),0),0),0)</f>
        <v>#REF!</v>
      </c>
      <c r="N138" s="19" t="e">
        <f t="array" ref="N138">SUM(IF(MID('Inwentaryzacja 26.02.2013 '!$C$5:$C$201,1,LEN('Podsumowanie inwentaryzacji'!$C138))='Podsumowanie inwentaryzacji'!$C138, IF('Inwentaryzacja 26.02.2013 '!#REF!=2,IF('Inwentaryzacja 26.02.2013 '!#REF!=1,'Inwentaryzacja 26.02.2013 '!$G$5:$G$201,0),0),0),0)</f>
        <v>#REF!</v>
      </c>
      <c r="O138" s="19" t="e">
        <f t="array" ref="O138">SUM(IF(MID('Inwentaryzacja 26.02.2013 '!$C$5:$C$201,1,LEN('Podsumowanie inwentaryzacji'!$C138))='Podsumowanie inwentaryzacji'!$C138, IF('Inwentaryzacja 26.02.2013 '!#REF!=2,IF('Inwentaryzacja 26.02.2013 '!#REF!=1,'Inwentaryzacja 26.02.2013 '!$G$5:$G$201,0),0),0),0)</f>
        <v>#REF!</v>
      </c>
      <c r="P138" s="19" t="e">
        <f t="array" ref="P138">SUM(IF(MID('Inwentaryzacja 26.02.2013 '!$C$5:$C$201,1,LEN('Podsumowanie inwentaryzacji'!$C138))='Podsumowanie inwentaryzacji'!$C138, IF('Inwentaryzacja 26.02.2013 '!#REF!=2,IF('Inwentaryzacja 26.02.2013 '!#REF!=1,'Inwentaryzacja 26.02.2013 '!$G$5:$G$201,0),0),0),0)</f>
        <v>#REF!</v>
      </c>
      <c r="Q138" s="19" t="e">
        <f t="array" ref="Q138">SUM(IF(MID('Inwentaryzacja 26.02.2013 '!$C$5:$C$201,1,LEN('Podsumowanie inwentaryzacji'!$C138))='Podsumowanie inwentaryzacji'!$C138, IF('Inwentaryzacja 26.02.2013 '!#REF!=2,IF('Inwentaryzacja 26.02.2013 '!#REF!=1,'Inwentaryzacja 26.02.2013 '!$G$5:$G$201,0),0),0),0)</f>
        <v>#REF!</v>
      </c>
      <c r="R138" s="19" t="e">
        <f t="array" ref="R138">SUM(IF(MID('Inwentaryzacja 26.02.2013 '!$C$5:$C$201,1,LEN('Podsumowanie inwentaryzacji'!$C138))='Podsumowanie inwentaryzacji'!$C138, IF('Inwentaryzacja 26.02.2013 '!#REF!=2,IF('Inwentaryzacja 26.02.2013 '!#REF!=1,'Inwentaryzacja 26.02.2013 '!$G$5:$G$201,0),0),0),0)</f>
        <v>#REF!</v>
      </c>
      <c r="S138" s="23" t="e">
        <f t="shared" si="13"/>
        <v>#REF!</v>
      </c>
      <c r="T138" s="46" t="e">
        <f t="array" ref="T138">SUM(IF(MID('Inwentaryzacja 26.02.2013 '!$C$5:$C$201,1,LEN('Podsumowanie inwentaryzacji'!$C138))='Podsumowanie inwentaryzacji'!$C138, IF('Inwentaryzacja 26.02.2013 '!#REF!=2,IF('Inwentaryzacja 26.02.2013 '!#REF!=1,'Inwentaryzacja 26.02.2013 '!$H$5:$H$201,0),0),0),0)</f>
        <v>#REF!</v>
      </c>
      <c r="U138" s="46" t="e">
        <f t="array" ref="U138">SUM(IF(MID('Inwentaryzacja 26.02.2013 '!$C$5:$C$201,1,LEN('Podsumowanie inwentaryzacji'!$C138))='Podsumowanie inwentaryzacji'!$C138, IF('Inwentaryzacja 26.02.2013 '!#REF!=2,IF('Inwentaryzacja 26.02.2013 '!#REF!=1,'Inwentaryzacja 26.02.2013 '!$H$5:$H$201,0),0),0),0)</f>
        <v>#REF!</v>
      </c>
      <c r="V138" s="46" t="e">
        <f t="array" ref="V138">SUM(IF(MID('Inwentaryzacja 26.02.2013 '!$C$5:$C$201,1,LEN('Podsumowanie inwentaryzacji'!$C138))='Podsumowanie inwentaryzacji'!$C138, IF('Inwentaryzacja 26.02.2013 '!#REF!=2,IF('Inwentaryzacja 26.02.2013 '!#REF!=1,'Inwentaryzacja 26.02.2013 '!$H$5:$H$201,0),0),0),0)</f>
        <v>#REF!</v>
      </c>
      <c r="W138" s="46" t="e">
        <f t="array" ref="W138">SUM(IF(MID('Inwentaryzacja 26.02.2013 '!$C$5:$C$201,1,LEN('Podsumowanie inwentaryzacji'!$C138))='Podsumowanie inwentaryzacji'!$C138, IF('Inwentaryzacja 26.02.2013 '!#REF!=2,IF('Inwentaryzacja 26.02.2013 '!#REF!=1,'Inwentaryzacja 26.02.2013 '!$H$5:$H$201,0),0),0),0)</f>
        <v>#REF!</v>
      </c>
      <c r="X138" s="46" t="e">
        <f t="array" ref="X138">SUM(IF(MID('Inwentaryzacja 26.02.2013 '!$C$5:$C$201,1,LEN('Podsumowanie inwentaryzacji'!$C138))='Podsumowanie inwentaryzacji'!$C138, IF('Inwentaryzacja 26.02.2013 '!#REF!=2,IF('Inwentaryzacja 26.02.2013 '!#REF!=1,'Inwentaryzacja 26.02.2013 '!$H$5:$H$201,0),0),0),0)</f>
        <v>#REF!</v>
      </c>
      <c r="Y138" s="46" t="e">
        <f t="array" ref="Y138">SUM(IF(MID('Inwentaryzacja 26.02.2013 '!$C$5:$C$201,1,LEN('Podsumowanie inwentaryzacji'!$C138))='Podsumowanie inwentaryzacji'!$C138, IF('Inwentaryzacja 26.02.2013 '!#REF!=2,IF('Inwentaryzacja 26.02.2013 '!#REF!=1,'Inwentaryzacja 26.02.2013 '!$H$5:$H$201,0),0),0),0)</f>
        <v>#REF!</v>
      </c>
      <c r="Z138" s="46" t="e">
        <f t="array" ref="Z138">SUM(IF(MID('Inwentaryzacja 26.02.2013 '!$C$5:$C$201,1,LEN('Podsumowanie inwentaryzacji'!$C138))='Podsumowanie inwentaryzacji'!$C138, IF('Inwentaryzacja 26.02.2013 '!#REF!=2,IF('Inwentaryzacja 26.02.2013 '!#REF!=1,'Inwentaryzacja 26.02.2013 '!$H$5:$H$201,0),0),0),0)</f>
        <v>#REF!</v>
      </c>
      <c r="AA138" s="97" t="e">
        <f t="shared" si="14"/>
        <v>#REF!</v>
      </c>
    </row>
    <row r="139" spans="2:27">
      <c r="B139" s="24">
        <f t="shared" si="15"/>
        <v>17</v>
      </c>
      <c r="C139" s="24" t="s">
        <v>7158</v>
      </c>
      <c r="D139" s="19" t="e">
        <f t="array" ref="D139">SUM(IF(MID('Inwentaryzacja 26.02.2013 '!$C$5:$C$201,1,LEN('Podsumowanie inwentaryzacji'!$C139))='Podsumowanie inwentaryzacji'!$C139, IF('Inwentaryzacja 26.02.2013 '!#REF!=2,'Inwentaryzacja 26.02.2013 '!#REF!,0),0),0)</f>
        <v>#REF!</v>
      </c>
      <c r="E139" s="19" t="e">
        <f t="array" ref="E139">SUM(IF(MID('Inwentaryzacja 26.02.2013 '!$C$5:$C$201,1,LEN('Podsumowanie inwentaryzacji'!$C139))='Podsumowanie inwentaryzacji'!$C139, IF('Inwentaryzacja 26.02.2013 '!#REF!=2,'Inwentaryzacja 26.02.2013 '!#REF!,0),0),0)</f>
        <v>#REF!</v>
      </c>
      <c r="F139" s="19" t="e">
        <f t="array" ref="F139">SUM(IF(MID('Inwentaryzacja 26.02.2013 '!$C$5:$C$201,1,LEN('Podsumowanie inwentaryzacji'!$C139))='Podsumowanie inwentaryzacji'!$C139, IF('Inwentaryzacja 26.02.2013 '!#REF!=2,'Inwentaryzacja 26.02.2013 '!#REF!,0),0),0)</f>
        <v>#REF!</v>
      </c>
      <c r="G139" s="19" t="e">
        <f t="array" ref="G139">SUM(IF(MID('Inwentaryzacja 26.02.2013 '!$C$5:$C$201,1,LEN('Podsumowanie inwentaryzacji'!$C139))='Podsumowanie inwentaryzacji'!$C139, IF('Inwentaryzacja 26.02.2013 '!#REF!=2,'Inwentaryzacja 26.02.2013 '!#REF!,0),0),0)</f>
        <v>#REF!</v>
      </c>
      <c r="H139" s="19" t="e">
        <f t="array" ref="H139">SUM(IF(MID('Inwentaryzacja 26.02.2013 '!$C$5:$C$201,1,LEN('Podsumowanie inwentaryzacji'!$C139))='Podsumowanie inwentaryzacji'!$C139, IF('Inwentaryzacja 26.02.2013 '!#REF!=2,'Inwentaryzacja 26.02.2013 '!#REF!,0),0),0)</f>
        <v>#REF!</v>
      </c>
      <c r="I139" s="19" t="e">
        <f t="array" ref="I139">SUM(IF(MID('Inwentaryzacja 26.02.2013 '!$C$5:$C$201,1,LEN('Podsumowanie inwentaryzacji'!$C139))='Podsumowanie inwentaryzacji'!$C139, IF('Inwentaryzacja 26.02.2013 '!#REF!=2,'Inwentaryzacja 26.02.2013 '!#REF!,0),0),0)</f>
        <v>#REF!</v>
      </c>
      <c r="J139" s="19" t="e">
        <f t="array" ref="J139">SUM(IF(MID('Inwentaryzacja 26.02.2013 '!$C$5:$C$201,1,LEN('Podsumowanie inwentaryzacji'!$C139))='Podsumowanie inwentaryzacji'!$C139, IF('Inwentaryzacja 26.02.2013 '!#REF!=2,'Inwentaryzacja 26.02.2013 '!#REF!,0),0),0)</f>
        <v>#REF!</v>
      </c>
      <c r="K139" s="23" t="e">
        <f t="shared" si="12"/>
        <v>#REF!</v>
      </c>
      <c r="L139" s="19" t="e">
        <f t="array" ref="L139">SUM(IF(MID('Inwentaryzacja 26.02.2013 '!$C$5:$C$201,1,LEN('Podsumowanie inwentaryzacji'!$C139))='Podsumowanie inwentaryzacji'!$C139, IF('Inwentaryzacja 26.02.2013 '!#REF!=2,IF('Inwentaryzacja 26.02.2013 '!#REF!=1,'Inwentaryzacja 26.02.2013 '!$G$5:$G$201,0),0),0),0)</f>
        <v>#REF!</v>
      </c>
      <c r="M139" s="19" t="e">
        <f t="array" ref="M139">SUM(IF(MID('Inwentaryzacja 26.02.2013 '!$C$5:$C$201,1,LEN('Podsumowanie inwentaryzacji'!$C139))='Podsumowanie inwentaryzacji'!$C139, IF('Inwentaryzacja 26.02.2013 '!#REF!=2,IF('Inwentaryzacja 26.02.2013 '!#REF!=1,'Inwentaryzacja 26.02.2013 '!$G$5:$G$201,0),0),0),0)</f>
        <v>#REF!</v>
      </c>
      <c r="N139" s="19" t="e">
        <f t="array" ref="N139">SUM(IF(MID('Inwentaryzacja 26.02.2013 '!$C$5:$C$201,1,LEN('Podsumowanie inwentaryzacji'!$C139))='Podsumowanie inwentaryzacji'!$C139, IF('Inwentaryzacja 26.02.2013 '!#REF!=2,IF('Inwentaryzacja 26.02.2013 '!#REF!=1,'Inwentaryzacja 26.02.2013 '!$G$5:$G$201,0),0),0),0)</f>
        <v>#REF!</v>
      </c>
      <c r="O139" s="19" t="e">
        <f t="array" ref="O139">SUM(IF(MID('Inwentaryzacja 26.02.2013 '!$C$5:$C$201,1,LEN('Podsumowanie inwentaryzacji'!$C139))='Podsumowanie inwentaryzacji'!$C139, IF('Inwentaryzacja 26.02.2013 '!#REF!=2,IF('Inwentaryzacja 26.02.2013 '!#REF!=1,'Inwentaryzacja 26.02.2013 '!$G$5:$G$201,0),0),0),0)</f>
        <v>#REF!</v>
      </c>
      <c r="P139" s="19" t="e">
        <f t="array" ref="P139">SUM(IF(MID('Inwentaryzacja 26.02.2013 '!$C$5:$C$201,1,LEN('Podsumowanie inwentaryzacji'!$C139))='Podsumowanie inwentaryzacji'!$C139, IF('Inwentaryzacja 26.02.2013 '!#REF!=2,IF('Inwentaryzacja 26.02.2013 '!#REF!=1,'Inwentaryzacja 26.02.2013 '!$G$5:$G$201,0),0),0),0)</f>
        <v>#REF!</v>
      </c>
      <c r="Q139" s="19" t="e">
        <f t="array" ref="Q139">SUM(IF(MID('Inwentaryzacja 26.02.2013 '!$C$5:$C$201,1,LEN('Podsumowanie inwentaryzacji'!$C139))='Podsumowanie inwentaryzacji'!$C139, IF('Inwentaryzacja 26.02.2013 '!#REF!=2,IF('Inwentaryzacja 26.02.2013 '!#REF!=1,'Inwentaryzacja 26.02.2013 '!$G$5:$G$201,0),0),0),0)</f>
        <v>#REF!</v>
      </c>
      <c r="R139" s="19" t="e">
        <f t="array" ref="R139">SUM(IF(MID('Inwentaryzacja 26.02.2013 '!$C$5:$C$201,1,LEN('Podsumowanie inwentaryzacji'!$C139))='Podsumowanie inwentaryzacji'!$C139, IF('Inwentaryzacja 26.02.2013 '!#REF!=2,IF('Inwentaryzacja 26.02.2013 '!#REF!=1,'Inwentaryzacja 26.02.2013 '!$G$5:$G$201,0),0),0),0)</f>
        <v>#REF!</v>
      </c>
      <c r="S139" s="23" t="e">
        <f t="shared" si="13"/>
        <v>#REF!</v>
      </c>
      <c r="T139" s="46" t="e">
        <f t="array" ref="T139">SUM(IF(MID('Inwentaryzacja 26.02.2013 '!$C$5:$C$201,1,LEN('Podsumowanie inwentaryzacji'!$C139))='Podsumowanie inwentaryzacji'!$C139, IF('Inwentaryzacja 26.02.2013 '!#REF!=2,IF('Inwentaryzacja 26.02.2013 '!#REF!=1,'Inwentaryzacja 26.02.2013 '!$H$5:$H$201,0),0),0),0)</f>
        <v>#REF!</v>
      </c>
      <c r="U139" s="46" t="e">
        <f t="array" ref="U139">SUM(IF(MID('Inwentaryzacja 26.02.2013 '!$C$5:$C$201,1,LEN('Podsumowanie inwentaryzacji'!$C139))='Podsumowanie inwentaryzacji'!$C139, IF('Inwentaryzacja 26.02.2013 '!#REF!=2,IF('Inwentaryzacja 26.02.2013 '!#REF!=1,'Inwentaryzacja 26.02.2013 '!$H$5:$H$201,0),0),0),0)</f>
        <v>#REF!</v>
      </c>
      <c r="V139" s="46" t="e">
        <f t="array" ref="V139">SUM(IF(MID('Inwentaryzacja 26.02.2013 '!$C$5:$C$201,1,LEN('Podsumowanie inwentaryzacji'!$C139))='Podsumowanie inwentaryzacji'!$C139, IF('Inwentaryzacja 26.02.2013 '!#REF!=2,IF('Inwentaryzacja 26.02.2013 '!#REF!=1,'Inwentaryzacja 26.02.2013 '!$H$5:$H$201,0),0),0),0)</f>
        <v>#REF!</v>
      </c>
      <c r="W139" s="46" t="e">
        <f t="array" ref="W139">SUM(IF(MID('Inwentaryzacja 26.02.2013 '!$C$5:$C$201,1,LEN('Podsumowanie inwentaryzacji'!$C139))='Podsumowanie inwentaryzacji'!$C139, IF('Inwentaryzacja 26.02.2013 '!#REF!=2,IF('Inwentaryzacja 26.02.2013 '!#REF!=1,'Inwentaryzacja 26.02.2013 '!$H$5:$H$201,0),0),0),0)</f>
        <v>#REF!</v>
      </c>
      <c r="X139" s="46" t="e">
        <f t="array" ref="X139">SUM(IF(MID('Inwentaryzacja 26.02.2013 '!$C$5:$C$201,1,LEN('Podsumowanie inwentaryzacji'!$C139))='Podsumowanie inwentaryzacji'!$C139, IF('Inwentaryzacja 26.02.2013 '!#REF!=2,IF('Inwentaryzacja 26.02.2013 '!#REF!=1,'Inwentaryzacja 26.02.2013 '!$H$5:$H$201,0),0),0),0)</f>
        <v>#REF!</v>
      </c>
      <c r="Y139" s="46" t="e">
        <f t="array" ref="Y139">SUM(IF(MID('Inwentaryzacja 26.02.2013 '!$C$5:$C$201,1,LEN('Podsumowanie inwentaryzacji'!$C139))='Podsumowanie inwentaryzacji'!$C139, IF('Inwentaryzacja 26.02.2013 '!#REF!=2,IF('Inwentaryzacja 26.02.2013 '!#REF!=1,'Inwentaryzacja 26.02.2013 '!$H$5:$H$201,0),0),0),0)</f>
        <v>#REF!</v>
      </c>
      <c r="Z139" s="46" t="e">
        <f t="array" ref="Z139">SUM(IF(MID('Inwentaryzacja 26.02.2013 '!$C$5:$C$201,1,LEN('Podsumowanie inwentaryzacji'!$C139))='Podsumowanie inwentaryzacji'!$C139, IF('Inwentaryzacja 26.02.2013 '!#REF!=2,IF('Inwentaryzacja 26.02.2013 '!#REF!=1,'Inwentaryzacja 26.02.2013 '!$H$5:$H$201,0),0),0),0)</f>
        <v>#REF!</v>
      </c>
      <c r="AA139" s="97" t="e">
        <f t="shared" si="14"/>
        <v>#REF!</v>
      </c>
    </row>
    <row r="140" spans="2:27">
      <c r="B140" s="24">
        <f t="shared" si="15"/>
        <v>18</v>
      </c>
      <c r="C140" s="24" t="s">
        <v>6194</v>
      </c>
      <c r="D140" s="19" t="e">
        <f t="array" ref="D140">SUM(IF(MID('Inwentaryzacja 26.02.2013 '!$C$5:$C$201,1,LEN('Podsumowanie inwentaryzacji'!$C140))='Podsumowanie inwentaryzacji'!$C140, IF('Inwentaryzacja 26.02.2013 '!#REF!=2,'Inwentaryzacja 26.02.2013 '!#REF!,0),0),0)</f>
        <v>#REF!</v>
      </c>
      <c r="E140" s="19" t="e">
        <f t="array" ref="E140">SUM(IF(MID('Inwentaryzacja 26.02.2013 '!$C$5:$C$201,1,LEN('Podsumowanie inwentaryzacji'!$C140))='Podsumowanie inwentaryzacji'!$C140, IF('Inwentaryzacja 26.02.2013 '!#REF!=2,'Inwentaryzacja 26.02.2013 '!#REF!,0),0),0)</f>
        <v>#REF!</v>
      </c>
      <c r="F140" s="19" t="e">
        <f t="array" ref="F140">SUM(IF(MID('Inwentaryzacja 26.02.2013 '!$C$5:$C$201,1,LEN('Podsumowanie inwentaryzacji'!$C140))='Podsumowanie inwentaryzacji'!$C140, IF('Inwentaryzacja 26.02.2013 '!#REF!=2,'Inwentaryzacja 26.02.2013 '!#REF!,0),0),0)</f>
        <v>#REF!</v>
      </c>
      <c r="G140" s="19" t="e">
        <f t="array" ref="G140">SUM(IF(MID('Inwentaryzacja 26.02.2013 '!$C$5:$C$201,1,LEN('Podsumowanie inwentaryzacji'!$C140))='Podsumowanie inwentaryzacji'!$C140, IF('Inwentaryzacja 26.02.2013 '!#REF!=2,'Inwentaryzacja 26.02.2013 '!#REF!,0),0),0)</f>
        <v>#REF!</v>
      </c>
      <c r="H140" s="19" t="e">
        <f t="array" ref="H140">SUM(IF(MID('Inwentaryzacja 26.02.2013 '!$C$5:$C$201,1,LEN('Podsumowanie inwentaryzacji'!$C140))='Podsumowanie inwentaryzacji'!$C140, IF('Inwentaryzacja 26.02.2013 '!#REF!=2,'Inwentaryzacja 26.02.2013 '!#REF!,0),0),0)</f>
        <v>#REF!</v>
      </c>
      <c r="I140" s="19" t="e">
        <f t="array" ref="I140">SUM(IF(MID('Inwentaryzacja 26.02.2013 '!$C$5:$C$201,1,LEN('Podsumowanie inwentaryzacji'!$C140))='Podsumowanie inwentaryzacji'!$C140, IF('Inwentaryzacja 26.02.2013 '!#REF!=2,'Inwentaryzacja 26.02.2013 '!#REF!,0),0),0)</f>
        <v>#REF!</v>
      </c>
      <c r="J140" s="19" t="e">
        <f t="array" ref="J140">SUM(IF(MID('Inwentaryzacja 26.02.2013 '!$C$5:$C$201,1,LEN('Podsumowanie inwentaryzacji'!$C140))='Podsumowanie inwentaryzacji'!$C140, IF('Inwentaryzacja 26.02.2013 '!#REF!=2,'Inwentaryzacja 26.02.2013 '!#REF!,0),0),0)</f>
        <v>#REF!</v>
      </c>
      <c r="K140" s="23" t="e">
        <f t="shared" si="12"/>
        <v>#REF!</v>
      </c>
      <c r="L140" s="19" t="e">
        <f t="array" ref="L140">SUM(IF(MID('Inwentaryzacja 26.02.2013 '!$C$5:$C$201,1,LEN('Podsumowanie inwentaryzacji'!$C140))='Podsumowanie inwentaryzacji'!$C140, IF('Inwentaryzacja 26.02.2013 '!#REF!=2,IF('Inwentaryzacja 26.02.2013 '!#REF!=1,'Inwentaryzacja 26.02.2013 '!$G$5:$G$201,0),0),0),0)</f>
        <v>#REF!</v>
      </c>
      <c r="M140" s="19" t="e">
        <f t="array" ref="M140">SUM(IF(MID('Inwentaryzacja 26.02.2013 '!$C$5:$C$201,1,LEN('Podsumowanie inwentaryzacji'!$C140))='Podsumowanie inwentaryzacji'!$C140, IF('Inwentaryzacja 26.02.2013 '!#REF!=2,IF('Inwentaryzacja 26.02.2013 '!#REF!=1,'Inwentaryzacja 26.02.2013 '!$G$5:$G$201,0),0),0),0)</f>
        <v>#REF!</v>
      </c>
      <c r="N140" s="19" t="e">
        <f t="array" ref="N140">SUM(IF(MID('Inwentaryzacja 26.02.2013 '!$C$5:$C$201,1,LEN('Podsumowanie inwentaryzacji'!$C140))='Podsumowanie inwentaryzacji'!$C140, IF('Inwentaryzacja 26.02.2013 '!#REF!=2,IF('Inwentaryzacja 26.02.2013 '!#REF!=1,'Inwentaryzacja 26.02.2013 '!$G$5:$G$201,0),0),0),0)</f>
        <v>#REF!</v>
      </c>
      <c r="O140" s="19" t="e">
        <f t="array" ref="O140">SUM(IF(MID('Inwentaryzacja 26.02.2013 '!$C$5:$C$201,1,LEN('Podsumowanie inwentaryzacji'!$C140))='Podsumowanie inwentaryzacji'!$C140, IF('Inwentaryzacja 26.02.2013 '!#REF!=2,IF('Inwentaryzacja 26.02.2013 '!#REF!=1,'Inwentaryzacja 26.02.2013 '!$G$5:$G$201,0),0),0),0)</f>
        <v>#REF!</v>
      </c>
      <c r="P140" s="19" t="e">
        <f t="array" ref="P140">SUM(IF(MID('Inwentaryzacja 26.02.2013 '!$C$5:$C$201,1,LEN('Podsumowanie inwentaryzacji'!$C140))='Podsumowanie inwentaryzacji'!$C140, IF('Inwentaryzacja 26.02.2013 '!#REF!=2,IF('Inwentaryzacja 26.02.2013 '!#REF!=1,'Inwentaryzacja 26.02.2013 '!$G$5:$G$201,0),0),0),0)</f>
        <v>#REF!</v>
      </c>
      <c r="Q140" s="19" t="e">
        <f t="array" ref="Q140">SUM(IF(MID('Inwentaryzacja 26.02.2013 '!$C$5:$C$201,1,LEN('Podsumowanie inwentaryzacji'!$C140))='Podsumowanie inwentaryzacji'!$C140, IF('Inwentaryzacja 26.02.2013 '!#REF!=2,IF('Inwentaryzacja 26.02.2013 '!#REF!=1,'Inwentaryzacja 26.02.2013 '!$G$5:$G$201,0),0),0),0)</f>
        <v>#REF!</v>
      </c>
      <c r="R140" s="19" t="e">
        <f t="array" ref="R140">SUM(IF(MID('Inwentaryzacja 26.02.2013 '!$C$5:$C$201,1,LEN('Podsumowanie inwentaryzacji'!$C140))='Podsumowanie inwentaryzacji'!$C140, IF('Inwentaryzacja 26.02.2013 '!#REF!=2,IF('Inwentaryzacja 26.02.2013 '!#REF!=1,'Inwentaryzacja 26.02.2013 '!$G$5:$G$201,0),0),0),0)</f>
        <v>#REF!</v>
      </c>
      <c r="S140" s="23" t="e">
        <f t="shared" si="13"/>
        <v>#REF!</v>
      </c>
      <c r="T140" s="46" t="e">
        <f t="array" ref="T140">SUM(IF(MID('Inwentaryzacja 26.02.2013 '!$C$5:$C$201,1,LEN('Podsumowanie inwentaryzacji'!$C140))='Podsumowanie inwentaryzacji'!$C140, IF('Inwentaryzacja 26.02.2013 '!#REF!=2,IF('Inwentaryzacja 26.02.2013 '!#REF!=1,'Inwentaryzacja 26.02.2013 '!$H$5:$H$201,0),0),0),0)</f>
        <v>#REF!</v>
      </c>
      <c r="U140" s="46" t="e">
        <f t="array" ref="U140">SUM(IF(MID('Inwentaryzacja 26.02.2013 '!$C$5:$C$201,1,LEN('Podsumowanie inwentaryzacji'!$C140))='Podsumowanie inwentaryzacji'!$C140, IF('Inwentaryzacja 26.02.2013 '!#REF!=2,IF('Inwentaryzacja 26.02.2013 '!#REF!=1,'Inwentaryzacja 26.02.2013 '!$H$5:$H$201,0),0),0),0)</f>
        <v>#REF!</v>
      </c>
      <c r="V140" s="46" t="e">
        <f t="array" ref="V140">SUM(IF(MID('Inwentaryzacja 26.02.2013 '!$C$5:$C$201,1,LEN('Podsumowanie inwentaryzacji'!$C140))='Podsumowanie inwentaryzacji'!$C140, IF('Inwentaryzacja 26.02.2013 '!#REF!=2,IF('Inwentaryzacja 26.02.2013 '!#REF!=1,'Inwentaryzacja 26.02.2013 '!$H$5:$H$201,0),0),0),0)</f>
        <v>#REF!</v>
      </c>
      <c r="W140" s="46" t="e">
        <f t="array" ref="W140">SUM(IF(MID('Inwentaryzacja 26.02.2013 '!$C$5:$C$201,1,LEN('Podsumowanie inwentaryzacji'!$C140))='Podsumowanie inwentaryzacji'!$C140, IF('Inwentaryzacja 26.02.2013 '!#REF!=2,IF('Inwentaryzacja 26.02.2013 '!#REF!=1,'Inwentaryzacja 26.02.2013 '!$H$5:$H$201,0),0),0),0)</f>
        <v>#REF!</v>
      </c>
      <c r="X140" s="46" t="e">
        <f t="array" ref="X140">SUM(IF(MID('Inwentaryzacja 26.02.2013 '!$C$5:$C$201,1,LEN('Podsumowanie inwentaryzacji'!$C140))='Podsumowanie inwentaryzacji'!$C140, IF('Inwentaryzacja 26.02.2013 '!#REF!=2,IF('Inwentaryzacja 26.02.2013 '!#REF!=1,'Inwentaryzacja 26.02.2013 '!$H$5:$H$201,0),0),0),0)</f>
        <v>#REF!</v>
      </c>
      <c r="Y140" s="46" t="e">
        <f t="array" ref="Y140">SUM(IF(MID('Inwentaryzacja 26.02.2013 '!$C$5:$C$201,1,LEN('Podsumowanie inwentaryzacji'!$C140))='Podsumowanie inwentaryzacji'!$C140, IF('Inwentaryzacja 26.02.2013 '!#REF!=2,IF('Inwentaryzacja 26.02.2013 '!#REF!=1,'Inwentaryzacja 26.02.2013 '!$H$5:$H$201,0),0),0),0)</f>
        <v>#REF!</v>
      </c>
      <c r="Z140" s="46" t="e">
        <f t="array" ref="Z140">SUM(IF(MID('Inwentaryzacja 26.02.2013 '!$C$5:$C$201,1,LEN('Podsumowanie inwentaryzacji'!$C140))='Podsumowanie inwentaryzacji'!$C140, IF('Inwentaryzacja 26.02.2013 '!#REF!=2,IF('Inwentaryzacja 26.02.2013 '!#REF!=1,'Inwentaryzacja 26.02.2013 '!$H$5:$H$201,0),0),0),0)</f>
        <v>#REF!</v>
      </c>
      <c r="AA140" s="97" t="e">
        <f t="shared" si="14"/>
        <v>#REF!</v>
      </c>
    </row>
    <row r="141" spans="2:27">
      <c r="B141" s="24">
        <f t="shared" si="15"/>
        <v>19</v>
      </c>
      <c r="C141" s="33" t="s">
        <v>3237</v>
      </c>
      <c r="D141" s="19" t="e">
        <f t="array" ref="D141">SUM(IF(MID('Inwentaryzacja 26.02.2013 '!$C$5:$C$201,1,LEN('Podsumowanie inwentaryzacji'!$C141))='Podsumowanie inwentaryzacji'!$C141, IF('Inwentaryzacja 26.02.2013 '!#REF!=2,'Inwentaryzacja 26.02.2013 '!#REF!,0),0),0)</f>
        <v>#REF!</v>
      </c>
      <c r="E141" s="19" t="e">
        <f t="array" ref="E141">SUM(IF(MID('Inwentaryzacja 26.02.2013 '!$C$5:$C$201,1,LEN('Podsumowanie inwentaryzacji'!$C141))='Podsumowanie inwentaryzacji'!$C141, IF('Inwentaryzacja 26.02.2013 '!#REF!=2,'Inwentaryzacja 26.02.2013 '!#REF!,0),0),0)</f>
        <v>#REF!</v>
      </c>
      <c r="F141" s="19" t="e">
        <f t="array" ref="F141">SUM(IF(MID('Inwentaryzacja 26.02.2013 '!$C$5:$C$201,1,LEN('Podsumowanie inwentaryzacji'!$C141))='Podsumowanie inwentaryzacji'!$C141, IF('Inwentaryzacja 26.02.2013 '!#REF!=2,'Inwentaryzacja 26.02.2013 '!#REF!,0),0),0)</f>
        <v>#REF!</v>
      </c>
      <c r="G141" s="19" t="e">
        <f t="array" ref="G141">SUM(IF(MID('Inwentaryzacja 26.02.2013 '!$C$5:$C$201,1,LEN('Podsumowanie inwentaryzacji'!$C141))='Podsumowanie inwentaryzacji'!$C141, IF('Inwentaryzacja 26.02.2013 '!#REF!=2,'Inwentaryzacja 26.02.2013 '!#REF!,0),0),0)</f>
        <v>#REF!</v>
      </c>
      <c r="H141" s="19" t="e">
        <f t="array" ref="H141">SUM(IF(MID('Inwentaryzacja 26.02.2013 '!$C$5:$C$201,1,LEN('Podsumowanie inwentaryzacji'!$C141))='Podsumowanie inwentaryzacji'!$C141, IF('Inwentaryzacja 26.02.2013 '!#REF!=2,'Inwentaryzacja 26.02.2013 '!#REF!,0),0),0)</f>
        <v>#REF!</v>
      </c>
      <c r="I141" s="19" t="e">
        <f t="array" ref="I141">SUM(IF(MID('Inwentaryzacja 26.02.2013 '!$C$5:$C$201,1,LEN('Podsumowanie inwentaryzacji'!$C141))='Podsumowanie inwentaryzacji'!$C141, IF('Inwentaryzacja 26.02.2013 '!#REF!=2,'Inwentaryzacja 26.02.2013 '!#REF!,0),0),0)</f>
        <v>#REF!</v>
      </c>
      <c r="J141" s="19" t="e">
        <f t="array" ref="J141">SUM(IF(MID('Inwentaryzacja 26.02.2013 '!$C$5:$C$201,1,LEN('Podsumowanie inwentaryzacji'!$C141))='Podsumowanie inwentaryzacji'!$C141, IF('Inwentaryzacja 26.02.2013 '!#REF!=2,'Inwentaryzacja 26.02.2013 '!#REF!,0),0),0)</f>
        <v>#REF!</v>
      </c>
      <c r="K141" s="23" t="e">
        <f t="shared" si="12"/>
        <v>#REF!</v>
      </c>
      <c r="L141" s="19" t="e">
        <f t="array" ref="L141">SUM(IF(MID('Inwentaryzacja 26.02.2013 '!$C$5:$C$201,1,LEN('Podsumowanie inwentaryzacji'!$C141))='Podsumowanie inwentaryzacji'!$C141, IF('Inwentaryzacja 26.02.2013 '!#REF!=2,IF('Inwentaryzacja 26.02.2013 '!#REF!=1,'Inwentaryzacja 26.02.2013 '!$G$5:$G$201,0),0),0),0)</f>
        <v>#REF!</v>
      </c>
      <c r="M141" s="19" t="e">
        <f t="array" ref="M141">SUM(IF(MID('Inwentaryzacja 26.02.2013 '!$C$5:$C$201,1,LEN('Podsumowanie inwentaryzacji'!$C141))='Podsumowanie inwentaryzacji'!$C141, IF('Inwentaryzacja 26.02.2013 '!#REF!=2,IF('Inwentaryzacja 26.02.2013 '!#REF!=1,'Inwentaryzacja 26.02.2013 '!$G$5:$G$201,0),0),0),0)</f>
        <v>#REF!</v>
      </c>
      <c r="N141" s="19" t="e">
        <f t="array" ref="N141">SUM(IF(MID('Inwentaryzacja 26.02.2013 '!$C$5:$C$201,1,LEN('Podsumowanie inwentaryzacji'!$C141))='Podsumowanie inwentaryzacji'!$C141, IF('Inwentaryzacja 26.02.2013 '!#REF!=2,IF('Inwentaryzacja 26.02.2013 '!#REF!=1,'Inwentaryzacja 26.02.2013 '!$G$5:$G$201,0),0),0),0)</f>
        <v>#REF!</v>
      </c>
      <c r="O141" s="19" t="e">
        <f t="array" ref="O141">SUM(IF(MID('Inwentaryzacja 26.02.2013 '!$C$5:$C$201,1,LEN('Podsumowanie inwentaryzacji'!$C141))='Podsumowanie inwentaryzacji'!$C141, IF('Inwentaryzacja 26.02.2013 '!#REF!=2,IF('Inwentaryzacja 26.02.2013 '!#REF!=1,'Inwentaryzacja 26.02.2013 '!$G$5:$G$201,0),0),0),0)</f>
        <v>#REF!</v>
      </c>
      <c r="P141" s="19" t="e">
        <f t="array" ref="P141">SUM(IF(MID('Inwentaryzacja 26.02.2013 '!$C$5:$C$201,1,LEN('Podsumowanie inwentaryzacji'!$C141))='Podsumowanie inwentaryzacji'!$C141, IF('Inwentaryzacja 26.02.2013 '!#REF!=2,IF('Inwentaryzacja 26.02.2013 '!#REF!=1,'Inwentaryzacja 26.02.2013 '!$G$5:$G$201,0),0),0),0)</f>
        <v>#REF!</v>
      </c>
      <c r="Q141" s="19" t="e">
        <f t="array" ref="Q141">SUM(IF(MID('Inwentaryzacja 26.02.2013 '!$C$5:$C$201,1,LEN('Podsumowanie inwentaryzacji'!$C141))='Podsumowanie inwentaryzacji'!$C141, IF('Inwentaryzacja 26.02.2013 '!#REF!=2,IF('Inwentaryzacja 26.02.2013 '!#REF!=1,'Inwentaryzacja 26.02.2013 '!$G$5:$G$201,0),0),0),0)</f>
        <v>#REF!</v>
      </c>
      <c r="R141" s="19" t="e">
        <f t="array" ref="R141">SUM(IF(MID('Inwentaryzacja 26.02.2013 '!$C$5:$C$201,1,LEN('Podsumowanie inwentaryzacji'!$C141))='Podsumowanie inwentaryzacji'!$C141, IF('Inwentaryzacja 26.02.2013 '!#REF!=2,IF('Inwentaryzacja 26.02.2013 '!#REF!=1,'Inwentaryzacja 26.02.2013 '!$G$5:$G$201,0),0),0),0)</f>
        <v>#REF!</v>
      </c>
      <c r="S141" s="23" t="e">
        <f t="shared" si="13"/>
        <v>#REF!</v>
      </c>
      <c r="T141" s="46" t="e">
        <f t="array" ref="T141">SUM(IF(MID('Inwentaryzacja 26.02.2013 '!$C$5:$C$201,1,LEN('Podsumowanie inwentaryzacji'!$C141))='Podsumowanie inwentaryzacji'!$C141, IF('Inwentaryzacja 26.02.2013 '!#REF!=2,IF('Inwentaryzacja 26.02.2013 '!#REF!=1,'Inwentaryzacja 26.02.2013 '!$H$5:$H$201,0),0),0),0)</f>
        <v>#REF!</v>
      </c>
      <c r="U141" s="46" t="e">
        <f t="array" ref="U141">SUM(IF(MID('Inwentaryzacja 26.02.2013 '!$C$5:$C$201,1,LEN('Podsumowanie inwentaryzacji'!$C141))='Podsumowanie inwentaryzacji'!$C141, IF('Inwentaryzacja 26.02.2013 '!#REF!=2,IF('Inwentaryzacja 26.02.2013 '!#REF!=1,'Inwentaryzacja 26.02.2013 '!$H$5:$H$201,0),0),0),0)</f>
        <v>#REF!</v>
      </c>
      <c r="V141" s="46" t="e">
        <f t="array" ref="V141">SUM(IF(MID('Inwentaryzacja 26.02.2013 '!$C$5:$C$201,1,LEN('Podsumowanie inwentaryzacji'!$C141))='Podsumowanie inwentaryzacji'!$C141, IF('Inwentaryzacja 26.02.2013 '!#REF!=2,IF('Inwentaryzacja 26.02.2013 '!#REF!=1,'Inwentaryzacja 26.02.2013 '!$H$5:$H$201,0),0),0),0)</f>
        <v>#REF!</v>
      </c>
      <c r="W141" s="46" t="e">
        <f t="array" ref="W141">SUM(IF(MID('Inwentaryzacja 26.02.2013 '!$C$5:$C$201,1,LEN('Podsumowanie inwentaryzacji'!$C141))='Podsumowanie inwentaryzacji'!$C141, IF('Inwentaryzacja 26.02.2013 '!#REF!=2,IF('Inwentaryzacja 26.02.2013 '!#REF!=1,'Inwentaryzacja 26.02.2013 '!$H$5:$H$201,0),0),0),0)</f>
        <v>#REF!</v>
      </c>
      <c r="X141" s="46" t="e">
        <f t="array" ref="X141">SUM(IF(MID('Inwentaryzacja 26.02.2013 '!$C$5:$C$201,1,LEN('Podsumowanie inwentaryzacji'!$C141))='Podsumowanie inwentaryzacji'!$C141, IF('Inwentaryzacja 26.02.2013 '!#REF!=2,IF('Inwentaryzacja 26.02.2013 '!#REF!=1,'Inwentaryzacja 26.02.2013 '!$H$5:$H$201,0),0),0),0)</f>
        <v>#REF!</v>
      </c>
      <c r="Y141" s="46" t="e">
        <f t="array" ref="Y141">SUM(IF(MID('Inwentaryzacja 26.02.2013 '!$C$5:$C$201,1,LEN('Podsumowanie inwentaryzacji'!$C141))='Podsumowanie inwentaryzacji'!$C141, IF('Inwentaryzacja 26.02.2013 '!#REF!=2,IF('Inwentaryzacja 26.02.2013 '!#REF!=1,'Inwentaryzacja 26.02.2013 '!$H$5:$H$201,0),0),0),0)</f>
        <v>#REF!</v>
      </c>
      <c r="Z141" s="46" t="e">
        <f t="array" ref="Z141">SUM(IF(MID('Inwentaryzacja 26.02.2013 '!$C$5:$C$201,1,LEN('Podsumowanie inwentaryzacji'!$C141))='Podsumowanie inwentaryzacji'!$C141, IF('Inwentaryzacja 26.02.2013 '!#REF!=2,IF('Inwentaryzacja 26.02.2013 '!#REF!=1,'Inwentaryzacja 26.02.2013 '!$H$5:$H$201,0),0),0),0)</f>
        <v>#REF!</v>
      </c>
      <c r="AA141" s="97" t="e">
        <f t="shared" si="14"/>
        <v>#REF!</v>
      </c>
    </row>
    <row r="142" spans="2:27">
      <c r="B142" s="24">
        <f t="shared" si="15"/>
        <v>20</v>
      </c>
      <c r="C142" s="24" t="s">
        <v>3395</v>
      </c>
      <c r="D142" s="19" t="e">
        <f t="array" ref="D142">SUM(IF(MID('Inwentaryzacja 26.02.2013 '!$C$5:$C$201,1,LEN('Podsumowanie inwentaryzacji'!$C142))='Podsumowanie inwentaryzacji'!$C142, IF('Inwentaryzacja 26.02.2013 '!#REF!=2,'Inwentaryzacja 26.02.2013 '!#REF!,0),0),0)</f>
        <v>#REF!</v>
      </c>
      <c r="E142" s="19" t="e">
        <f t="array" ref="E142">SUM(IF(MID('Inwentaryzacja 26.02.2013 '!$C$5:$C$201,1,LEN('Podsumowanie inwentaryzacji'!$C142))='Podsumowanie inwentaryzacji'!$C142, IF('Inwentaryzacja 26.02.2013 '!#REF!=2,'Inwentaryzacja 26.02.2013 '!#REF!,0),0),0)</f>
        <v>#REF!</v>
      </c>
      <c r="F142" s="19" t="e">
        <f t="array" ref="F142">SUM(IF(MID('Inwentaryzacja 26.02.2013 '!$C$5:$C$201,1,LEN('Podsumowanie inwentaryzacji'!$C142))='Podsumowanie inwentaryzacji'!$C142, IF('Inwentaryzacja 26.02.2013 '!#REF!=2,'Inwentaryzacja 26.02.2013 '!#REF!,0),0),0)</f>
        <v>#REF!</v>
      </c>
      <c r="G142" s="19" t="e">
        <f t="array" ref="G142">SUM(IF(MID('Inwentaryzacja 26.02.2013 '!$C$5:$C$201,1,LEN('Podsumowanie inwentaryzacji'!$C142))='Podsumowanie inwentaryzacji'!$C142, IF('Inwentaryzacja 26.02.2013 '!#REF!=2,'Inwentaryzacja 26.02.2013 '!#REF!,0),0),0)</f>
        <v>#REF!</v>
      </c>
      <c r="H142" s="19" t="e">
        <f t="array" ref="H142">SUM(IF(MID('Inwentaryzacja 26.02.2013 '!$C$5:$C$201,1,LEN('Podsumowanie inwentaryzacji'!$C142))='Podsumowanie inwentaryzacji'!$C142, IF('Inwentaryzacja 26.02.2013 '!#REF!=2,'Inwentaryzacja 26.02.2013 '!#REF!,0),0),0)</f>
        <v>#REF!</v>
      </c>
      <c r="I142" s="19" t="e">
        <f t="array" ref="I142">SUM(IF(MID('Inwentaryzacja 26.02.2013 '!$C$5:$C$201,1,LEN('Podsumowanie inwentaryzacji'!$C142))='Podsumowanie inwentaryzacji'!$C142, IF('Inwentaryzacja 26.02.2013 '!#REF!=2,'Inwentaryzacja 26.02.2013 '!#REF!,0),0),0)</f>
        <v>#REF!</v>
      </c>
      <c r="J142" s="19" t="e">
        <f t="array" ref="J142">SUM(IF(MID('Inwentaryzacja 26.02.2013 '!$C$5:$C$201,1,LEN('Podsumowanie inwentaryzacji'!$C142))='Podsumowanie inwentaryzacji'!$C142, IF('Inwentaryzacja 26.02.2013 '!#REF!=2,'Inwentaryzacja 26.02.2013 '!#REF!,0),0),0)</f>
        <v>#REF!</v>
      </c>
      <c r="K142" s="23" t="e">
        <f t="shared" si="12"/>
        <v>#REF!</v>
      </c>
      <c r="L142" s="19" t="e">
        <f t="array" ref="L142">SUM(IF(MID('Inwentaryzacja 26.02.2013 '!$C$5:$C$201,1,LEN('Podsumowanie inwentaryzacji'!$C142))='Podsumowanie inwentaryzacji'!$C142, IF('Inwentaryzacja 26.02.2013 '!#REF!=2,IF('Inwentaryzacja 26.02.2013 '!#REF!=1,'Inwentaryzacja 26.02.2013 '!$G$5:$G$201,0),0),0),0)</f>
        <v>#REF!</v>
      </c>
      <c r="M142" s="19" t="e">
        <f t="array" ref="M142">SUM(IF(MID('Inwentaryzacja 26.02.2013 '!$C$5:$C$201,1,LEN('Podsumowanie inwentaryzacji'!$C142))='Podsumowanie inwentaryzacji'!$C142, IF('Inwentaryzacja 26.02.2013 '!#REF!=2,IF('Inwentaryzacja 26.02.2013 '!#REF!=1,'Inwentaryzacja 26.02.2013 '!$G$5:$G$201,0),0),0),0)</f>
        <v>#REF!</v>
      </c>
      <c r="N142" s="19" t="e">
        <f t="array" ref="N142">SUM(IF(MID('Inwentaryzacja 26.02.2013 '!$C$5:$C$201,1,LEN('Podsumowanie inwentaryzacji'!$C142))='Podsumowanie inwentaryzacji'!$C142, IF('Inwentaryzacja 26.02.2013 '!#REF!=2,IF('Inwentaryzacja 26.02.2013 '!#REF!=1,'Inwentaryzacja 26.02.2013 '!$G$5:$G$201,0),0),0),0)</f>
        <v>#REF!</v>
      </c>
      <c r="O142" s="19" t="e">
        <f t="array" ref="O142">SUM(IF(MID('Inwentaryzacja 26.02.2013 '!$C$5:$C$201,1,LEN('Podsumowanie inwentaryzacji'!$C142))='Podsumowanie inwentaryzacji'!$C142, IF('Inwentaryzacja 26.02.2013 '!#REF!=2,IF('Inwentaryzacja 26.02.2013 '!#REF!=1,'Inwentaryzacja 26.02.2013 '!$G$5:$G$201,0),0),0),0)</f>
        <v>#REF!</v>
      </c>
      <c r="P142" s="19" t="e">
        <f t="array" ref="P142">SUM(IF(MID('Inwentaryzacja 26.02.2013 '!$C$5:$C$201,1,LEN('Podsumowanie inwentaryzacji'!$C142))='Podsumowanie inwentaryzacji'!$C142, IF('Inwentaryzacja 26.02.2013 '!#REF!=2,IF('Inwentaryzacja 26.02.2013 '!#REF!=1,'Inwentaryzacja 26.02.2013 '!$G$5:$G$201,0),0),0),0)</f>
        <v>#REF!</v>
      </c>
      <c r="Q142" s="19" t="e">
        <f t="array" ref="Q142">SUM(IF(MID('Inwentaryzacja 26.02.2013 '!$C$5:$C$201,1,LEN('Podsumowanie inwentaryzacji'!$C142))='Podsumowanie inwentaryzacji'!$C142, IF('Inwentaryzacja 26.02.2013 '!#REF!=2,IF('Inwentaryzacja 26.02.2013 '!#REF!=1,'Inwentaryzacja 26.02.2013 '!$G$5:$G$201,0),0),0),0)</f>
        <v>#REF!</v>
      </c>
      <c r="R142" s="19" t="e">
        <f t="array" ref="R142">SUM(IF(MID('Inwentaryzacja 26.02.2013 '!$C$5:$C$201,1,LEN('Podsumowanie inwentaryzacji'!$C142))='Podsumowanie inwentaryzacji'!$C142, IF('Inwentaryzacja 26.02.2013 '!#REF!=2,IF('Inwentaryzacja 26.02.2013 '!#REF!=1,'Inwentaryzacja 26.02.2013 '!$G$5:$G$201,0),0),0),0)</f>
        <v>#REF!</v>
      </c>
      <c r="S142" s="23" t="e">
        <f t="shared" si="13"/>
        <v>#REF!</v>
      </c>
      <c r="T142" s="46" t="e">
        <f t="array" ref="T142">SUM(IF(MID('Inwentaryzacja 26.02.2013 '!$C$5:$C$201,1,LEN('Podsumowanie inwentaryzacji'!$C142))='Podsumowanie inwentaryzacji'!$C142, IF('Inwentaryzacja 26.02.2013 '!#REF!=2,IF('Inwentaryzacja 26.02.2013 '!#REF!=1,'Inwentaryzacja 26.02.2013 '!$H$5:$H$201,0),0),0),0)</f>
        <v>#REF!</v>
      </c>
      <c r="U142" s="46" t="e">
        <f t="array" ref="U142">SUM(IF(MID('Inwentaryzacja 26.02.2013 '!$C$5:$C$201,1,LEN('Podsumowanie inwentaryzacji'!$C142))='Podsumowanie inwentaryzacji'!$C142, IF('Inwentaryzacja 26.02.2013 '!#REF!=2,IF('Inwentaryzacja 26.02.2013 '!#REF!=1,'Inwentaryzacja 26.02.2013 '!$H$5:$H$201,0),0),0),0)</f>
        <v>#REF!</v>
      </c>
      <c r="V142" s="46" t="e">
        <f t="array" ref="V142">SUM(IF(MID('Inwentaryzacja 26.02.2013 '!$C$5:$C$201,1,LEN('Podsumowanie inwentaryzacji'!$C142))='Podsumowanie inwentaryzacji'!$C142, IF('Inwentaryzacja 26.02.2013 '!#REF!=2,IF('Inwentaryzacja 26.02.2013 '!#REF!=1,'Inwentaryzacja 26.02.2013 '!$H$5:$H$201,0),0),0),0)</f>
        <v>#REF!</v>
      </c>
      <c r="W142" s="46" t="e">
        <f t="array" ref="W142">SUM(IF(MID('Inwentaryzacja 26.02.2013 '!$C$5:$C$201,1,LEN('Podsumowanie inwentaryzacji'!$C142))='Podsumowanie inwentaryzacji'!$C142, IF('Inwentaryzacja 26.02.2013 '!#REF!=2,IF('Inwentaryzacja 26.02.2013 '!#REF!=1,'Inwentaryzacja 26.02.2013 '!$H$5:$H$201,0),0),0),0)</f>
        <v>#REF!</v>
      </c>
      <c r="X142" s="46" t="e">
        <f t="array" ref="X142">SUM(IF(MID('Inwentaryzacja 26.02.2013 '!$C$5:$C$201,1,LEN('Podsumowanie inwentaryzacji'!$C142))='Podsumowanie inwentaryzacji'!$C142, IF('Inwentaryzacja 26.02.2013 '!#REF!=2,IF('Inwentaryzacja 26.02.2013 '!#REF!=1,'Inwentaryzacja 26.02.2013 '!$H$5:$H$201,0),0),0),0)</f>
        <v>#REF!</v>
      </c>
      <c r="Y142" s="46" t="e">
        <f t="array" ref="Y142">SUM(IF(MID('Inwentaryzacja 26.02.2013 '!$C$5:$C$201,1,LEN('Podsumowanie inwentaryzacji'!$C142))='Podsumowanie inwentaryzacji'!$C142, IF('Inwentaryzacja 26.02.2013 '!#REF!=2,IF('Inwentaryzacja 26.02.2013 '!#REF!=1,'Inwentaryzacja 26.02.2013 '!$H$5:$H$201,0),0),0),0)</f>
        <v>#REF!</v>
      </c>
      <c r="Z142" s="46" t="e">
        <f t="array" ref="Z142">SUM(IF(MID('Inwentaryzacja 26.02.2013 '!$C$5:$C$201,1,LEN('Podsumowanie inwentaryzacji'!$C142))='Podsumowanie inwentaryzacji'!$C142, IF('Inwentaryzacja 26.02.2013 '!#REF!=2,IF('Inwentaryzacja 26.02.2013 '!#REF!=1,'Inwentaryzacja 26.02.2013 '!$H$5:$H$201,0),0),0),0)</f>
        <v>#REF!</v>
      </c>
      <c r="AA142" s="97" t="e">
        <f t="shared" si="14"/>
        <v>#REF!</v>
      </c>
    </row>
    <row r="143" spans="2:27">
      <c r="B143" s="24">
        <f t="shared" si="15"/>
        <v>21</v>
      </c>
      <c r="C143" s="24" t="s">
        <v>7147</v>
      </c>
      <c r="D143" s="19" t="e">
        <f t="array" ref="D143">SUM(IF(MID('Inwentaryzacja 26.02.2013 '!$C$5:$C$201,1,LEN('Podsumowanie inwentaryzacji'!$C143))='Podsumowanie inwentaryzacji'!$C143, IF('Inwentaryzacja 26.02.2013 '!#REF!=2,'Inwentaryzacja 26.02.2013 '!#REF!,0),0),0)</f>
        <v>#REF!</v>
      </c>
      <c r="E143" s="19" t="e">
        <f t="array" ref="E143">SUM(IF(MID('Inwentaryzacja 26.02.2013 '!$C$5:$C$201,1,LEN('Podsumowanie inwentaryzacji'!$C143))='Podsumowanie inwentaryzacji'!$C143, IF('Inwentaryzacja 26.02.2013 '!#REF!=2,'Inwentaryzacja 26.02.2013 '!#REF!,0),0),0)</f>
        <v>#REF!</v>
      </c>
      <c r="F143" s="19" t="e">
        <f t="array" ref="F143">SUM(IF(MID('Inwentaryzacja 26.02.2013 '!$C$5:$C$201,1,LEN('Podsumowanie inwentaryzacji'!$C143))='Podsumowanie inwentaryzacji'!$C143, IF('Inwentaryzacja 26.02.2013 '!#REF!=2,'Inwentaryzacja 26.02.2013 '!#REF!,0),0),0)</f>
        <v>#REF!</v>
      </c>
      <c r="G143" s="19" t="e">
        <f t="array" ref="G143">SUM(IF(MID('Inwentaryzacja 26.02.2013 '!$C$5:$C$201,1,LEN('Podsumowanie inwentaryzacji'!$C143))='Podsumowanie inwentaryzacji'!$C143, IF('Inwentaryzacja 26.02.2013 '!#REF!=2,'Inwentaryzacja 26.02.2013 '!#REF!,0),0),0)</f>
        <v>#REF!</v>
      </c>
      <c r="H143" s="19" t="e">
        <f t="array" ref="H143">SUM(IF(MID('Inwentaryzacja 26.02.2013 '!$C$5:$C$201,1,LEN('Podsumowanie inwentaryzacji'!$C143))='Podsumowanie inwentaryzacji'!$C143, IF('Inwentaryzacja 26.02.2013 '!#REF!=2,'Inwentaryzacja 26.02.2013 '!#REF!,0),0),0)</f>
        <v>#REF!</v>
      </c>
      <c r="I143" s="19" t="e">
        <f t="array" ref="I143">SUM(IF(MID('Inwentaryzacja 26.02.2013 '!$C$5:$C$201,1,LEN('Podsumowanie inwentaryzacji'!$C143))='Podsumowanie inwentaryzacji'!$C143, IF('Inwentaryzacja 26.02.2013 '!#REF!=2,'Inwentaryzacja 26.02.2013 '!#REF!,0),0),0)</f>
        <v>#REF!</v>
      </c>
      <c r="J143" s="19" t="e">
        <f t="array" ref="J143">SUM(IF(MID('Inwentaryzacja 26.02.2013 '!$C$5:$C$201,1,LEN('Podsumowanie inwentaryzacji'!$C143))='Podsumowanie inwentaryzacji'!$C143, IF('Inwentaryzacja 26.02.2013 '!#REF!=2,'Inwentaryzacja 26.02.2013 '!#REF!,0),0),0)</f>
        <v>#REF!</v>
      </c>
      <c r="K143" s="23" t="e">
        <f t="shared" si="12"/>
        <v>#REF!</v>
      </c>
      <c r="L143" s="19" t="e">
        <f t="array" ref="L143">SUM(IF(MID('Inwentaryzacja 26.02.2013 '!$C$5:$C$201,1,LEN('Podsumowanie inwentaryzacji'!$C143))='Podsumowanie inwentaryzacji'!$C143, IF('Inwentaryzacja 26.02.2013 '!#REF!=2,IF('Inwentaryzacja 26.02.2013 '!#REF!=1,'Inwentaryzacja 26.02.2013 '!$G$5:$G$201,0),0),0),0)</f>
        <v>#REF!</v>
      </c>
      <c r="M143" s="19" t="e">
        <f t="array" ref="M143">SUM(IF(MID('Inwentaryzacja 26.02.2013 '!$C$5:$C$201,1,LEN('Podsumowanie inwentaryzacji'!$C143))='Podsumowanie inwentaryzacji'!$C143, IF('Inwentaryzacja 26.02.2013 '!#REF!=2,IF('Inwentaryzacja 26.02.2013 '!#REF!=1,'Inwentaryzacja 26.02.2013 '!$G$5:$G$201,0),0),0),0)</f>
        <v>#REF!</v>
      </c>
      <c r="N143" s="19" t="e">
        <f t="array" ref="N143">SUM(IF(MID('Inwentaryzacja 26.02.2013 '!$C$5:$C$201,1,LEN('Podsumowanie inwentaryzacji'!$C143))='Podsumowanie inwentaryzacji'!$C143, IF('Inwentaryzacja 26.02.2013 '!#REF!=2,IF('Inwentaryzacja 26.02.2013 '!#REF!=1,'Inwentaryzacja 26.02.2013 '!$G$5:$G$201,0),0),0),0)</f>
        <v>#REF!</v>
      </c>
      <c r="O143" s="19" t="e">
        <f t="array" ref="O143">SUM(IF(MID('Inwentaryzacja 26.02.2013 '!$C$5:$C$201,1,LEN('Podsumowanie inwentaryzacji'!$C143))='Podsumowanie inwentaryzacji'!$C143, IF('Inwentaryzacja 26.02.2013 '!#REF!=2,IF('Inwentaryzacja 26.02.2013 '!#REF!=1,'Inwentaryzacja 26.02.2013 '!$G$5:$G$201,0),0),0),0)</f>
        <v>#REF!</v>
      </c>
      <c r="P143" s="19" t="e">
        <f t="array" ref="P143">SUM(IF(MID('Inwentaryzacja 26.02.2013 '!$C$5:$C$201,1,LEN('Podsumowanie inwentaryzacji'!$C143))='Podsumowanie inwentaryzacji'!$C143, IF('Inwentaryzacja 26.02.2013 '!#REF!=2,IF('Inwentaryzacja 26.02.2013 '!#REF!=1,'Inwentaryzacja 26.02.2013 '!$G$5:$G$201,0),0),0),0)</f>
        <v>#REF!</v>
      </c>
      <c r="Q143" s="19" t="e">
        <f t="array" ref="Q143">SUM(IF(MID('Inwentaryzacja 26.02.2013 '!$C$5:$C$201,1,LEN('Podsumowanie inwentaryzacji'!$C143))='Podsumowanie inwentaryzacji'!$C143, IF('Inwentaryzacja 26.02.2013 '!#REF!=2,IF('Inwentaryzacja 26.02.2013 '!#REF!=1,'Inwentaryzacja 26.02.2013 '!$G$5:$G$201,0),0),0),0)</f>
        <v>#REF!</v>
      </c>
      <c r="R143" s="19" t="e">
        <f t="array" ref="R143">SUM(IF(MID('Inwentaryzacja 26.02.2013 '!$C$5:$C$201,1,LEN('Podsumowanie inwentaryzacji'!$C143))='Podsumowanie inwentaryzacji'!$C143, IF('Inwentaryzacja 26.02.2013 '!#REF!=2,IF('Inwentaryzacja 26.02.2013 '!#REF!=1,'Inwentaryzacja 26.02.2013 '!$G$5:$G$201,0),0),0),0)</f>
        <v>#REF!</v>
      </c>
      <c r="S143" s="23" t="e">
        <f t="shared" si="13"/>
        <v>#REF!</v>
      </c>
      <c r="T143" s="46" t="e">
        <f t="array" ref="T143">SUM(IF(MID('Inwentaryzacja 26.02.2013 '!$C$5:$C$201,1,LEN('Podsumowanie inwentaryzacji'!$C143))='Podsumowanie inwentaryzacji'!$C143, IF('Inwentaryzacja 26.02.2013 '!#REF!=2,IF('Inwentaryzacja 26.02.2013 '!#REF!=1,'Inwentaryzacja 26.02.2013 '!$H$5:$H$201,0),0),0),0)</f>
        <v>#REF!</v>
      </c>
      <c r="U143" s="46" t="e">
        <f t="array" ref="U143">SUM(IF(MID('Inwentaryzacja 26.02.2013 '!$C$5:$C$201,1,LEN('Podsumowanie inwentaryzacji'!$C143))='Podsumowanie inwentaryzacji'!$C143, IF('Inwentaryzacja 26.02.2013 '!#REF!=2,IF('Inwentaryzacja 26.02.2013 '!#REF!=1,'Inwentaryzacja 26.02.2013 '!$H$5:$H$201,0),0),0),0)</f>
        <v>#REF!</v>
      </c>
      <c r="V143" s="46" t="e">
        <f t="array" ref="V143">SUM(IF(MID('Inwentaryzacja 26.02.2013 '!$C$5:$C$201,1,LEN('Podsumowanie inwentaryzacji'!$C143))='Podsumowanie inwentaryzacji'!$C143, IF('Inwentaryzacja 26.02.2013 '!#REF!=2,IF('Inwentaryzacja 26.02.2013 '!#REF!=1,'Inwentaryzacja 26.02.2013 '!$H$5:$H$201,0),0),0),0)</f>
        <v>#REF!</v>
      </c>
      <c r="W143" s="46" t="e">
        <f t="array" ref="W143">SUM(IF(MID('Inwentaryzacja 26.02.2013 '!$C$5:$C$201,1,LEN('Podsumowanie inwentaryzacji'!$C143))='Podsumowanie inwentaryzacji'!$C143, IF('Inwentaryzacja 26.02.2013 '!#REF!=2,IF('Inwentaryzacja 26.02.2013 '!#REF!=1,'Inwentaryzacja 26.02.2013 '!$H$5:$H$201,0),0),0),0)</f>
        <v>#REF!</v>
      </c>
      <c r="X143" s="46" t="e">
        <f t="array" ref="X143">SUM(IF(MID('Inwentaryzacja 26.02.2013 '!$C$5:$C$201,1,LEN('Podsumowanie inwentaryzacji'!$C143))='Podsumowanie inwentaryzacji'!$C143, IF('Inwentaryzacja 26.02.2013 '!#REF!=2,IF('Inwentaryzacja 26.02.2013 '!#REF!=1,'Inwentaryzacja 26.02.2013 '!$H$5:$H$201,0),0),0),0)</f>
        <v>#REF!</v>
      </c>
      <c r="Y143" s="46" t="e">
        <f t="array" ref="Y143">SUM(IF(MID('Inwentaryzacja 26.02.2013 '!$C$5:$C$201,1,LEN('Podsumowanie inwentaryzacji'!$C143))='Podsumowanie inwentaryzacji'!$C143, IF('Inwentaryzacja 26.02.2013 '!#REF!=2,IF('Inwentaryzacja 26.02.2013 '!#REF!=1,'Inwentaryzacja 26.02.2013 '!$H$5:$H$201,0),0),0),0)</f>
        <v>#REF!</v>
      </c>
      <c r="Z143" s="46" t="e">
        <f t="array" ref="Z143">SUM(IF(MID('Inwentaryzacja 26.02.2013 '!$C$5:$C$201,1,LEN('Podsumowanie inwentaryzacji'!$C143))='Podsumowanie inwentaryzacji'!$C143, IF('Inwentaryzacja 26.02.2013 '!#REF!=2,IF('Inwentaryzacja 26.02.2013 '!#REF!=1,'Inwentaryzacja 26.02.2013 '!$H$5:$H$201,0),0),0),0)</f>
        <v>#REF!</v>
      </c>
      <c r="AA143" s="97" t="e">
        <f t="shared" si="14"/>
        <v>#REF!</v>
      </c>
    </row>
    <row r="144" spans="2:27">
      <c r="B144" s="24">
        <f t="shared" si="15"/>
        <v>22</v>
      </c>
      <c r="C144" s="24" t="s">
        <v>7506</v>
      </c>
      <c r="D144" s="19">
        <f t="array" ref="D144">SUM(IF(MID('Inwentaryzacja 26.02.2013 '!$C$5:$C$201,1,LEN('Podsumowanie inwentaryzacji'!$C144))='Podsumowanie inwentaryzacji'!$C144, IF('Inwentaryzacja 26.02.2013 '!#REF!=2,'Inwentaryzacja 26.02.2013 '!#REF!,0),0),0)</f>
        <v>0</v>
      </c>
      <c r="E144" s="19">
        <f t="array" ref="E144">SUM(IF(MID('Inwentaryzacja 26.02.2013 '!$C$5:$C$201,1,LEN('Podsumowanie inwentaryzacji'!$C144))='Podsumowanie inwentaryzacji'!$C144, IF('Inwentaryzacja 26.02.2013 '!#REF!=2,'Inwentaryzacja 26.02.2013 '!#REF!,0),0),0)</f>
        <v>0</v>
      </c>
      <c r="F144" s="19">
        <f t="array" ref="F144">SUM(IF(MID('Inwentaryzacja 26.02.2013 '!$C$5:$C$201,1,LEN('Podsumowanie inwentaryzacji'!$C144))='Podsumowanie inwentaryzacji'!$C144, IF('Inwentaryzacja 26.02.2013 '!#REF!=2,'Inwentaryzacja 26.02.2013 '!#REF!,0),0),0)</f>
        <v>0</v>
      </c>
      <c r="G144" s="19">
        <f t="array" ref="G144">SUM(IF(MID('Inwentaryzacja 26.02.2013 '!$C$5:$C$201,1,LEN('Podsumowanie inwentaryzacji'!$C144))='Podsumowanie inwentaryzacji'!$C144, IF('Inwentaryzacja 26.02.2013 '!#REF!=2,'Inwentaryzacja 26.02.2013 '!#REF!,0),0),0)</f>
        <v>0</v>
      </c>
      <c r="H144" s="19">
        <f t="array" ref="H144">SUM(IF(MID('Inwentaryzacja 26.02.2013 '!$C$5:$C$201,1,LEN('Podsumowanie inwentaryzacji'!$C144))='Podsumowanie inwentaryzacji'!$C144, IF('Inwentaryzacja 26.02.2013 '!#REF!=2,'Inwentaryzacja 26.02.2013 '!#REF!,0),0),0)</f>
        <v>0</v>
      </c>
      <c r="I144" s="19">
        <f t="array" ref="I144">SUM(IF(MID('Inwentaryzacja 26.02.2013 '!$C$5:$C$201,1,LEN('Podsumowanie inwentaryzacji'!$C144))='Podsumowanie inwentaryzacji'!$C144, IF('Inwentaryzacja 26.02.2013 '!#REF!=2,'Inwentaryzacja 26.02.2013 '!#REF!,0),0),0)</f>
        <v>0</v>
      </c>
      <c r="J144" s="19">
        <f t="array" ref="J144">SUM(IF(MID('Inwentaryzacja 26.02.2013 '!$C$5:$C$201,1,LEN('Podsumowanie inwentaryzacji'!$C144))='Podsumowanie inwentaryzacji'!$C144, IF('Inwentaryzacja 26.02.2013 '!#REF!=2,'Inwentaryzacja 26.02.2013 '!#REF!,0),0),0)</f>
        <v>0</v>
      </c>
      <c r="K144" s="23">
        <f t="shared" si="12"/>
        <v>0</v>
      </c>
      <c r="L144" s="19">
        <f t="array" ref="L144">SUM(IF(MID('Inwentaryzacja 26.02.2013 '!$C$5:$C$201,1,LEN('Podsumowanie inwentaryzacji'!$C144))='Podsumowanie inwentaryzacji'!$C144, IF('Inwentaryzacja 26.02.2013 '!#REF!=2,IF('Inwentaryzacja 26.02.2013 '!#REF!=1,'Inwentaryzacja 26.02.2013 '!$G$5:$G$201,0),0),0),0)</f>
        <v>0</v>
      </c>
      <c r="M144" s="19">
        <f t="array" ref="M144">SUM(IF(MID('Inwentaryzacja 26.02.2013 '!$C$5:$C$201,1,LEN('Podsumowanie inwentaryzacji'!$C144))='Podsumowanie inwentaryzacji'!$C144, IF('Inwentaryzacja 26.02.2013 '!#REF!=2,IF('Inwentaryzacja 26.02.2013 '!#REF!=1,'Inwentaryzacja 26.02.2013 '!$G$5:$G$201,0),0),0),0)</f>
        <v>0</v>
      </c>
      <c r="N144" s="19">
        <f t="array" ref="N144">SUM(IF(MID('Inwentaryzacja 26.02.2013 '!$C$5:$C$201,1,LEN('Podsumowanie inwentaryzacji'!$C144))='Podsumowanie inwentaryzacji'!$C144, IF('Inwentaryzacja 26.02.2013 '!#REF!=2,IF('Inwentaryzacja 26.02.2013 '!#REF!=1,'Inwentaryzacja 26.02.2013 '!$G$5:$G$201,0),0),0),0)</f>
        <v>0</v>
      </c>
      <c r="O144" s="19">
        <f t="array" ref="O144">SUM(IF(MID('Inwentaryzacja 26.02.2013 '!$C$5:$C$201,1,LEN('Podsumowanie inwentaryzacji'!$C144))='Podsumowanie inwentaryzacji'!$C144, IF('Inwentaryzacja 26.02.2013 '!#REF!=2,IF('Inwentaryzacja 26.02.2013 '!#REF!=1,'Inwentaryzacja 26.02.2013 '!$G$5:$G$201,0),0),0),0)</f>
        <v>0</v>
      </c>
      <c r="P144" s="19">
        <f t="array" ref="P144">SUM(IF(MID('Inwentaryzacja 26.02.2013 '!$C$5:$C$201,1,LEN('Podsumowanie inwentaryzacji'!$C144))='Podsumowanie inwentaryzacji'!$C144, IF('Inwentaryzacja 26.02.2013 '!#REF!=2,IF('Inwentaryzacja 26.02.2013 '!#REF!=1,'Inwentaryzacja 26.02.2013 '!$G$5:$G$201,0),0),0),0)</f>
        <v>0</v>
      </c>
      <c r="Q144" s="19">
        <f t="array" ref="Q144">SUM(IF(MID('Inwentaryzacja 26.02.2013 '!$C$5:$C$201,1,LEN('Podsumowanie inwentaryzacji'!$C144))='Podsumowanie inwentaryzacji'!$C144, IF('Inwentaryzacja 26.02.2013 '!#REF!=2,IF('Inwentaryzacja 26.02.2013 '!#REF!=1,'Inwentaryzacja 26.02.2013 '!$G$5:$G$201,0),0),0),0)</f>
        <v>0</v>
      </c>
      <c r="R144" s="19">
        <f t="array" ref="R144">SUM(IF(MID('Inwentaryzacja 26.02.2013 '!$C$5:$C$201,1,LEN('Podsumowanie inwentaryzacji'!$C144))='Podsumowanie inwentaryzacji'!$C144, IF('Inwentaryzacja 26.02.2013 '!#REF!=2,IF('Inwentaryzacja 26.02.2013 '!#REF!=1,'Inwentaryzacja 26.02.2013 '!$G$5:$G$201,0),0),0),0)</f>
        <v>0</v>
      </c>
      <c r="S144" s="23">
        <f t="shared" si="13"/>
        <v>0</v>
      </c>
      <c r="T144" s="46">
        <f t="array" ref="T144">SUM(IF(MID('Inwentaryzacja 26.02.2013 '!$C$5:$C$201,1,LEN('Podsumowanie inwentaryzacji'!$C144))='Podsumowanie inwentaryzacji'!$C144, IF('Inwentaryzacja 26.02.2013 '!#REF!=2,IF('Inwentaryzacja 26.02.2013 '!#REF!=1,'Inwentaryzacja 26.02.2013 '!$H$5:$H$201,0),0),0),0)</f>
        <v>0</v>
      </c>
      <c r="U144" s="46">
        <f t="array" ref="U144">SUM(IF(MID('Inwentaryzacja 26.02.2013 '!$C$5:$C$201,1,LEN('Podsumowanie inwentaryzacji'!$C144))='Podsumowanie inwentaryzacji'!$C144, IF('Inwentaryzacja 26.02.2013 '!#REF!=2,IF('Inwentaryzacja 26.02.2013 '!#REF!=1,'Inwentaryzacja 26.02.2013 '!$H$5:$H$201,0),0),0),0)</f>
        <v>0</v>
      </c>
      <c r="V144" s="46">
        <f t="array" ref="V144">SUM(IF(MID('Inwentaryzacja 26.02.2013 '!$C$5:$C$201,1,LEN('Podsumowanie inwentaryzacji'!$C144))='Podsumowanie inwentaryzacji'!$C144, IF('Inwentaryzacja 26.02.2013 '!#REF!=2,IF('Inwentaryzacja 26.02.2013 '!#REF!=1,'Inwentaryzacja 26.02.2013 '!$H$5:$H$201,0),0),0),0)</f>
        <v>0</v>
      </c>
      <c r="W144" s="46">
        <f t="array" ref="W144">SUM(IF(MID('Inwentaryzacja 26.02.2013 '!$C$5:$C$201,1,LEN('Podsumowanie inwentaryzacji'!$C144))='Podsumowanie inwentaryzacji'!$C144, IF('Inwentaryzacja 26.02.2013 '!#REF!=2,IF('Inwentaryzacja 26.02.2013 '!#REF!=1,'Inwentaryzacja 26.02.2013 '!$H$5:$H$201,0),0),0),0)</f>
        <v>0</v>
      </c>
      <c r="X144" s="46">
        <f t="array" ref="X144">SUM(IF(MID('Inwentaryzacja 26.02.2013 '!$C$5:$C$201,1,LEN('Podsumowanie inwentaryzacji'!$C144))='Podsumowanie inwentaryzacji'!$C144, IF('Inwentaryzacja 26.02.2013 '!#REF!=2,IF('Inwentaryzacja 26.02.2013 '!#REF!=1,'Inwentaryzacja 26.02.2013 '!$H$5:$H$201,0),0),0),0)</f>
        <v>0</v>
      </c>
      <c r="Y144" s="46">
        <f t="array" ref="Y144">SUM(IF(MID('Inwentaryzacja 26.02.2013 '!$C$5:$C$201,1,LEN('Podsumowanie inwentaryzacji'!$C144))='Podsumowanie inwentaryzacji'!$C144, IF('Inwentaryzacja 26.02.2013 '!#REF!=2,IF('Inwentaryzacja 26.02.2013 '!#REF!=1,'Inwentaryzacja 26.02.2013 '!$H$5:$H$201,0),0),0),0)</f>
        <v>0</v>
      </c>
      <c r="Z144" s="46">
        <f t="array" ref="Z144">SUM(IF(MID('Inwentaryzacja 26.02.2013 '!$C$5:$C$201,1,LEN('Podsumowanie inwentaryzacji'!$C144))='Podsumowanie inwentaryzacji'!$C144, IF('Inwentaryzacja 26.02.2013 '!#REF!=2,IF('Inwentaryzacja 26.02.2013 '!#REF!=1,'Inwentaryzacja 26.02.2013 '!$H$5:$H$201,0),0),0),0)</f>
        <v>0</v>
      </c>
      <c r="AA144" s="97">
        <f t="shared" si="14"/>
        <v>0</v>
      </c>
    </row>
    <row r="145" spans="2:27">
      <c r="B145" s="24">
        <f t="shared" si="15"/>
        <v>23</v>
      </c>
      <c r="C145" s="24" t="s">
        <v>6329</v>
      </c>
      <c r="D145" s="19">
        <f t="array" ref="D145">SUM(IF(MID('Inwentaryzacja 26.02.2013 '!$C$5:$C$201,1,LEN('Podsumowanie inwentaryzacji'!$C145))='Podsumowanie inwentaryzacji'!$C145, IF('Inwentaryzacja 26.02.2013 '!#REF!=2,'Inwentaryzacja 26.02.2013 '!#REF!,0),0),0)</f>
        <v>0</v>
      </c>
      <c r="E145" s="19">
        <f t="array" ref="E145">SUM(IF(MID('Inwentaryzacja 26.02.2013 '!$C$5:$C$201,1,LEN('Podsumowanie inwentaryzacji'!$C145))='Podsumowanie inwentaryzacji'!$C145, IF('Inwentaryzacja 26.02.2013 '!#REF!=2,'Inwentaryzacja 26.02.2013 '!#REF!,0),0),0)</f>
        <v>0</v>
      </c>
      <c r="F145" s="19">
        <f t="array" ref="F145">SUM(IF(MID('Inwentaryzacja 26.02.2013 '!$C$5:$C$201,1,LEN('Podsumowanie inwentaryzacji'!$C145))='Podsumowanie inwentaryzacji'!$C145, IF('Inwentaryzacja 26.02.2013 '!#REF!=2,'Inwentaryzacja 26.02.2013 '!#REF!,0),0),0)</f>
        <v>0</v>
      </c>
      <c r="G145" s="19">
        <f t="array" ref="G145">SUM(IF(MID('Inwentaryzacja 26.02.2013 '!$C$5:$C$201,1,LEN('Podsumowanie inwentaryzacji'!$C145))='Podsumowanie inwentaryzacji'!$C145, IF('Inwentaryzacja 26.02.2013 '!#REF!=2,'Inwentaryzacja 26.02.2013 '!#REF!,0),0),0)</f>
        <v>0</v>
      </c>
      <c r="H145" s="19">
        <f t="array" ref="H145">SUM(IF(MID('Inwentaryzacja 26.02.2013 '!$C$5:$C$201,1,LEN('Podsumowanie inwentaryzacji'!$C145))='Podsumowanie inwentaryzacji'!$C145, IF('Inwentaryzacja 26.02.2013 '!#REF!=2,'Inwentaryzacja 26.02.2013 '!#REF!,0),0),0)</f>
        <v>0</v>
      </c>
      <c r="I145" s="19">
        <f t="array" ref="I145">SUM(IF(MID('Inwentaryzacja 26.02.2013 '!$C$5:$C$201,1,LEN('Podsumowanie inwentaryzacji'!$C145))='Podsumowanie inwentaryzacji'!$C145, IF('Inwentaryzacja 26.02.2013 '!#REF!=2,'Inwentaryzacja 26.02.2013 '!#REF!,0),0),0)</f>
        <v>0</v>
      </c>
      <c r="J145" s="19">
        <f t="array" ref="J145">SUM(IF(MID('Inwentaryzacja 26.02.2013 '!$C$5:$C$201,1,LEN('Podsumowanie inwentaryzacji'!$C145))='Podsumowanie inwentaryzacji'!$C145, IF('Inwentaryzacja 26.02.2013 '!#REF!=2,'Inwentaryzacja 26.02.2013 '!#REF!,0),0),0)</f>
        <v>0</v>
      </c>
      <c r="K145" s="23">
        <f t="shared" si="12"/>
        <v>0</v>
      </c>
      <c r="L145" s="19">
        <f t="array" ref="L145">SUM(IF(MID('Inwentaryzacja 26.02.2013 '!$C$5:$C$201,1,LEN('Podsumowanie inwentaryzacji'!$C145))='Podsumowanie inwentaryzacji'!$C145, IF('Inwentaryzacja 26.02.2013 '!#REF!=2,IF('Inwentaryzacja 26.02.2013 '!#REF!=1,'Inwentaryzacja 26.02.2013 '!$G$5:$G$201,0),0),0),0)</f>
        <v>0</v>
      </c>
      <c r="M145" s="19">
        <f t="array" ref="M145">SUM(IF(MID('Inwentaryzacja 26.02.2013 '!$C$5:$C$201,1,LEN('Podsumowanie inwentaryzacji'!$C145))='Podsumowanie inwentaryzacji'!$C145, IF('Inwentaryzacja 26.02.2013 '!#REF!=2,IF('Inwentaryzacja 26.02.2013 '!#REF!=1,'Inwentaryzacja 26.02.2013 '!$G$5:$G$201,0),0),0),0)</f>
        <v>0</v>
      </c>
      <c r="N145" s="19">
        <f t="array" ref="N145">SUM(IF(MID('Inwentaryzacja 26.02.2013 '!$C$5:$C$201,1,LEN('Podsumowanie inwentaryzacji'!$C145))='Podsumowanie inwentaryzacji'!$C145, IF('Inwentaryzacja 26.02.2013 '!#REF!=2,IF('Inwentaryzacja 26.02.2013 '!#REF!=1,'Inwentaryzacja 26.02.2013 '!$G$5:$G$201,0),0),0),0)</f>
        <v>0</v>
      </c>
      <c r="O145" s="19">
        <f t="array" ref="O145">SUM(IF(MID('Inwentaryzacja 26.02.2013 '!$C$5:$C$201,1,LEN('Podsumowanie inwentaryzacji'!$C145))='Podsumowanie inwentaryzacji'!$C145, IF('Inwentaryzacja 26.02.2013 '!#REF!=2,IF('Inwentaryzacja 26.02.2013 '!#REF!=1,'Inwentaryzacja 26.02.2013 '!$G$5:$G$201,0),0),0),0)</f>
        <v>0</v>
      </c>
      <c r="P145" s="19">
        <f t="array" ref="P145">SUM(IF(MID('Inwentaryzacja 26.02.2013 '!$C$5:$C$201,1,LEN('Podsumowanie inwentaryzacji'!$C145))='Podsumowanie inwentaryzacji'!$C145, IF('Inwentaryzacja 26.02.2013 '!#REF!=2,IF('Inwentaryzacja 26.02.2013 '!#REF!=1,'Inwentaryzacja 26.02.2013 '!$G$5:$G$201,0),0),0),0)</f>
        <v>0</v>
      </c>
      <c r="Q145" s="19">
        <f t="array" ref="Q145">SUM(IF(MID('Inwentaryzacja 26.02.2013 '!$C$5:$C$201,1,LEN('Podsumowanie inwentaryzacji'!$C145))='Podsumowanie inwentaryzacji'!$C145, IF('Inwentaryzacja 26.02.2013 '!#REF!=2,IF('Inwentaryzacja 26.02.2013 '!#REF!=1,'Inwentaryzacja 26.02.2013 '!$G$5:$G$201,0),0),0),0)</f>
        <v>0</v>
      </c>
      <c r="R145" s="19">
        <f t="array" ref="R145">SUM(IF(MID('Inwentaryzacja 26.02.2013 '!$C$5:$C$201,1,LEN('Podsumowanie inwentaryzacji'!$C145))='Podsumowanie inwentaryzacji'!$C145, IF('Inwentaryzacja 26.02.2013 '!#REF!=2,IF('Inwentaryzacja 26.02.2013 '!#REF!=1,'Inwentaryzacja 26.02.2013 '!$G$5:$G$201,0),0),0),0)</f>
        <v>0</v>
      </c>
      <c r="S145" s="23">
        <f t="shared" si="13"/>
        <v>0</v>
      </c>
      <c r="T145" s="46">
        <f t="array" ref="T145">SUM(IF(MID('Inwentaryzacja 26.02.2013 '!$C$5:$C$201,1,LEN('Podsumowanie inwentaryzacji'!$C145))='Podsumowanie inwentaryzacji'!$C145, IF('Inwentaryzacja 26.02.2013 '!#REF!=2,IF('Inwentaryzacja 26.02.2013 '!#REF!=1,'Inwentaryzacja 26.02.2013 '!$H$5:$H$201,0),0),0),0)</f>
        <v>0</v>
      </c>
      <c r="U145" s="46">
        <f t="array" ref="U145">SUM(IF(MID('Inwentaryzacja 26.02.2013 '!$C$5:$C$201,1,LEN('Podsumowanie inwentaryzacji'!$C145))='Podsumowanie inwentaryzacji'!$C145, IF('Inwentaryzacja 26.02.2013 '!#REF!=2,IF('Inwentaryzacja 26.02.2013 '!#REF!=1,'Inwentaryzacja 26.02.2013 '!$H$5:$H$201,0),0),0),0)</f>
        <v>0</v>
      </c>
      <c r="V145" s="46">
        <f t="array" ref="V145">SUM(IF(MID('Inwentaryzacja 26.02.2013 '!$C$5:$C$201,1,LEN('Podsumowanie inwentaryzacji'!$C145))='Podsumowanie inwentaryzacji'!$C145, IF('Inwentaryzacja 26.02.2013 '!#REF!=2,IF('Inwentaryzacja 26.02.2013 '!#REF!=1,'Inwentaryzacja 26.02.2013 '!$H$5:$H$201,0),0),0),0)</f>
        <v>0</v>
      </c>
      <c r="W145" s="46">
        <f t="array" ref="W145">SUM(IF(MID('Inwentaryzacja 26.02.2013 '!$C$5:$C$201,1,LEN('Podsumowanie inwentaryzacji'!$C145))='Podsumowanie inwentaryzacji'!$C145, IF('Inwentaryzacja 26.02.2013 '!#REF!=2,IF('Inwentaryzacja 26.02.2013 '!#REF!=1,'Inwentaryzacja 26.02.2013 '!$H$5:$H$201,0),0),0),0)</f>
        <v>0</v>
      </c>
      <c r="X145" s="46">
        <f t="array" ref="X145">SUM(IF(MID('Inwentaryzacja 26.02.2013 '!$C$5:$C$201,1,LEN('Podsumowanie inwentaryzacji'!$C145))='Podsumowanie inwentaryzacji'!$C145, IF('Inwentaryzacja 26.02.2013 '!#REF!=2,IF('Inwentaryzacja 26.02.2013 '!#REF!=1,'Inwentaryzacja 26.02.2013 '!$H$5:$H$201,0),0),0),0)</f>
        <v>0</v>
      </c>
      <c r="Y145" s="46">
        <f t="array" ref="Y145">SUM(IF(MID('Inwentaryzacja 26.02.2013 '!$C$5:$C$201,1,LEN('Podsumowanie inwentaryzacji'!$C145))='Podsumowanie inwentaryzacji'!$C145, IF('Inwentaryzacja 26.02.2013 '!#REF!=2,IF('Inwentaryzacja 26.02.2013 '!#REF!=1,'Inwentaryzacja 26.02.2013 '!$H$5:$H$201,0),0),0),0)</f>
        <v>0</v>
      </c>
      <c r="Z145" s="46">
        <f t="array" ref="Z145">SUM(IF(MID('Inwentaryzacja 26.02.2013 '!$C$5:$C$201,1,LEN('Podsumowanie inwentaryzacji'!$C145))='Podsumowanie inwentaryzacji'!$C145, IF('Inwentaryzacja 26.02.2013 '!#REF!=2,IF('Inwentaryzacja 26.02.2013 '!#REF!=1,'Inwentaryzacja 26.02.2013 '!$H$5:$H$201,0),0),0),0)</f>
        <v>0</v>
      </c>
      <c r="AA145" s="97">
        <f t="shared" si="14"/>
        <v>0</v>
      </c>
    </row>
    <row r="146" spans="2:27">
      <c r="B146" s="24">
        <f t="shared" si="15"/>
        <v>24</v>
      </c>
      <c r="C146" s="24" t="s">
        <v>1049</v>
      </c>
      <c r="D146" s="19" t="e">
        <f t="array" ref="D146">SUM(IF(MID('Inwentaryzacja 26.02.2013 '!$C$5:$C$201,1,LEN('Podsumowanie inwentaryzacji'!$C146))='Podsumowanie inwentaryzacji'!$C146, IF('Inwentaryzacja 26.02.2013 '!#REF!=2,'Inwentaryzacja 26.02.2013 '!#REF!,0),0),0)</f>
        <v>#REF!</v>
      </c>
      <c r="E146" s="19" t="e">
        <f t="array" ref="E146">SUM(IF(MID('Inwentaryzacja 26.02.2013 '!$C$5:$C$201,1,LEN('Podsumowanie inwentaryzacji'!$C146))='Podsumowanie inwentaryzacji'!$C146, IF('Inwentaryzacja 26.02.2013 '!#REF!=2,'Inwentaryzacja 26.02.2013 '!#REF!,0),0),0)</f>
        <v>#REF!</v>
      </c>
      <c r="F146" s="19" t="e">
        <f t="array" ref="F146">SUM(IF(MID('Inwentaryzacja 26.02.2013 '!$C$5:$C$201,1,LEN('Podsumowanie inwentaryzacji'!$C146))='Podsumowanie inwentaryzacji'!$C146, IF('Inwentaryzacja 26.02.2013 '!#REF!=2,'Inwentaryzacja 26.02.2013 '!#REF!,0),0),0)</f>
        <v>#REF!</v>
      </c>
      <c r="G146" s="19" t="e">
        <f t="array" ref="G146">SUM(IF(MID('Inwentaryzacja 26.02.2013 '!$C$5:$C$201,1,LEN('Podsumowanie inwentaryzacji'!$C146))='Podsumowanie inwentaryzacji'!$C146, IF('Inwentaryzacja 26.02.2013 '!#REF!=2,'Inwentaryzacja 26.02.2013 '!#REF!,0),0),0)</f>
        <v>#REF!</v>
      </c>
      <c r="H146" s="19" t="e">
        <f t="array" ref="H146">SUM(IF(MID('Inwentaryzacja 26.02.2013 '!$C$5:$C$201,1,LEN('Podsumowanie inwentaryzacji'!$C146))='Podsumowanie inwentaryzacji'!$C146, IF('Inwentaryzacja 26.02.2013 '!#REF!=2,'Inwentaryzacja 26.02.2013 '!#REF!,0),0),0)</f>
        <v>#REF!</v>
      </c>
      <c r="I146" s="19" t="e">
        <f t="array" ref="I146">SUM(IF(MID('Inwentaryzacja 26.02.2013 '!$C$5:$C$201,1,LEN('Podsumowanie inwentaryzacji'!$C146))='Podsumowanie inwentaryzacji'!$C146, IF('Inwentaryzacja 26.02.2013 '!#REF!=2,'Inwentaryzacja 26.02.2013 '!#REF!,0),0),0)</f>
        <v>#REF!</v>
      </c>
      <c r="J146" s="19" t="e">
        <f t="array" ref="J146">SUM(IF(MID('Inwentaryzacja 26.02.2013 '!$C$5:$C$201,1,LEN('Podsumowanie inwentaryzacji'!$C146))='Podsumowanie inwentaryzacji'!$C146, IF('Inwentaryzacja 26.02.2013 '!#REF!=2,'Inwentaryzacja 26.02.2013 '!#REF!,0),0),0)</f>
        <v>#REF!</v>
      </c>
      <c r="K146" s="23" t="e">
        <f t="shared" si="12"/>
        <v>#REF!</v>
      </c>
      <c r="L146" s="19" t="e">
        <f t="array" ref="L146">SUM(IF(MID('Inwentaryzacja 26.02.2013 '!$C$5:$C$201,1,LEN('Podsumowanie inwentaryzacji'!$C146))='Podsumowanie inwentaryzacji'!$C146, IF('Inwentaryzacja 26.02.2013 '!#REF!=2,IF('Inwentaryzacja 26.02.2013 '!#REF!=1,'Inwentaryzacja 26.02.2013 '!$G$5:$G$201,0),0),0),0)</f>
        <v>#REF!</v>
      </c>
      <c r="M146" s="19" t="e">
        <f t="array" ref="M146">SUM(IF(MID('Inwentaryzacja 26.02.2013 '!$C$5:$C$201,1,LEN('Podsumowanie inwentaryzacji'!$C146))='Podsumowanie inwentaryzacji'!$C146, IF('Inwentaryzacja 26.02.2013 '!#REF!=2,IF('Inwentaryzacja 26.02.2013 '!#REF!=1,'Inwentaryzacja 26.02.2013 '!$G$5:$G$201,0),0),0),0)</f>
        <v>#REF!</v>
      </c>
      <c r="N146" s="19" t="e">
        <f t="array" ref="N146">SUM(IF(MID('Inwentaryzacja 26.02.2013 '!$C$5:$C$201,1,LEN('Podsumowanie inwentaryzacji'!$C146))='Podsumowanie inwentaryzacji'!$C146, IF('Inwentaryzacja 26.02.2013 '!#REF!=2,IF('Inwentaryzacja 26.02.2013 '!#REF!=1,'Inwentaryzacja 26.02.2013 '!$G$5:$G$201,0),0),0),0)</f>
        <v>#REF!</v>
      </c>
      <c r="O146" s="19" t="e">
        <f t="array" ref="O146">SUM(IF(MID('Inwentaryzacja 26.02.2013 '!$C$5:$C$201,1,LEN('Podsumowanie inwentaryzacji'!$C146))='Podsumowanie inwentaryzacji'!$C146, IF('Inwentaryzacja 26.02.2013 '!#REF!=2,IF('Inwentaryzacja 26.02.2013 '!#REF!=1,'Inwentaryzacja 26.02.2013 '!$G$5:$G$201,0),0),0),0)</f>
        <v>#REF!</v>
      </c>
      <c r="P146" s="19" t="e">
        <f t="array" ref="P146">SUM(IF(MID('Inwentaryzacja 26.02.2013 '!$C$5:$C$201,1,LEN('Podsumowanie inwentaryzacji'!$C146))='Podsumowanie inwentaryzacji'!$C146, IF('Inwentaryzacja 26.02.2013 '!#REF!=2,IF('Inwentaryzacja 26.02.2013 '!#REF!=1,'Inwentaryzacja 26.02.2013 '!$G$5:$G$201,0),0),0),0)</f>
        <v>#REF!</v>
      </c>
      <c r="Q146" s="19" t="e">
        <f t="array" ref="Q146">SUM(IF(MID('Inwentaryzacja 26.02.2013 '!$C$5:$C$201,1,LEN('Podsumowanie inwentaryzacji'!$C146))='Podsumowanie inwentaryzacji'!$C146, IF('Inwentaryzacja 26.02.2013 '!#REF!=2,IF('Inwentaryzacja 26.02.2013 '!#REF!=1,'Inwentaryzacja 26.02.2013 '!$G$5:$G$201,0),0),0),0)</f>
        <v>#REF!</v>
      </c>
      <c r="R146" s="19" t="e">
        <f t="array" ref="R146">SUM(IF(MID('Inwentaryzacja 26.02.2013 '!$C$5:$C$201,1,LEN('Podsumowanie inwentaryzacji'!$C146))='Podsumowanie inwentaryzacji'!$C146, IF('Inwentaryzacja 26.02.2013 '!#REF!=2,IF('Inwentaryzacja 26.02.2013 '!#REF!=1,'Inwentaryzacja 26.02.2013 '!$G$5:$G$201,0),0),0),0)</f>
        <v>#REF!</v>
      </c>
      <c r="S146" s="23" t="e">
        <f t="shared" si="13"/>
        <v>#REF!</v>
      </c>
      <c r="T146" s="46" t="e">
        <f t="array" ref="T146">SUM(IF(MID('Inwentaryzacja 26.02.2013 '!$C$5:$C$201,1,LEN('Podsumowanie inwentaryzacji'!$C146))='Podsumowanie inwentaryzacji'!$C146, IF('Inwentaryzacja 26.02.2013 '!#REF!=2,IF('Inwentaryzacja 26.02.2013 '!#REF!=1,'Inwentaryzacja 26.02.2013 '!$H$5:$H$201,0),0),0),0)</f>
        <v>#REF!</v>
      </c>
      <c r="U146" s="46" t="e">
        <f t="array" ref="U146">SUM(IF(MID('Inwentaryzacja 26.02.2013 '!$C$5:$C$201,1,LEN('Podsumowanie inwentaryzacji'!$C146))='Podsumowanie inwentaryzacji'!$C146, IF('Inwentaryzacja 26.02.2013 '!#REF!=2,IF('Inwentaryzacja 26.02.2013 '!#REF!=1,'Inwentaryzacja 26.02.2013 '!$H$5:$H$201,0),0),0),0)</f>
        <v>#REF!</v>
      </c>
      <c r="V146" s="46" t="e">
        <f t="array" ref="V146">SUM(IF(MID('Inwentaryzacja 26.02.2013 '!$C$5:$C$201,1,LEN('Podsumowanie inwentaryzacji'!$C146))='Podsumowanie inwentaryzacji'!$C146, IF('Inwentaryzacja 26.02.2013 '!#REF!=2,IF('Inwentaryzacja 26.02.2013 '!#REF!=1,'Inwentaryzacja 26.02.2013 '!$H$5:$H$201,0),0),0),0)</f>
        <v>#REF!</v>
      </c>
      <c r="W146" s="46" t="e">
        <f t="array" ref="W146">SUM(IF(MID('Inwentaryzacja 26.02.2013 '!$C$5:$C$201,1,LEN('Podsumowanie inwentaryzacji'!$C146))='Podsumowanie inwentaryzacji'!$C146, IF('Inwentaryzacja 26.02.2013 '!#REF!=2,IF('Inwentaryzacja 26.02.2013 '!#REF!=1,'Inwentaryzacja 26.02.2013 '!$H$5:$H$201,0),0),0),0)</f>
        <v>#REF!</v>
      </c>
      <c r="X146" s="46" t="e">
        <f t="array" ref="X146">SUM(IF(MID('Inwentaryzacja 26.02.2013 '!$C$5:$C$201,1,LEN('Podsumowanie inwentaryzacji'!$C146))='Podsumowanie inwentaryzacji'!$C146, IF('Inwentaryzacja 26.02.2013 '!#REF!=2,IF('Inwentaryzacja 26.02.2013 '!#REF!=1,'Inwentaryzacja 26.02.2013 '!$H$5:$H$201,0),0),0),0)</f>
        <v>#REF!</v>
      </c>
      <c r="Y146" s="46" t="e">
        <f t="array" ref="Y146">SUM(IF(MID('Inwentaryzacja 26.02.2013 '!$C$5:$C$201,1,LEN('Podsumowanie inwentaryzacji'!$C146))='Podsumowanie inwentaryzacji'!$C146, IF('Inwentaryzacja 26.02.2013 '!#REF!=2,IF('Inwentaryzacja 26.02.2013 '!#REF!=1,'Inwentaryzacja 26.02.2013 '!$H$5:$H$201,0),0),0),0)</f>
        <v>#REF!</v>
      </c>
      <c r="Z146" s="46" t="e">
        <f t="array" ref="Z146">SUM(IF(MID('Inwentaryzacja 26.02.2013 '!$C$5:$C$201,1,LEN('Podsumowanie inwentaryzacji'!$C146))='Podsumowanie inwentaryzacji'!$C146, IF('Inwentaryzacja 26.02.2013 '!#REF!=2,IF('Inwentaryzacja 26.02.2013 '!#REF!=1,'Inwentaryzacja 26.02.2013 '!$H$5:$H$201,0),0),0),0)</f>
        <v>#REF!</v>
      </c>
      <c r="AA146" s="97" t="e">
        <f t="shared" si="14"/>
        <v>#REF!</v>
      </c>
    </row>
    <row r="147" spans="2:27">
      <c r="B147" s="24">
        <f t="shared" si="15"/>
        <v>25</v>
      </c>
      <c r="C147" s="24" t="s">
        <v>3843</v>
      </c>
      <c r="D147" s="19" t="e">
        <f t="array" ref="D147">SUM(IF(MID('Inwentaryzacja 26.02.2013 '!$C$5:$C$201,1,LEN('Podsumowanie inwentaryzacji'!$C147))='Podsumowanie inwentaryzacji'!$C147, IF('Inwentaryzacja 26.02.2013 '!#REF!=2,'Inwentaryzacja 26.02.2013 '!#REF!,0),0),0)</f>
        <v>#REF!</v>
      </c>
      <c r="E147" s="19" t="e">
        <f t="array" ref="E147">SUM(IF(MID('Inwentaryzacja 26.02.2013 '!$C$5:$C$201,1,LEN('Podsumowanie inwentaryzacji'!$C147))='Podsumowanie inwentaryzacji'!$C147, IF('Inwentaryzacja 26.02.2013 '!#REF!=2,'Inwentaryzacja 26.02.2013 '!#REF!,0),0),0)</f>
        <v>#REF!</v>
      </c>
      <c r="F147" s="19" t="e">
        <f t="array" ref="F147">SUM(IF(MID('Inwentaryzacja 26.02.2013 '!$C$5:$C$201,1,LEN('Podsumowanie inwentaryzacji'!$C147))='Podsumowanie inwentaryzacji'!$C147, IF('Inwentaryzacja 26.02.2013 '!#REF!=2,'Inwentaryzacja 26.02.2013 '!#REF!,0),0),0)</f>
        <v>#REF!</v>
      </c>
      <c r="G147" s="19" t="e">
        <f t="array" ref="G147">SUM(IF(MID('Inwentaryzacja 26.02.2013 '!$C$5:$C$201,1,LEN('Podsumowanie inwentaryzacji'!$C147))='Podsumowanie inwentaryzacji'!$C147, IF('Inwentaryzacja 26.02.2013 '!#REF!=2,'Inwentaryzacja 26.02.2013 '!#REF!,0),0),0)</f>
        <v>#REF!</v>
      </c>
      <c r="H147" s="19" t="e">
        <f t="array" ref="H147">SUM(IF(MID('Inwentaryzacja 26.02.2013 '!$C$5:$C$201,1,LEN('Podsumowanie inwentaryzacji'!$C147))='Podsumowanie inwentaryzacji'!$C147, IF('Inwentaryzacja 26.02.2013 '!#REF!=2,'Inwentaryzacja 26.02.2013 '!#REF!,0),0),0)</f>
        <v>#REF!</v>
      </c>
      <c r="I147" s="19" t="e">
        <f t="array" ref="I147">SUM(IF(MID('Inwentaryzacja 26.02.2013 '!$C$5:$C$201,1,LEN('Podsumowanie inwentaryzacji'!$C147))='Podsumowanie inwentaryzacji'!$C147, IF('Inwentaryzacja 26.02.2013 '!#REF!=2,'Inwentaryzacja 26.02.2013 '!#REF!,0),0),0)</f>
        <v>#REF!</v>
      </c>
      <c r="J147" s="19" t="e">
        <f t="array" ref="J147">SUM(IF(MID('Inwentaryzacja 26.02.2013 '!$C$5:$C$201,1,LEN('Podsumowanie inwentaryzacji'!$C147))='Podsumowanie inwentaryzacji'!$C147, IF('Inwentaryzacja 26.02.2013 '!#REF!=2,'Inwentaryzacja 26.02.2013 '!#REF!,0),0),0)</f>
        <v>#REF!</v>
      </c>
      <c r="K147" s="23" t="e">
        <f t="shared" si="12"/>
        <v>#REF!</v>
      </c>
      <c r="L147" s="19" t="e">
        <f t="array" ref="L147">SUM(IF(MID('Inwentaryzacja 26.02.2013 '!$C$5:$C$201,1,LEN('Podsumowanie inwentaryzacji'!$C147))='Podsumowanie inwentaryzacji'!$C147, IF('Inwentaryzacja 26.02.2013 '!#REF!=2,IF('Inwentaryzacja 26.02.2013 '!#REF!=1,'Inwentaryzacja 26.02.2013 '!$G$5:$G$201,0),0),0),0)</f>
        <v>#REF!</v>
      </c>
      <c r="M147" s="19" t="e">
        <f t="array" ref="M147">SUM(IF(MID('Inwentaryzacja 26.02.2013 '!$C$5:$C$201,1,LEN('Podsumowanie inwentaryzacji'!$C147))='Podsumowanie inwentaryzacji'!$C147, IF('Inwentaryzacja 26.02.2013 '!#REF!=2,IF('Inwentaryzacja 26.02.2013 '!#REF!=1,'Inwentaryzacja 26.02.2013 '!$G$5:$G$201,0),0),0),0)</f>
        <v>#REF!</v>
      </c>
      <c r="N147" s="19" t="e">
        <f t="array" ref="N147">SUM(IF(MID('Inwentaryzacja 26.02.2013 '!$C$5:$C$201,1,LEN('Podsumowanie inwentaryzacji'!$C147))='Podsumowanie inwentaryzacji'!$C147, IF('Inwentaryzacja 26.02.2013 '!#REF!=2,IF('Inwentaryzacja 26.02.2013 '!#REF!=1,'Inwentaryzacja 26.02.2013 '!$G$5:$G$201,0),0),0),0)</f>
        <v>#REF!</v>
      </c>
      <c r="O147" s="19" t="e">
        <f t="array" ref="O147">SUM(IF(MID('Inwentaryzacja 26.02.2013 '!$C$5:$C$201,1,LEN('Podsumowanie inwentaryzacji'!$C147))='Podsumowanie inwentaryzacji'!$C147, IF('Inwentaryzacja 26.02.2013 '!#REF!=2,IF('Inwentaryzacja 26.02.2013 '!#REF!=1,'Inwentaryzacja 26.02.2013 '!$G$5:$G$201,0),0),0),0)</f>
        <v>#REF!</v>
      </c>
      <c r="P147" s="19" t="e">
        <f t="array" ref="P147">SUM(IF(MID('Inwentaryzacja 26.02.2013 '!$C$5:$C$201,1,LEN('Podsumowanie inwentaryzacji'!$C147))='Podsumowanie inwentaryzacji'!$C147, IF('Inwentaryzacja 26.02.2013 '!#REF!=2,IF('Inwentaryzacja 26.02.2013 '!#REF!=1,'Inwentaryzacja 26.02.2013 '!$G$5:$G$201,0),0),0),0)</f>
        <v>#REF!</v>
      </c>
      <c r="Q147" s="19" t="e">
        <f t="array" ref="Q147">SUM(IF(MID('Inwentaryzacja 26.02.2013 '!$C$5:$C$201,1,LEN('Podsumowanie inwentaryzacji'!$C147))='Podsumowanie inwentaryzacji'!$C147, IF('Inwentaryzacja 26.02.2013 '!#REF!=2,IF('Inwentaryzacja 26.02.2013 '!#REF!=1,'Inwentaryzacja 26.02.2013 '!$G$5:$G$201,0),0),0),0)</f>
        <v>#REF!</v>
      </c>
      <c r="R147" s="19" t="e">
        <f t="array" ref="R147">SUM(IF(MID('Inwentaryzacja 26.02.2013 '!$C$5:$C$201,1,LEN('Podsumowanie inwentaryzacji'!$C147))='Podsumowanie inwentaryzacji'!$C147, IF('Inwentaryzacja 26.02.2013 '!#REF!=2,IF('Inwentaryzacja 26.02.2013 '!#REF!=1,'Inwentaryzacja 26.02.2013 '!$G$5:$G$201,0),0),0),0)</f>
        <v>#REF!</v>
      </c>
      <c r="S147" s="23" t="e">
        <f t="shared" si="13"/>
        <v>#REF!</v>
      </c>
      <c r="T147" s="46" t="e">
        <f t="array" ref="T147">SUM(IF(MID('Inwentaryzacja 26.02.2013 '!$C$5:$C$201,1,LEN('Podsumowanie inwentaryzacji'!$C147))='Podsumowanie inwentaryzacji'!$C147, IF('Inwentaryzacja 26.02.2013 '!#REF!=2,IF('Inwentaryzacja 26.02.2013 '!#REF!=1,'Inwentaryzacja 26.02.2013 '!$H$5:$H$201,0),0),0),0)</f>
        <v>#REF!</v>
      </c>
      <c r="U147" s="46" t="e">
        <f t="array" ref="U147">SUM(IF(MID('Inwentaryzacja 26.02.2013 '!$C$5:$C$201,1,LEN('Podsumowanie inwentaryzacji'!$C147))='Podsumowanie inwentaryzacji'!$C147, IF('Inwentaryzacja 26.02.2013 '!#REF!=2,IF('Inwentaryzacja 26.02.2013 '!#REF!=1,'Inwentaryzacja 26.02.2013 '!$H$5:$H$201,0),0),0),0)</f>
        <v>#REF!</v>
      </c>
      <c r="V147" s="46" t="e">
        <f t="array" ref="V147">SUM(IF(MID('Inwentaryzacja 26.02.2013 '!$C$5:$C$201,1,LEN('Podsumowanie inwentaryzacji'!$C147))='Podsumowanie inwentaryzacji'!$C147, IF('Inwentaryzacja 26.02.2013 '!#REF!=2,IF('Inwentaryzacja 26.02.2013 '!#REF!=1,'Inwentaryzacja 26.02.2013 '!$H$5:$H$201,0),0),0),0)</f>
        <v>#REF!</v>
      </c>
      <c r="W147" s="46" t="e">
        <f t="array" ref="W147">SUM(IF(MID('Inwentaryzacja 26.02.2013 '!$C$5:$C$201,1,LEN('Podsumowanie inwentaryzacji'!$C147))='Podsumowanie inwentaryzacji'!$C147, IF('Inwentaryzacja 26.02.2013 '!#REF!=2,IF('Inwentaryzacja 26.02.2013 '!#REF!=1,'Inwentaryzacja 26.02.2013 '!$H$5:$H$201,0),0),0),0)</f>
        <v>#REF!</v>
      </c>
      <c r="X147" s="46" t="e">
        <f t="array" ref="X147">SUM(IF(MID('Inwentaryzacja 26.02.2013 '!$C$5:$C$201,1,LEN('Podsumowanie inwentaryzacji'!$C147))='Podsumowanie inwentaryzacji'!$C147, IF('Inwentaryzacja 26.02.2013 '!#REF!=2,IF('Inwentaryzacja 26.02.2013 '!#REF!=1,'Inwentaryzacja 26.02.2013 '!$H$5:$H$201,0),0),0),0)</f>
        <v>#REF!</v>
      </c>
      <c r="Y147" s="46" t="e">
        <f t="array" ref="Y147">SUM(IF(MID('Inwentaryzacja 26.02.2013 '!$C$5:$C$201,1,LEN('Podsumowanie inwentaryzacji'!$C147))='Podsumowanie inwentaryzacji'!$C147, IF('Inwentaryzacja 26.02.2013 '!#REF!=2,IF('Inwentaryzacja 26.02.2013 '!#REF!=1,'Inwentaryzacja 26.02.2013 '!$H$5:$H$201,0),0),0),0)</f>
        <v>#REF!</v>
      </c>
      <c r="Z147" s="46" t="e">
        <f t="array" ref="Z147">SUM(IF(MID('Inwentaryzacja 26.02.2013 '!$C$5:$C$201,1,LEN('Podsumowanie inwentaryzacji'!$C147))='Podsumowanie inwentaryzacji'!$C147, IF('Inwentaryzacja 26.02.2013 '!#REF!=2,IF('Inwentaryzacja 26.02.2013 '!#REF!=1,'Inwentaryzacja 26.02.2013 '!$H$5:$H$201,0),0),0),0)</f>
        <v>#REF!</v>
      </c>
      <c r="AA147" s="97" t="e">
        <f t="shared" si="14"/>
        <v>#REF!</v>
      </c>
    </row>
    <row r="148" spans="2:27">
      <c r="B148" s="24">
        <f t="shared" si="15"/>
        <v>26</v>
      </c>
      <c r="C148" s="24" t="s">
        <v>6219</v>
      </c>
      <c r="D148" s="19" t="e">
        <f t="array" ref="D148">SUM(IF(MID('Inwentaryzacja 26.02.2013 '!$C$5:$C$201,1,LEN('Podsumowanie inwentaryzacji'!$C148))='Podsumowanie inwentaryzacji'!$C148, IF('Inwentaryzacja 26.02.2013 '!#REF!=2,'Inwentaryzacja 26.02.2013 '!#REF!,0),0),0)</f>
        <v>#REF!</v>
      </c>
      <c r="E148" s="19" t="e">
        <f t="array" ref="E148">SUM(IF(MID('Inwentaryzacja 26.02.2013 '!$C$5:$C$201,1,LEN('Podsumowanie inwentaryzacji'!$C148))='Podsumowanie inwentaryzacji'!$C148, IF('Inwentaryzacja 26.02.2013 '!#REF!=2,'Inwentaryzacja 26.02.2013 '!#REF!,0),0),0)</f>
        <v>#REF!</v>
      </c>
      <c r="F148" s="19" t="e">
        <f t="array" ref="F148">SUM(IF(MID('Inwentaryzacja 26.02.2013 '!$C$5:$C$201,1,LEN('Podsumowanie inwentaryzacji'!$C148))='Podsumowanie inwentaryzacji'!$C148, IF('Inwentaryzacja 26.02.2013 '!#REF!=2,'Inwentaryzacja 26.02.2013 '!#REF!,0),0),0)</f>
        <v>#REF!</v>
      </c>
      <c r="G148" s="19" t="e">
        <f t="array" ref="G148">SUM(IF(MID('Inwentaryzacja 26.02.2013 '!$C$5:$C$201,1,LEN('Podsumowanie inwentaryzacji'!$C148))='Podsumowanie inwentaryzacji'!$C148, IF('Inwentaryzacja 26.02.2013 '!#REF!=2,'Inwentaryzacja 26.02.2013 '!#REF!,0),0),0)</f>
        <v>#REF!</v>
      </c>
      <c r="H148" s="19" t="e">
        <f t="array" ref="H148">SUM(IF(MID('Inwentaryzacja 26.02.2013 '!$C$5:$C$201,1,LEN('Podsumowanie inwentaryzacji'!$C148))='Podsumowanie inwentaryzacji'!$C148, IF('Inwentaryzacja 26.02.2013 '!#REF!=2,'Inwentaryzacja 26.02.2013 '!#REF!,0),0),0)</f>
        <v>#REF!</v>
      </c>
      <c r="I148" s="19" t="e">
        <f t="array" ref="I148">SUM(IF(MID('Inwentaryzacja 26.02.2013 '!$C$5:$C$201,1,LEN('Podsumowanie inwentaryzacji'!$C148))='Podsumowanie inwentaryzacji'!$C148, IF('Inwentaryzacja 26.02.2013 '!#REF!=2,'Inwentaryzacja 26.02.2013 '!#REF!,0),0),0)</f>
        <v>#REF!</v>
      </c>
      <c r="J148" s="19" t="e">
        <f t="array" ref="J148">SUM(IF(MID('Inwentaryzacja 26.02.2013 '!$C$5:$C$201,1,LEN('Podsumowanie inwentaryzacji'!$C148))='Podsumowanie inwentaryzacji'!$C148, IF('Inwentaryzacja 26.02.2013 '!#REF!=2,'Inwentaryzacja 26.02.2013 '!#REF!,0),0),0)</f>
        <v>#REF!</v>
      </c>
      <c r="K148" s="23" t="e">
        <f t="shared" si="12"/>
        <v>#REF!</v>
      </c>
      <c r="L148" s="19" t="e">
        <f t="array" ref="L148">SUM(IF(MID('Inwentaryzacja 26.02.2013 '!$C$5:$C$201,1,LEN('Podsumowanie inwentaryzacji'!$C148))='Podsumowanie inwentaryzacji'!$C148, IF('Inwentaryzacja 26.02.2013 '!#REF!=2,IF('Inwentaryzacja 26.02.2013 '!#REF!=1,'Inwentaryzacja 26.02.2013 '!$G$5:$G$201,0),0),0),0)</f>
        <v>#REF!</v>
      </c>
      <c r="M148" s="19" t="e">
        <f t="array" ref="M148">SUM(IF(MID('Inwentaryzacja 26.02.2013 '!$C$5:$C$201,1,LEN('Podsumowanie inwentaryzacji'!$C148))='Podsumowanie inwentaryzacji'!$C148, IF('Inwentaryzacja 26.02.2013 '!#REF!=2,IF('Inwentaryzacja 26.02.2013 '!#REF!=1,'Inwentaryzacja 26.02.2013 '!$G$5:$G$201,0),0),0),0)</f>
        <v>#REF!</v>
      </c>
      <c r="N148" s="19" t="e">
        <f t="array" ref="N148">SUM(IF(MID('Inwentaryzacja 26.02.2013 '!$C$5:$C$201,1,LEN('Podsumowanie inwentaryzacji'!$C148))='Podsumowanie inwentaryzacji'!$C148, IF('Inwentaryzacja 26.02.2013 '!#REF!=2,IF('Inwentaryzacja 26.02.2013 '!#REF!=1,'Inwentaryzacja 26.02.2013 '!$G$5:$G$201,0),0),0),0)</f>
        <v>#REF!</v>
      </c>
      <c r="O148" s="19" t="e">
        <f t="array" ref="O148">SUM(IF(MID('Inwentaryzacja 26.02.2013 '!$C$5:$C$201,1,LEN('Podsumowanie inwentaryzacji'!$C148))='Podsumowanie inwentaryzacji'!$C148, IF('Inwentaryzacja 26.02.2013 '!#REF!=2,IF('Inwentaryzacja 26.02.2013 '!#REF!=1,'Inwentaryzacja 26.02.2013 '!$G$5:$G$201,0),0),0),0)</f>
        <v>#REF!</v>
      </c>
      <c r="P148" s="19" t="e">
        <f t="array" ref="P148">SUM(IF(MID('Inwentaryzacja 26.02.2013 '!$C$5:$C$201,1,LEN('Podsumowanie inwentaryzacji'!$C148))='Podsumowanie inwentaryzacji'!$C148, IF('Inwentaryzacja 26.02.2013 '!#REF!=2,IF('Inwentaryzacja 26.02.2013 '!#REF!=1,'Inwentaryzacja 26.02.2013 '!$G$5:$G$201,0),0),0),0)</f>
        <v>#REF!</v>
      </c>
      <c r="Q148" s="19" t="e">
        <f t="array" ref="Q148">SUM(IF(MID('Inwentaryzacja 26.02.2013 '!$C$5:$C$201,1,LEN('Podsumowanie inwentaryzacji'!$C148))='Podsumowanie inwentaryzacji'!$C148, IF('Inwentaryzacja 26.02.2013 '!#REF!=2,IF('Inwentaryzacja 26.02.2013 '!#REF!=1,'Inwentaryzacja 26.02.2013 '!$G$5:$G$201,0),0),0),0)</f>
        <v>#REF!</v>
      </c>
      <c r="R148" s="19" t="e">
        <f t="array" ref="R148">SUM(IF(MID('Inwentaryzacja 26.02.2013 '!$C$5:$C$201,1,LEN('Podsumowanie inwentaryzacji'!$C148))='Podsumowanie inwentaryzacji'!$C148, IF('Inwentaryzacja 26.02.2013 '!#REF!=2,IF('Inwentaryzacja 26.02.2013 '!#REF!=1,'Inwentaryzacja 26.02.2013 '!$G$5:$G$201,0),0),0),0)</f>
        <v>#REF!</v>
      </c>
      <c r="S148" s="23" t="e">
        <f t="shared" si="13"/>
        <v>#REF!</v>
      </c>
      <c r="T148" s="46" t="e">
        <f t="array" ref="T148">SUM(IF(MID('Inwentaryzacja 26.02.2013 '!$C$5:$C$201,1,LEN('Podsumowanie inwentaryzacji'!$C148))='Podsumowanie inwentaryzacji'!$C148, IF('Inwentaryzacja 26.02.2013 '!#REF!=2,IF('Inwentaryzacja 26.02.2013 '!#REF!=1,'Inwentaryzacja 26.02.2013 '!$H$5:$H$201,0),0),0),0)</f>
        <v>#REF!</v>
      </c>
      <c r="U148" s="46" t="e">
        <f t="array" ref="U148">SUM(IF(MID('Inwentaryzacja 26.02.2013 '!$C$5:$C$201,1,LEN('Podsumowanie inwentaryzacji'!$C148))='Podsumowanie inwentaryzacji'!$C148, IF('Inwentaryzacja 26.02.2013 '!#REF!=2,IF('Inwentaryzacja 26.02.2013 '!#REF!=1,'Inwentaryzacja 26.02.2013 '!$H$5:$H$201,0),0),0),0)</f>
        <v>#REF!</v>
      </c>
      <c r="V148" s="46" t="e">
        <f t="array" ref="V148">SUM(IF(MID('Inwentaryzacja 26.02.2013 '!$C$5:$C$201,1,LEN('Podsumowanie inwentaryzacji'!$C148))='Podsumowanie inwentaryzacji'!$C148, IF('Inwentaryzacja 26.02.2013 '!#REF!=2,IF('Inwentaryzacja 26.02.2013 '!#REF!=1,'Inwentaryzacja 26.02.2013 '!$H$5:$H$201,0),0),0),0)</f>
        <v>#REF!</v>
      </c>
      <c r="W148" s="46" t="e">
        <f t="array" ref="W148">SUM(IF(MID('Inwentaryzacja 26.02.2013 '!$C$5:$C$201,1,LEN('Podsumowanie inwentaryzacji'!$C148))='Podsumowanie inwentaryzacji'!$C148, IF('Inwentaryzacja 26.02.2013 '!#REF!=2,IF('Inwentaryzacja 26.02.2013 '!#REF!=1,'Inwentaryzacja 26.02.2013 '!$H$5:$H$201,0),0),0),0)</f>
        <v>#REF!</v>
      </c>
      <c r="X148" s="46" t="e">
        <f t="array" ref="X148">SUM(IF(MID('Inwentaryzacja 26.02.2013 '!$C$5:$C$201,1,LEN('Podsumowanie inwentaryzacji'!$C148))='Podsumowanie inwentaryzacji'!$C148, IF('Inwentaryzacja 26.02.2013 '!#REF!=2,IF('Inwentaryzacja 26.02.2013 '!#REF!=1,'Inwentaryzacja 26.02.2013 '!$H$5:$H$201,0),0),0),0)</f>
        <v>#REF!</v>
      </c>
      <c r="Y148" s="46" t="e">
        <f t="array" ref="Y148">SUM(IF(MID('Inwentaryzacja 26.02.2013 '!$C$5:$C$201,1,LEN('Podsumowanie inwentaryzacji'!$C148))='Podsumowanie inwentaryzacji'!$C148, IF('Inwentaryzacja 26.02.2013 '!#REF!=2,IF('Inwentaryzacja 26.02.2013 '!#REF!=1,'Inwentaryzacja 26.02.2013 '!$H$5:$H$201,0),0),0),0)</f>
        <v>#REF!</v>
      </c>
      <c r="Z148" s="46" t="e">
        <f t="array" ref="Z148">SUM(IF(MID('Inwentaryzacja 26.02.2013 '!$C$5:$C$201,1,LEN('Podsumowanie inwentaryzacji'!$C148))='Podsumowanie inwentaryzacji'!$C148, IF('Inwentaryzacja 26.02.2013 '!#REF!=2,IF('Inwentaryzacja 26.02.2013 '!#REF!=1,'Inwentaryzacja 26.02.2013 '!$H$5:$H$201,0),0),0),0)</f>
        <v>#REF!</v>
      </c>
      <c r="AA148" s="97" t="e">
        <f t="shared" si="14"/>
        <v>#REF!</v>
      </c>
    </row>
    <row r="149" spans="2:27">
      <c r="B149" s="24">
        <f t="shared" si="15"/>
        <v>27</v>
      </c>
      <c r="C149" s="24" t="s">
        <v>3705</v>
      </c>
      <c r="D149" s="19" t="e">
        <f t="array" ref="D149">SUM(IF(MID('Inwentaryzacja 26.02.2013 '!$C$5:$C$201,1,LEN('Podsumowanie inwentaryzacji'!$C149))='Podsumowanie inwentaryzacji'!$C149, IF('Inwentaryzacja 26.02.2013 '!#REF!=2,'Inwentaryzacja 26.02.2013 '!#REF!,0),0),0)</f>
        <v>#REF!</v>
      </c>
      <c r="E149" s="19" t="e">
        <f t="array" ref="E149">SUM(IF(MID('Inwentaryzacja 26.02.2013 '!$C$5:$C$201,1,LEN('Podsumowanie inwentaryzacji'!$C149))='Podsumowanie inwentaryzacji'!$C149, IF('Inwentaryzacja 26.02.2013 '!#REF!=2,'Inwentaryzacja 26.02.2013 '!#REF!,0),0),0)</f>
        <v>#REF!</v>
      </c>
      <c r="F149" s="19" t="e">
        <f t="array" ref="F149">SUM(IF(MID('Inwentaryzacja 26.02.2013 '!$C$5:$C$201,1,LEN('Podsumowanie inwentaryzacji'!$C149))='Podsumowanie inwentaryzacji'!$C149, IF('Inwentaryzacja 26.02.2013 '!#REF!=2,'Inwentaryzacja 26.02.2013 '!#REF!,0),0),0)</f>
        <v>#REF!</v>
      </c>
      <c r="G149" s="19" t="e">
        <f t="array" ref="G149">SUM(IF(MID('Inwentaryzacja 26.02.2013 '!$C$5:$C$201,1,LEN('Podsumowanie inwentaryzacji'!$C149))='Podsumowanie inwentaryzacji'!$C149, IF('Inwentaryzacja 26.02.2013 '!#REF!=2,'Inwentaryzacja 26.02.2013 '!#REF!,0),0),0)</f>
        <v>#REF!</v>
      </c>
      <c r="H149" s="19" t="e">
        <f t="array" ref="H149">SUM(IF(MID('Inwentaryzacja 26.02.2013 '!$C$5:$C$201,1,LEN('Podsumowanie inwentaryzacji'!$C149))='Podsumowanie inwentaryzacji'!$C149, IF('Inwentaryzacja 26.02.2013 '!#REF!=2,'Inwentaryzacja 26.02.2013 '!#REF!,0),0),0)</f>
        <v>#REF!</v>
      </c>
      <c r="I149" s="19" t="e">
        <f t="array" ref="I149">SUM(IF(MID('Inwentaryzacja 26.02.2013 '!$C$5:$C$201,1,LEN('Podsumowanie inwentaryzacji'!$C149))='Podsumowanie inwentaryzacji'!$C149, IF('Inwentaryzacja 26.02.2013 '!#REF!=2,'Inwentaryzacja 26.02.2013 '!#REF!,0),0),0)</f>
        <v>#REF!</v>
      </c>
      <c r="J149" s="19" t="e">
        <f t="array" ref="J149">SUM(IF(MID('Inwentaryzacja 26.02.2013 '!$C$5:$C$201,1,LEN('Podsumowanie inwentaryzacji'!$C149))='Podsumowanie inwentaryzacji'!$C149, IF('Inwentaryzacja 26.02.2013 '!#REF!=2,'Inwentaryzacja 26.02.2013 '!#REF!,0),0),0)</f>
        <v>#REF!</v>
      </c>
      <c r="K149" s="23" t="e">
        <f t="shared" si="12"/>
        <v>#REF!</v>
      </c>
      <c r="L149" s="19" t="e">
        <f t="array" ref="L149">SUM(IF(MID('Inwentaryzacja 26.02.2013 '!$C$5:$C$201,1,LEN('Podsumowanie inwentaryzacji'!$C149))='Podsumowanie inwentaryzacji'!$C149, IF('Inwentaryzacja 26.02.2013 '!#REF!=2,IF('Inwentaryzacja 26.02.2013 '!#REF!=1,'Inwentaryzacja 26.02.2013 '!$G$5:$G$201,0),0),0),0)</f>
        <v>#REF!</v>
      </c>
      <c r="M149" s="19" t="e">
        <f t="array" ref="M149">SUM(IF(MID('Inwentaryzacja 26.02.2013 '!$C$5:$C$201,1,LEN('Podsumowanie inwentaryzacji'!$C149))='Podsumowanie inwentaryzacji'!$C149, IF('Inwentaryzacja 26.02.2013 '!#REF!=2,IF('Inwentaryzacja 26.02.2013 '!#REF!=1,'Inwentaryzacja 26.02.2013 '!$G$5:$G$201,0),0),0),0)</f>
        <v>#REF!</v>
      </c>
      <c r="N149" s="19" t="e">
        <f t="array" ref="N149">SUM(IF(MID('Inwentaryzacja 26.02.2013 '!$C$5:$C$201,1,LEN('Podsumowanie inwentaryzacji'!$C149))='Podsumowanie inwentaryzacji'!$C149, IF('Inwentaryzacja 26.02.2013 '!#REF!=2,IF('Inwentaryzacja 26.02.2013 '!#REF!=1,'Inwentaryzacja 26.02.2013 '!$G$5:$G$201,0),0),0),0)</f>
        <v>#REF!</v>
      </c>
      <c r="O149" s="19" t="e">
        <f t="array" ref="O149">SUM(IF(MID('Inwentaryzacja 26.02.2013 '!$C$5:$C$201,1,LEN('Podsumowanie inwentaryzacji'!$C149))='Podsumowanie inwentaryzacji'!$C149, IF('Inwentaryzacja 26.02.2013 '!#REF!=2,IF('Inwentaryzacja 26.02.2013 '!#REF!=1,'Inwentaryzacja 26.02.2013 '!$G$5:$G$201,0),0),0),0)</f>
        <v>#REF!</v>
      </c>
      <c r="P149" s="19" t="e">
        <f t="array" ref="P149">SUM(IF(MID('Inwentaryzacja 26.02.2013 '!$C$5:$C$201,1,LEN('Podsumowanie inwentaryzacji'!$C149))='Podsumowanie inwentaryzacji'!$C149, IF('Inwentaryzacja 26.02.2013 '!#REF!=2,IF('Inwentaryzacja 26.02.2013 '!#REF!=1,'Inwentaryzacja 26.02.2013 '!$G$5:$G$201,0),0),0),0)</f>
        <v>#REF!</v>
      </c>
      <c r="Q149" s="19" t="e">
        <f t="array" ref="Q149">SUM(IF(MID('Inwentaryzacja 26.02.2013 '!$C$5:$C$201,1,LEN('Podsumowanie inwentaryzacji'!$C149))='Podsumowanie inwentaryzacji'!$C149, IF('Inwentaryzacja 26.02.2013 '!#REF!=2,IF('Inwentaryzacja 26.02.2013 '!#REF!=1,'Inwentaryzacja 26.02.2013 '!$G$5:$G$201,0),0),0),0)</f>
        <v>#REF!</v>
      </c>
      <c r="R149" s="19" t="e">
        <f t="array" ref="R149">SUM(IF(MID('Inwentaryzacja 26.02.2013 '!$C$5:$C$201,1,LEN('Podsumowanie inwentaryzacji'!$C149))='Podsumowanie inwentaryzacji'!$C149, IF('Inwentaryzacja 26.02.2013 '!#REF!=2,IF('Inwentaryzacja 26.02.2013 '!#REF!=1,'Inwentaryzacja 26.02.2013 '!$G$5:$G$201,0),0),0),0)</f>
        <v>#REF!</v>
      </c>
      <c r="S149" s="23" t="e">
        <f t="shared" si="13"/>
        <v>#REF!</v>
      </c>
      <c r="T149" s="46" t="e">
        <f t="array" ref="T149">SUM(IF(MID('Inwentaryzacja 26.02.2013 '!$C$5:$C$201,1,LEN('Podsumowanie inwentaryzacji'!$C149))='Podsumowanie inwentaryzacji'!$C149, IF('Inwentaryzacja 26.02.2013 '!#REF!=2,IF('Inwentaryzacja 26.02.2013 '!#REF!=1,'Inwentaryzacja 26.02.2013 '!$H$5:$H$201,0),0),0),0)</f>
        <v>#REF!</v>
      </c>
      <c r="U149" s="46" t="e">
        <f t="array" ref="U149">SUM(IF(MID('Inwentaryzacja 26.02.2013 '!$C$5:$C$201,1,LEN('Podsumowanie inwentaryzacji'!$C149))='Podsumowanie inwentaryzacji'!$C149, IF('Inwentaryzacja 26.02.2013 '!#REF!=2,IF('Inwentaryzacja 26.02.2013 '!#REF!=1,'Inwentaryzacja 26.02.2013 '!$H$5:$H$201,0),0),0),0)</f>
        <v>#REF!</v>
      </c>
      <c r="V149" s="46" t="e">
        <f t="array" ref="V149">SUM(IF(MID('Inwentaryzacja 26.02.2013 '!$C$5:$C$201,1,LEN('Podsumowanie inwentaryzacji'!$C149))='Podsumowanie inwentaryzacji'!$C149, IF('Inwentaryzacja 26.02.2013 '!#REF!=2,IF('Inwentaryzacja 26.02.2013 '!#REF!=1,'Inwentaryzacja 26.02.2013 '!$H$5:$H$201,0),0),0),0)</f>
        <v>#REF!</v>
      </c>
      <c r="W149" s="46" t="e">
        <f t="array" ref="W149">SUM(IF(MID('Inwentaryzacja 26.02.2013 '!$C$5:$C$201,1,LEN('Podsumowanie inwentaryzacji'!$C149))='Podsumowanie inwentaryzacji'!$C149, IF('Inwentaryzacja 26.02.2013 '!#REF!=2,IF('Inwentaryzacja 26.02.2013 '!#REF!=1,'Inwentaryzacja 26.02.2013 '!$H$5:$H$201,0),0),0),0)</f>
        <v>#REF!</v>
      </c>
      <c r="X149" s="46" t="e">
        <f t="array" ref="X149">SUM(IF(MID('Inwentaryzacja 26.02.2013 '!$C$5:$C$201,1,LEN('Podsumowanie inwentaryzacji'!$C149))='Podsumowanie inwentaryzacji'!$C149, IF('Inwentaryzacja 26.02.2013 '!#REF!=2,IF('Inwentaryzacja 26.02.2013 '!#REF!=1,'Inwentaryzacja 26.02.2013 '!$H$5:$H$201,0),0),0),0)</f>
        <v>#REF!</v>
      </c>
      <c r="Y149" s="46" t="e">
        <f t="array" ref="Y149">SUM(IF(MID('Inwentaryzacja 26.02.2013 '!$C$5:$C$201,1,LEN('Podsumowanie inwentaryzacji'!$C149))='Podsumowanie inwentaryzacji'!$C149, IF('Inwentaryzacja 26.02.2013 '!#REF!=2,IF('Inwentaryzacja 26.02.2013 '!#REF!=1,'Inwentaryzacja 26.02.2013 '!$H$5:$H$201,0),0),0),0)</f>
        <v>#REF!</v>
      </c>
      <c r="Z149" s="46" t="e">
        <f t="array" ref="Z149">SUM(IF(MID('Inwentaryzacja 26.02.2013 '!$C$5:$C$201,1,LEN('Podsumowanie inwentaryzacji'!$C149))='Podsumowanie inwentaryzacji'!$C149, IF('Inwentaryzacja 26.02.2013 '!#REF!=2,IF('Inwentaryzacja 26.02.2013 '!#REF!=1,'Inwentaryzacja 26.02.2013 '!$H$5:$H$201,0),0),0),0)</f>
        <v>#REF!</v>
      </c>
      <c r="AA149" s="97" t="e">
        <f t="shared" si="14"/>
        <v>#REF!</v>
      </c>
    </row>
    <row r="150" spans="2:27">
      <c r="B150" s="24">
        <f t="shared" si="15"/>
        <v>28</v>
      </c>
      <c r="C150" s="24" t="s">
        <v>5262</v>
      </c>
      <c r="D150" s="19" t="e">
        <f t="array" ref="D150">SUM(IF(MID('Inwentaryzacja 26.02.2013 '!$C$5:$C$201,1,LEN('Podsumowanie inwentaryzacji'!$C150))='Podsumowanie inwentaryzacji'!$C150, IF('Inwentaryzacja 26.02.2013 '!#REF!=2,'Inwentaryzacja 26.02.2013 '!#REF!,0),0),0)</f>
        <v>#REF!</v>
      </c>
      <c r="E150" s="19" t="e">
        <f t="array" ref="E150">SUM(IF(MID('Inwentaryzacja 26.02.2013 '!$C$5:$C$201,1,LEN('Podsumowanie inwentaryzacji'!$C150))='Podsumowanie inwentaryzacji'!$C150, IF('Inwentaryzacja 26.02.2013 '!#REF!=2,'Inwentaryzacja 26.02.2013 '!#REF!,0),0),0)</f>
        <v>#REF!</v>
      </c>
      <c r="F150" s="19" t="e">
        <f t="array" ref="F150">SUM(IF(MID('Inwentaryzacja 26.02.2013 '!$C$5:$C$201,1,LEN('Podsumowanie inwentaryzacji'!$C150))='Podsumowanie inwentaryzacji'!$C150, IF('Inwentaryzacja 26.02.2013 '!#REF!=2,'Inwentaryzacja 26.02.2013 '!#REF!,0),0),0)</f>
        <v>#REF!</v>
      </c>
      <c r="G150" s="19" t="e">
        <f t="array" ref="G150">SUM(IF(MID('Inwentaryzacja 26.02.2013 '!$C$5:$C$201,1,LEN('Podsumowanie inwentaryzacji'!$C150))='Podsumowanie inwentaryzacji'!$C150, IF('Inwentaryzacja 26.02.2013 '!#REF!=2,'Inwentaryzacja 26.02.2013 '!#REF!,0),0),0)</f>
        <v>#REF!</v>
      </c>
      <c r="H150" s="19" t="e">
        <f t="array" ref="H150">SUM(IF(MID('Inwentaryzacja 26.02.2013 '!$C$5:$C$201,1,LEN('Podsumowanie inwentaryzacji'!$C150))='Podsumowanie inwentaryzacji'!$C150, IF('Inwentaryzacja 26.02.2013 '!#REF!=2,'Inwentaryzacja 26.02.2013 '!#REF!,0),0),0)</f>
        <v>#REF!</v>
      </c>
      <c r="I150" s="19" t="e">
        <f t="array" ref="I150">SUM(IF(MID('Inwentaryzacja 26.02.2013 '!$C$5:$C$201,1,LEN('Podsumowanie inwentaryzacji'!$C150))='Podsumowanie inwentaryzacji'!$C150, IF('Inwentaryzacja 26.02.2013 '!#REF!=2,'Inwentaryzacja 26.02.2013 '!#REF!,0),0),0)</f>
        <v>#REF!</v>
      </c>
      <c r="J150" s="19" t="e">
        <f t="array" ref="J150">SUM(IF(MID('Inwentaryzacja 26.02.2013 '!$C$5:$C$201,1,LEN('Podsumowanie inwentaryzacji'!$C150))='Podsumowanie inwentaryzacji'!$C150, IF('Inwentaryzacja 26.02.2013 '!#REF!=2,'Inwentaryzacja 26.02.2013 '!#REF!,0),0),0)</f>
        <v>#REF!</v>
      </c>
      <c r="K150" s="23" t="e">
        <f t="shared" si="12"/>
        <v>#REF!</v>
      </c>
      <c r="L150" s="19" t="e">
        <f t="array" ref="L150">SUM(IF(MID('Inwentaryzacja 26.02.2013 '!$C$5:$C$201,1,LEN('Podsumowanie inwentaryzacji'!$C150))='Podsumowanie inwentaryzacji'!$C150, IF('Inwentaryzacja 26.02.2013 '!#REF!=2,IF('Inwentaryzacja 26.02.2013 '!#REF!=1,'Inwentaryzacja 26.02.2013 '!$G$5:$G$201,0),0),0),0)</f>
        <v>#REF!</v>
      </c>
      <c r="M150" s="19" t="e">
        <f t="array" ref="M150">SUM(IF(MID('Inwentaryzacja 26.02.2013 '!$C$5:$C$201,1,LEN('Podsumowanie inwentaryzacji'!$C150))='Podsumowanie inwentaryzacji'!$C150, IF('Inwentaryzacja 26.02.2013 '!#REF!=2,IF('Inwentaryzacja 26.02.2013 '!#REF!=1,'Inwentaryzacja 26.02.2013 '!$G$5:$G$201,0),0),0),0)</f>
        <v>#REF!</v>
      </c>
      <c r="N150" s="19" t="e">
        <f t="array" ref="N150">SUM(IF(MID('Inwentaryzacja 26.02.2013 '!$C$5:$C$201,1,LEN('Podsumowanie inwentaryzacji'!$C150))='Podsumowanie inwentaryzacji'!$C150, IF('Inwentaryzacja 26.02.2013 '!#REF!=2,IF('Inwentaryzacja 26.02.2013 '!#REF!=1,'Inwentaryzacja 26.02.2013 '!$G$5:$G$201,0),0),0),0)</f>
        <v>#REF!</v>
      </c>
      <c r="O150" s="19" t="e">
        <f t="array" ref="O150">SUM(IF(MID('Inwentaryzacja 26.02.2013 '!$C$5:$C$201,1,LEN('Podsumowanie inwentaryzacji'!$C150))='Podsumowanie inwentaryzacji'!$C150, IF('Inwentaryzacja 26.02.2013 '!#REF!=2,IF('Inwentaryzacja 26.02.2013 '!#REF!=1,'Inwentaryzacja 26.02.2013 '!$G$5:$G$201,0),0),0),0)</f>
        <v>#REF!</v>
      </c>
      <c r="P150" s="19" t="e">
        <f t="array" ref="P150">SUM(IF(MID('Inwentaryzacja 26.02.2013 '!$C$5:$C$201,1,LEN('Podsumowanie inwentaryzacji'!$C150))='Podsumowanie inwentaryzacji'!$C150, IF('Inwentaryzacja 26.02.2013 '!#REF!=2,IF('Inwentaryzacja 26.02.2013 '!#REF!=1,'Inwentaryzacja 26.02.2013 '!$G$5:$G$201,0),0),0),0)</f>
        <v>#REF!</v>
      </c>
      <c r="Q150" s="19" t="e">
        <f t="array" ref="Q150">SUM(IF(MID('Inwentaryzacja 26.02.2013 '!$C$5:$C$201,1,LEN('Podsumowanie inwentaryzacji'!$C150))='Podsumowanie inwentaryzacji'!$C150, IF('Inwentaryzacja 26.02.2013 '!#REF!=2,IF('Inwentaryzacja 26.02.2013 '!#REF!=1,'Inwentaryzacja 26.02.2013 '!$G$5:$G$201,0),0),0),0)</f>
        <v>#REF!</v>
      </c>
      <c r="R150" s="19" t="e">
        <f t="array" ref="R150">SUM(IF(MID('Inwentaryzacja 26.02.2013 '!$C$5:$C$201,1,LEN('Podsumowanie inwentaryzacji'!$C150))='Podsumowanie inwentaryzacji'!$C150, IF('Inwentaryzacja 26.02.2013 '!#REF!=2,IF('Inwentaryzacja 26.02.2013 '!#REF!=1,'Inwentaryzacja 26.02.2013 '!$G$5:$G$201,0),0),0),0)</f>
        <v>#REF!</v>
      </c>
      <c r="S150" s="23" t="e">
        <f t="shared" si="13"/>
        <v>#REF!</v>
      </c>
      <c r="T150" s="46" t="e">
        <f t="array" ref="T150">SUM(IF(MID('Inwentaryzacja 26.02.2013 '!$C$5:$C$201,1,LEN('Podsumowanie inwentaryzacji'!$C150))='Podsumowanie inwentaryzacji'!$C150, IF('Inwentaryzacja 26.02.2013 '!#REF!=2,IF('Inwentaryzacja 26.02.2013 '!#REF!=1,'Inwentaryzacja 26.02.2013 '!$H$5:$H$201,0),0),0),0)</f>
        <v>#REF!</v>
      </c>
      <c r="U150" s="46" t="e">
        <f t="array" ref="U150">SUM(IF(MID('Inwentaryzacja 26.02.2013 '!$C$5:$C$201,1,LEN('Podsumowanie inwentaryzacji'!$C150))='Podsumowanie inwentaryzacji'!$C150, IF('Inwentaryzacja 26.02.2013 '!#REF!=2,IF('Inwentaryzacja 26.02.2013 '!#REF!=1,'Inwentaryzacja 26.02.2013 '!$H$5:$H$201,0),0),0),0)</f>
        <v>#REF!</v>
      </c>
      <c r="V150" s="46" t="e">
        <f t="array" ref="V150">SUM(IF(MID('Inwentaryzacja 26.02.2013 '!$C$5:$C$201,1,LEN('Podsumowanie inwentaryzacji'!$C150))='Podsumowanie inwentaryzacji'!$C150, IF('Inwentaryzacja 26.02.2013 '!#REF!=2,IF('Inwentaryzacja 26.02.2013 '!#REF!=1,'Inwentaryzacja 26.02.2013 '!$H$5:$H$201,0),0),0),0)</f>
        <v>#REF!</v>
      </c>
      <c r="W150" s="46" t="e">
        <f t="array" ref="W150">SUM(IF(MID('Inwentaryzacja 26.02.2013 '!$C$5:$C$201,1,LEN('Podsumowanie inwentaryzacji'!$C150))='Podsumowanie inwentaryzacji'!$C150, IF('Inwentaryzacja 26.02.2013 '!#REF!=2,IF('Inwentaryzacja 26.02.2013 '!#REF!=1,'Inwentaryzacja 26.02.2013 '!$H$5:$H$201,0),0),0),0)</f>
        <v>#REF!</v>
      </c>
      <c r="X150" s="46" t="e">
        <f t="array" ref="X150">SUM(IF(MID('Inwentaryzacja 26.02.2013 '!$C$5:$C$201,1,LEN('Podsumowanie inwentaryzacji'!$C150))='Podsumowanie inwentaryzacji'!$C150, IF('Inwentaryzacja 26.02.2013 '!#REF!=2,IF('Inwentaryzacja 26.02.2013 '!#REF!=1,'Inwentaryzacja 26.02.2013 '!$H$5:$H$201,0),0),0),0)</f>
        <v>#REF!</v>
      </c>
      <c r="Y150" s="46" t="e">
        <f t="array" ref="Y150">SUM(IF(MID('Inwentaryzacja 26.02.2013 '!$C$5:$C$201,1,LEN('Podsumowanie inwentaryzacji'!$C150))='Podsumowanie inwentaryzacji'!$C150, IF('Inwentaryzacja 26.02.2013 '!#REF!=2,IF('Inwentaryzacja 26.02.2013 '!#REF!=1,'Inwentaryzacja 26.02.2013 '!$H$5:$H$201,0),0),0),0)</f>
        <v>#REF!</v>
      </c>
      <c r="Z150" s="46" t="e">
        <f t="array" ref="Z150">SUM(IF(MID('Inwentaryzacja 26.02.2013 '!$C$5:$C$201,1,LEN('Podsumowanie inwentaryzacji'!$C150))='Podsumowanie inwentaryzacji'!$C150, IF('Inwentaryzacja 26.02.2013 '!#REF!=2,IF('Inwentaryzacja 26.02.2013 '!#REF!=1,'Inwentaryzacja 26.02.2013 '!$H$5:$H$201,0),0),0),0)</f>
        <v>#REF!</v>
      </c>
      <c r="AA150" s="97" t="e">
        <f t="shared" si="14"/>
        <v>#REF!</v>
      </c>
    </row>
    <row r="151" spans="2:27">
      <c r="B151" s="24">
        <f t="shared" si="15"/>
        <v>29</v>
      </c>
      <c r="C151" s="33" t="s">
        <v>7384</v>
      </c>
      <c r="D151" s="19" t="e">
        <f t="array" ref="D151">SUM(IF(MID('Inwentaryzacja 26.02.2013 '!$C$5:$C$201,1,LEN('Podsumowanie inwentaryzacji'!$C151))='Podsumowanie inwentaryzacji'!$C151, IF('Inwentaryzacja 26.02.2013 '!#REF!=2,'Inwentaryzacja 26.02.2013 '!#REF!,0),0),0)</f>
        <v>#REF!</v>
      </c>
      <c r="E151" s="19" t="e">
        <f t="array" ref="E151">SUM(IF(MID('Inwentaryzacja 26.02.2013 '!$C$5:$C$201,1,LEN('Podsumowanie inwentaryzacji'!$C151))='Podsumowanie inwentaryzacji'!$C151, IF('Inwentaryzacja 26.02.2013 '!#REF!=2,'Inwentaryzacja 26.02.2013 '!#REF!,0),0),0)</f>
        <v>#REF!</v>
      </c>
      <c r="F151" s="19" t="e">
        <f t="array" ref="F151">SUM(IF(MID('Inwentaryzacja 26.02.2013 '!$C$5:$C$201,1,LEN('Podsumowanie inwentaryzacji'!$C151))='Podsumowanie inwentaryzacji'!$C151, IF('Inwentaryzacja 26.02.2013 '!#REF!=2,'Inwentaryzacja 26.02.2013 '!#REF!,0),0),0)</f>
        <v>#REF!</v>
      </c>
      <c r="G151" s="19" t="e">
        <f t="array" ref="G151">SUM(IF(MID('Inwentaryzacja 26.02.2013 '!$C$5:$C$201,1,LEN('Podsumowanie inwentaryzacji'!$C151))='Podsumowanie inwentaryzacji'!$C151, IF('Inwentaryzacja 26.02.2013 '!#REF!=2,'Inwentaryzacja 26.02.2013 '!#REF!,0),0),0)</f>
        <v>#REF!</v>
      </c>
      <c r="H151" s="19" t="e">
        <f t="array" ref="H151">SUM(IF(MID('Inwentaryzacja 26.02.2013 '!$C$5:$C$201,1,LEN('Podsumowanie inwentaryzacji'!$C151))='Podsumowanie inwentaryzacji'!$C151, IF('Inwentaryzacja 26.02.2013 '!#REF!=2,'Inwentaryzacja 26.02.2013 '!#REF!,0),0),0)</f>
        <v>#REF!</v>
      </c>
      <c r="I151" s="19" t="e">
        <f t="array" ref="I151">SUM(IF(MID('Inwentaryzacja 26.02.2013 '!$C$5:$C$201,1,LEN('Podsumowanie inwentaryzacji'!$C151))='Podsumowanie inwentaryzacji'!$C151, IF('Inwentaryzacja 26.02.2013 '!#REF!=2,'Inwentaryzacja 26.02.2013 '!#REF!,0),0),0)</f>
        <v>#REF!</v>
      </c>
      <c r="J151" s="19" t="e">
        <f t="array" ref="J151">SUM(IF(MID('Inwentaryzacja 26.02.2013 '!$C$5:$C$201,1,LEN('Podsumowanie inwentaryzacji'!$C151))='Podsumowanie inwentaryzacji'!$C151, IF('Inwentaryzacja 26.02.2013 '!#REF!=2,'Inwentaryzacja 26.02.2013 '!#REF!,0),0),0)</f>
        <v>#REF!</v>
      </c>
      <c r="K151" s="23" t="e">
        <f t="shared" si="12"/>
        <v>#REF!</v>
      </c>
      <c r="L151" s="19" t="e">
        <f t="array" ref="L151">SUM(IF(MID('Inwentaryzacja 26.02.2013 '!$C$5:$C$201,1,LEN('Podsumowanie inwentaryzacji'!$C151))='Podsumowanie inwentaryzacji'!$C151, IF('Inwentaryzacja 26.02.2013 '!#REF!=2,IF('Inwentaryzacja 26.02.2013 '!#REF!=1,'Inwentaryzacja 26.02.2013 '!$G$5:$G$201,0),0),0),0)</f>
        <v>#REF!</v>
      </c>
      <c r="M151" s="19" t="e">
        <f t="array" ref="M151">SUM(IF(MID('Inwentaryzacja 26.02.2013 '!$C$5:$C$201,1,LEN('Podsumowanie inwentaryzacji'!$C151))='Podsumowanie inwentaryzacji'!$C151, IF('Inwentaryzacja 26.02.2013 '!#REF!=2,IF('Inwentaryzacja 26.02.2013 '!#REF!=1,'Inwentaryzacja 26.02.2013 '!$G$5:$G$201,0),0),0),0)</f>
        <v>#REF!</v>
      </c>
      <c r="N151" s="19" t="e">
        <f t="array" ref="N151">SUM(IF(MID('Inwentaryzacja 26.02.2013 '!$C$5:$C$201,1,LEN('Podsumowanie inwentaryzacji'!$C151))='Podsumowanie inwentaryzacji'!$C151, IF('Inwentaryzacja 26.02.2013 '!#REF!=2,IF('Inwentaryzacja 26.02.2013 '!#REF!=1,'Inwentaryzacja 26.02.2013 '!$G$5:$G$201,0),0),0),0)</f>
        <v>#REF!</v>
      </c>
      <c r="O151" s="19" t="e">
        <f t="array" ref="O151">SUM(IF(MID('Inwentaryzacja 26.02.2013 '!$C$5:$C$201,1,LEN('Podsumowanie inwentaryzacji'!$C151))='Podsumowanie inwentaryzacji'!$C151, IF('Inwentaryzacja 26.02.2013 '!#REF!=2,IF('Inwentaryzacja 26.02.2013 '!#REF!=1,'Inwentaryzacja 26.02.2013 '!$G$5:$G$201,0),0),0),0)</f>
        <v>#REF!</v>
      </c>
      <c r="P151" s="19" t="e">
        <f t="array" ref="P151">SUM(IF(MID('Inwentaryzacja 26.02.2013 '!$C$5:$C$201,1,LEN('Podsumowanie inwentaryzacji'!$C151))='Podsumowanie inwentaryzacji'!$C151, IF('Inwentaryzacja 26.02.2013 '!#REF!=2,IF('Inwentaryzacja 26.02.2013 '!#REF!=1,'Inwentaryzacja 26.02.2013 '!$G$5:$G$201,0),0),0),0)</f>
        <v>#REF!</v>
      </c>
      <c r="Q151" s="19" t="e">
        <f t="array" ref="Q151">SUM(IF(MID('Inwentaryzacja 26.02.2013 '!$C$5:$C$201,1,LEN('Podsumowanie inwentaryzacji'!$C151))='Podsumowanie inwentaryzacji'!$C151, IF('Inwentaryzacja 26.02.2013 '!#REF!=2,IF('Inwentaryzacja 26.02.2013 '!#REF!=1,'Inwentaryzacja 26.02.2013 '!$G$5:$G$201,0),0),0),0)</f>
        <v>#REF!</v>
      </c>
      <c r="R151" s="19" t="e">
        <f t="array" ref="R151">SUM(IF(MID('Inwentaryzacja 26.02.2013 '!$C$5:$C$201,1,LEN('Podsumowanie inwentaryzacji'!$C151))='Podsumowanie inwentaryzacji'!$C151, IF('Inwentaryzacja 26.02.2013 '!#REF!=2,IF('Inwentaryzacja 26.02.2013 '!#REF!=1,'Inwentaryzacja 26.02.2013 '!$G$5:$G$201,0),0),0),0)</f>
        <v>#REF!</v>
      </c>
      <c r="S151" s="23" t="e">
        <f t="shared" si="13"/>
        <v>#REF!</v>
      </c>
      <c r="T151" s="46" t="e">
        <f t="array" ref="T151">SUM(IF(MID('Inwentaryzacja 26.02.2013 '!$C$5:$C$201,1,LEN('Podsumowanie inwentaryzacji'!$C151))='Podsumowanie inwentaryzacji'!$C151, IF('Inwentaryzacja 26.02.2013 '!#REF!=2,IF('Inwentaryzacja 26.02.2013 '!#REF!=1,'Inwentaryzacja 26.02.2013 '!$H$5:$H$201,0),0),0),0)</f>
        <v>#REF!</v>
      </c>
      <c r="U151" s="46" t="e">
        <f t="array" ref="U151">SUM(IF(MID('Inwentaryzacja 26.02.2013 '!$C$5:$C$201,1,LEN('Podsumowanie inwentaryzacji'!$C151))='Podsumowanie inwentaryzacji'!$C151, IF('Inwentaryzacja 26.02.2013 '!#REF!=2,IF('Inwentaryzacja 26.02.2013 '!#REF!=1,'Inwentaryzacja 26.02.2013 '!$H$5:$H$201,0),0),0),0)</f>
        <v>#REF!</v>
      </c>
      <c r="V151" s="46" t="e">
        <f t="array" ref="V151">SUM(IF(MID('Inwentaryzacja 26.02.2013 '!$C$5:$C$201,1,LEN('Podsumowanie inwentaryzacji'!$C151))='Podsumowanie inwentaryzacji'!$C151, IF('Inwentaryzacja 26.02.2013 '!#REF!=2,IF('Inwentaryzacja 26.02.2013 '!#REF!=1,'Inwentaryzacja 26.02.2013 '!$H$5:$H$201,0),0),0),0)</f>
        <v>#REF!</v>
      </c>
      <c r="W151" s="46" t="e">
        <f t="array" ref="W151">SUM(IF(MID('Inwentaryzacja 26.02.2013 '!$C$5:$C$201,1,LEN('Podsumowanie inwentaryzacji'!$C151))='Podsumowanie inwentaryzacji'!$C151, IF('Inwentaryzacja 26.02.2013 '!#REF!=2,IF('Inwentaryzacja 26.02.2013 '!#REF!=1,'Inwentaryzacja 26.02.2013 '!$H$5:$H$201,0),0),0),0)</f>
        <v>#REF!</v>
      </c>
      <c r="X151" s="46" t="e">
        <f t="array" ref="X151">SUM(IF(MID('Inwentaryzacja 26.02.2013 '!$C$5:$C$201,1,LEN('Podsumowanie inwentaryzacji'!$C151))='Podsumowanie inwentaryzacji'!$C151, IF('Inwentaryzacja 26.02.2013 '!#REF!=2,IF('Inwentaryzacja 26.02.2013 '!#REF!=1,'Inwentaryzacja 26.02.2013 '!$H$5:$H$201,0),0),0),0)</f>
        <v>#REF!</v>
      </c>
      <c r="Y151" s="46" t="e">
        <f t="array" ref="Y151">SUM(IF(MID('Inwentaryzacja 26.02.2013 '!$C$5:$C$201,1,LEN('Podsumowanie inwentaryzacji'!$C151))='Podsumowanie inwentaryzacji'!$C151, IF('Inwentaryzacja 26.02.2013 '!#REF!=2,IF('Inwentaryzacja 26.02.2013 '!#REF!=1,'Inwentaryzacja 26.02.2013 '!$H$5:$H$201,0),0),0),0)</f>
        <v>#REF!</v>
      </c>
      <c r="Z151" s="46" t="e">
        <f t="array" ref="Z151">SUM(IF(MID('Inwentaryzacja 26.02.2013 '!$C$5:$C$201,1,LEN('Podsumowanie inwentaryzacji'!$C151))='Podsumowanie inwentaryzacji'!$C151, IF('Inwentaryzacja 26.02.2013 '!#REF!=2,IF('Inwentaryzacja 26.02.2013 '!#REF!=1,'Inwentaryzacja 26.02.2013 '!$H$5:$H$201,0),0),0),0)</f>
        <v>#REF!</v>
      </c>
      <c r="AA151" s="97" t="e">
        <f t="shared" si="14"/>
        <v>#REF!</v>
      </c>
    </row>
    <row r="152" spans="2:27">
      <c r="B152" s="24">
        <f t="shared" si="15"/>
        <v>30</v>
      </c>
      <c r="C152" s="24" t="s">
        <v>3289</v>
      </c>
      <c r="D152" s="19" t="e">
        <f t="array" ref="D152">SUM(IF(MID('Inwentaryzacja 26.02.2013 '!$C$5:$C$201,1,LEN('Podsumowanie inwentaryzacji'!$C152))='Podsumowanie inwentaryzacji'!$C152, IF('Inwentaryzacja 26.02.2013 '!#REF!=2,'Inwentaryzacja 26.02.2013 '!#REF!,0),0),0)</f>
        <v>#REF!</v>
      </c>
      <c r="E152" s="19" t="e">
        <f t="array" ref="E152">SUM(IF(MID('Inwentaryzacja 26.02.2013 '!$C$5:$C$201,1,LEN('Podsumowanie inwentaryzacji'!$C152))='Podsumowanie inwentaryzacji'!$C152, IF('Inwentaryzacja 26.02.2013 '!#REF!=2,'Inwentaryzacja 26.02.2013 '!#REF!,0),0),0)</f>
        <v>#REF!</v>
      </c>
      <c r="F152" s="19" t="e">
        <f t="array" ref="F152">SUM(IF(MID('Inwentaryzacja 26.02.2013 '!$C$5:$C$201,1,LEN('Podsumowanie inwentaryzacji'!$C152))='Podsumowanie inwentaryzacji'!$C152, IF('Inwentaryzacja 26.02.2013 '!#REF!=2,'Inwentaryzacja 26.02.2013 '!#REF!,0),0),0)</f>
        <v>#REF!</v>
      </c>
      <c r="G152" s="19" t="e">
        <f t="array" ref="G152">SUM(IF(MID('Inwentaryzacja 26.02.2013 '!$C$5:$C$201,1,LEN('Podsumowanie inwentaryzacji'!$C152))='Podsumowanie inwentaryzacji'!$C152, IF('Inwentaryzacja 26.02.2013 '!#REF!=2,'Inwentaryzacja 26.02.2013 '!#REF!,0),0),0)</f>
        <v>#REF!</v>
      </c>
      <c r="H152" s="19" t="e">
        <f t="array" ref="H152">SUM(IF(MID('Inwentaryzacja 26.02.2013 '!$C$5:$C$201,1,LEN('Podsumowanie inwentaryzacji'!$C152))='Podsumowanie inwentaryzacji'!$C152, IF('Inwentaryzacja 26.02.2013 '!#REF!=2,'Inwentaryzacja 26.02.2013 '!#REF!,0),0),0)</f>
        <v>#REF!</v>
      </c>
      <c r="I152" s="19" t="e">
        <f t="array" ref="I152">SUM(IF(MID('Inwentaryzacja 26.02.2013 '!$C$5:$C$201,1,LEN('Podsumowanie inwentaryzacji'!$C152))='Podsumowanie inwentaryzacji'!$C152, IF('Inwentaryzacja 26.02.2013 '!#REF!=2,'Inwentaryzacja 26.02.2013 '!#REF!,0),0),0)</f>
        <v>#REF!</v>
      </c>
      <c r="J152" s="19" t="e">
        <f t="array" ref="J152">SUM(IF(MID('Inwentaryzacja 26.02.2013 '!$C$5:$C$201,1,LEN('Podsumowanie inwentaryzacji'!$C152))='Podsumowanie inwentaryzacji'!$C152, IF('Inwentaryzacja 26.02.2013 '!#REF!=2,'Inwentaryzacja 26.02.2013 '!#REF!,0),0),0)</f>
        <v>#REF!</v>
      </c>
      <c r="K152" s="23" t="e">
        <f t="shared" si="12"/>
        <v>#REF!</v>
      </c>
      <c r="L152" s="19" t="e">
        <f t="array" ref="L152">SUM(IF(MID('Inwentaryzacja 26.02.2013 '!$C$5:$C$201,1,LEN('Podsumowanie inwentaryzacji'!$C152))='Podsumowanie inwentaryzacji'!$C152, IF('Inwentaryzacja 26.02.2013 '!#REF!=2,IF('Inwentaryzacja 26.02.2013 '!#REF!=1,'Inwentaryzacja 26.02.2013 '!$G$5:$G$201,0),0),0),0)</f>
        <v>#REF!</v>
      </c>
      <c r="M152" s="19" t="e">
        <f t="array" ref="M152">SUM(IF(MID('Inwentaryzacja 26.02.2013 '!$C$5:$C$201,1,LEN('Podsumowanie inwentaryzacji'!$C152))='Podsumowanie inwentaryzacji'!$C152, IF('Inwentaryzacja 26.02.2013 '!#REF!=2,IF('Inwentaryzacja 26.02.2013 '!#REF!=1,'Inwentaryzacja 26.02.2013 '!$G$5:$G$201,0),0),0),0)</f>
        <v>#REF!</v>
      </c>
      <c r="N152" s="19" t="e">
        <f t="array" ref="N152">SUM(IF(MID('Inwentaryzacja 26.02.2013 '!$C$5:$C$201,1,LEN('Podsumowanie inwentaryzacji'!$C152))='Podsumowanie inwentaryzacji'!$C152, IF('Inwentaryzacja 26.02.2013 '!#REF!=2,IF('Inwentaryzacja 26.02.2013 '!#REF!=1,'Inwentaryzacja 26.02.2013 '!$G$5:$G$201,0),0),0),0)</f>
        <v>#REF!</v>
      </c>
      <c r="O152" s="19" t="e">
        <f t="array" ref="O152">SUM(IF(MID('Inwentaryzacja 26.02.2013 '!$C$5:$C$201,1,LEN('Podsumowanie inwentaryzacji'!$C152))='Podsumowanie inwentaryzacji'!$C152, IF('Inwentaryzacja 26.02.2013 '!#REF!=2,IF('Inwentaryzacja 26.02.2013 '!#REF!=1,'Inwentaryzacja 26.02.2013 '!$G$5:$G$201,0),0),0),0)</f>
        <v>#REF!</v>
      </c>
      <c r="P152" s="19" t="e">
        <f t="array" ref="P152">SUM(IF(MID('Inwentaryzacja 26.02.2013 '!$C$5:$C$201,1,LEN('Podsumowanie inwentaryzacji'!$C152))='Podsumowanie inwentaryzacji'!$C152, IF('Inwentaryzacja 26.02.2013 '!#REF!=2,IF('Inwentaryzacja 26.02.2013 '!#REF!=1,'Inwentaryzacja 26.02.2013 '!$G$5:$G$201,0),0),0),0)</f>
        <v>#REF!</v>
      </c>
      <c r="Q152" s="19" t="e">
        <f t="array" ref="Q152">SUM(IF(MID('Inwentaryzacja 26.02.2013 '!$C$5:$C$201,1,LEN('Podsumowanie inwentaryzacji'!$C152))='Podsumowanie inwentaryzacji'!$C152, IF('Inwentaryzacja 26.02.2013 '!#REF!=2,IF('Inwentaryzacja 26.02.2013 '!#REF!=1,'Inwentaryzacja 26.02.2013 '!$G$5:$G$201,0),0),0),0)</f>
        <v>#REF!</v>
      </c>
      <c r="R152" s="19" t="e">
        <f t="array" ref="R152">SUM(IF(MID('Inwentaryzacja 26.02.2013 '!$C$5:$C$201,1,LEN('Podsumowanie inwentaryzacji'!$C152))='Podsumowanie inwentaryzacji'!$C152, IF('Inwentaryzacja 26.02.2013 '!#REF!=2,IF('Inwentaryzacja 26.02.2013 '!#REF!=1,'Inwentaryzacja 26.02.2013 '!$G$5:$G$201,0),0),0),0)</f>
        <v>#REF!</v>
      </c>
      <c r="S152" s="23" t="e">
        <f t="shared" si="13"/>
        <v>#REF!</v>
      </c>
      <c r="T152" s="46" t="e">
        <f t="array" ref="T152">SUM(IF(MID('Inwentaryzacja 26.02.2013 '!$C$5:$C$201,1,LEN('Podsumowanie inwentaryzacji'!$C152))='Podsumowanie inwentaryzacji'!$C152, IF('Inwentaryzacja 26.02.2013 '!#REF!=2,IF('Inwentaryzacja 26.02.2013 '!#REF!=1,'Inwentaryzacja 26.02.2013 '!$H$5:$H$201,0),0),0),0)</f>
        <v>#REF!</v>
      </c>
      <c r="U152" s="46" t="e">
        <f t="array" ref="U152">SUM(IF(MID('Inwentaryzacja 26.02.2013 '!$C$5:$C$201,1,LEN('Podsumowanie inwentaryzacji'!$C152))='Podsumowanie inwentaryzacji'!$C152, IF('Inwentaryzacja 26.02.2013 '!#REF!=2,IF('Inwentaryzacja 26.02.2013 '!#REF!=1,'Inwentaryzacja 26.02.2013 '!$H$5:$H$201,0),0),0),0)</f>
        <v>#REF!</v>
      </c>
      <c r="V152" s="46" t="e">
        <f t="array" ref="V152">SUM(IF(MID('Inwentaryzacja 26.02.2013 '!$C$5:$C$201,1,LEN('Podsumowanie inwentaryzacji'!$C152))='Podsumowanie inwentaryzacji'!$C152, IF('Inwentaryzacja 26.02.2013 '!#REF!=2,IF('Inwentaryzacja 26.02.2013 '!#REF!=1,'Inwentaryzacja 26.02.2013 '!$H$5:$H$201,0),0),0),0)</f>
        <v>#REF!</v>
      </c>
      <c r="W152" s="46" t="e">
        <f t="array" ref="W152">SUM(IF(MID('Inwentaryzacja 26.02.2013 '!$C$5:$C$201,1,LEN('Podsumowanie inwentaryzacji'!$C152))='Podsumowanie inwentaryzacji'!$C152, IF('Inwentaryzacja 26.02.2013 '!#REF!=2,IF('Inwentaryzacja 26.02.2013 '!#REF!=1,'Inwentaryzacja 26.02.2013 '!$H$5:$H$201,0),0),0),0)</f>
        <v>#REF!</v>
      </c>
      <c r="X152" s="46" t="e">
        <f t="array" ref="X152">SUM(IF(MID('Inwentaryzacja 26.02.2013 '!$C$5:$C$201,1,LEN('Podsumowanie inwentaryzacji'!$C152))='Podsumowanie inwentaryzacji'!$C152, IF('Inwentaryzacja 26.02.2013 '!#REF!=2,IF('Inwentaryzacja 26.02.2013 '!#REF!=1,'Inwentaryzacja 26.02.2013 '!$H$5:$H$201,0),0),0),0)</f>
        <v>#REF!</v>
      </c>
      <c r="Y152" s="46" t="e">
        <f t="array" ref="Y152">SUM(IF(MID('Inwentaryzacja 26.02.2013 '!$C$5:$C$201,1,LEN('Podsumowanie inwentaryzacji'!$C152))='Podsumowanie inwentaryzacji'!$C152, IF('Inwentaryzacja 26.02.2013 '!#REF!=2,IF('Inwentaryzacja 26.02.2013 '!#REF!=1,'Inwentaryzacja 26.02.2013 '!$H$5:$H$201,0),0),0),0)</f>
        <v>#REF!</v>
      </c>
      <c r="Z152" s="46" t="e">
        <f t="array" ref="Z152">SUM(IF(MID('Inwentaryzacja 26.02.2013 '!$C$5:$C$201,1,LEN('Podsumowanie inwentaryzacji'!$C152))='Podsumowanie inwentaryzacji'!$C152, IF('Inwentaryzacja 26.02.2013 '!#REF!=2,IF('Inwentaryzacja 26.02.2013 '!#REF!=1,'Inwentaryzacja 26.02.2013 '!$H$5:$H$201,0),0),0),0)</f>
        <v>#REF!</v>
      </c>
      <c r="AA152" s="97" t="e">
        <f t="shared" si="14"/>
        <v>#REF!</v>
      </c>
    </row>
    <row r="153" spans="2:27">
      <c r="B153" s="24">
        <f t="shared" si="15"/>
        <v>31</v>
      </c>
      <c r="C153" s="24" t="s">
        <v>3896</v>
      </c>
      <c r="D153" s="19" t="e">
        <f t="array" ref="D153">SUM(IF(MID('Inwentaryzacja 26.02.2013 '!$C$5:$C$201,1,LEN('Podsumowanie inwentaryzacji'!$C153))='Podsumowanie inwentaryzacji'!$C153, IF('Inwentaryzacja 26.02.2013 '!#REF!=2,'Inwentaryzacja 26.02.2013 '!#REF!,0),0),0)</f>
        <v>#REF!</v>
      </c>
      <c r="E153" s="19" t="e">
        <f t="array" ref="E153">SUM(IF(MID('Inwentaryzacja 26.02.2013 '!$C$5:$C$201,1,LEN('Podsumowanie inwentaryzacji'!$C153))='Podsumowanie inwentaryzacji'!$C153, IF('Inwentaryzacja 26.02.2013 '!#REF!=2,'Inwentaryzacja 26.02.2013 '!#REF!,0),0),0)</f>
        <v>#REF!</v>
      </c>
      <c r="F153" s="19" t="e">
        <f t="array" ref="F153">SUM(IF(MID('Inwentaryzacja 26.02.2013 '!$C$5:$C$201,1,LEN('Podsumowanie inwentaryzacji'!$C153))='Podsumowanie inwentaryzacji'!$C153, IF('Inwentaryzacja 26.02.2013 '!#REF!=2,'Inwentaryzacja 26.02.2013 '!#REF!,0),0),0)</f>
        <v>#REF!</v>
      </c>
      <c r="G153" s="19" t="e">
        <f t="array" ref="G153">SUM(IF(MID('Inwentaryzacja 26.02.2013 '!$C$5:$C$201,1,LEN('Podsumowanie inwentaryzacji'!$C153))='Podsumowanie inwentaryzacji'!$C153, IF('Inwentaryzacja 26.02.2013 '!#REF!=2,'Inwentaryzacja 26.02.2013 '!#REF!,0),0),0)</f>
        <v>#REF!</v>
      </c>
      <c r="H153" s="19" t="e">
        <f t="array" ref="H153">SUM(IF(MID('Inwentaryzacja 26.02.2013 '!$C$5:$C$201,1,LEN('Podsumowanie inwentaryzacji'!$C153))='Podsumowanie inwentaryzacji'!$C153, IF('Inwentaryzacja 26.02.2013 '!#REF!=2,'Inwentaryzacja 26.02.2013 '!#REF!,0),0),0)</f>
        <v>#REF!</v>
      </c>
      <c r="I153" s="19" t="e">
        <f t="array" ref="I153">SUM(IF(MID('Inwentaryzacja 26.02.2013 '!$C$5:$C$201,1,LEN('Podsumowanie inwentaryzacji'!$C153))='Podsumowanie inwentaryzacji'!$C153, IF('Inwentaryzacja 26.02.2013 '!#REF!=2,'Inwentaryzacja 26.02.2013 '!#REF!,0),0),0)</f>
        <v>#REF!</v>
      </c>
      <c r="J153" s="19" t="e">
        <f t="array" ref="J153">SUM(IF(MID('Inwentaryzacja 26.02.2013 '!$C$5:$C$201,1,LEN('Podsumowanie inwentaryzacji'!$C153))='Podsumowanie inwentaryzacji'!$C153, IF('Inwentaryzacja 26.02.2013 '!#REF!=2,'Inwentaryzacja 26.02.2013 '!#REF!,0),0),0)</f>
        <v>#REF!</v>
      </c>
      <c r="K153" s="23" t="e">
        <f t="shared" si="12"/>
        <v>#REF!</v>
      </c>
      <c r="L153" s="19" t="e">
        <f t="array" ref="L153">SUM(IF(MID('Inwentaryzacja 26.02.2013 '!$C$5:$C$201,1,LEN('Podsumowanie inwentaryzacji'!$C153))='Podsumowanie inwentaryzacji'!$C153, IF('Inwentaryzacja 26.02.2013 '!#REF!=2,IF('Inwentaryzacja 26.02.2013 '!#REF!=1,'Inwentaryzacja 26.02.2013 '!$G$5:$G$201,0),0),0),0)</f>
        <v>#REF!</v>
      </c>
      <c r="M153" s="19" t="e">
        <f t="array" ref="M153">SUM(IF(MID('Inwentaryzacja 26.02.2013 '!$C$5:$C$201,1,LEN('Podsumowanie inwentaryzacji'!$C153))='Podsumowanie inwentaryzacji'!$C153, IF('Inwentaryzacja 26.02.2013 '!#REF!=2,IF('Inwentaryzacja 26.02.2013 '!#REF!=1,'Inwentaryzacja 26.02.2013 '!$G$5:$G$201,0),0),0),0)</f>
        <v>#REF!</v>
      </c>
      <c r="N153" s="19" t="e">
        <f t="array" ref="N153">SUM(IF(MID('Inwentaryzacja 26.02.2013 '!$C$5:$C$201,1,LEN('Podsumowanie inwentaryzacji'!$C153))='Podsumowanie inwentaryzacji'!$C153, IF('Inwentaryzacja 26.02.2013 '!#REF!=2,IF('Inwentaryzacja 26.02.2013 '!#REF!=1,'Inwentaryzacja 26.02.2013 '!$G$5:$G$201,0),0),0),0)</f>
        <v>#REF!</v>
      </c>
      <c r="O153" s="19" t="e">
        <f t="array" ref="O153">SUM(IF(MID('Inwentaryzacja 26.02.2013 '!$C$5:$C$201,1,LEN('Podsumowanie inwentaryzacji'!$C153))='Podsumowanie inwentaryzacji'!$C153, IF('Inwentaryzacja 26.02.2013 '!#REF!=2,IF('Inwentaryzacja 26.02.2013 '!#REF!=1,'Inwentaryzacja 26.02.2013 '!$G$5:$G$201,0),0),0),0)</f>
        <v>#REF!</v>
      </c>
      <c r="P153" s="19" t="e">
        <f t="array" ref="P153">SUM(IF(MID('Inwentaryzacja 26.02.2013 '!$C$5:$C$201,1,LEN('Podsumowanie inwentaryzacji'!$C153))='Podsumowanie inwentaryzacji'!$C153, IF('Inwentaryzacja 26.02.2013 '!#REF!=2,IF('Inwentaryzacja 26.02.2013 '!#REF!=1,'Inwentaryzacja 26.02.2013 '!$G$5:$G$201,0),0),0),0)</f>
        <v>#REF!</v>
      </c>
      <c r="Q153" s="19" t="e">
        <f t="array" ref="Q153">SUM(IF(MID('Inwentaryzacja 26.02.2013 '!$C$5:$C$201,1,LEN('Podsumowanie inwentaryzacji'!$C153))='Podsumowanie inwentaryzacji'!$C153, IF('Inwentaryzacja 26.02.2013 '!#REF!=2,IF('Inwentaryzacja 26.02.2013 '!#REF!=1,'Inwentaryzacja 26.02.2013 '!$G$5:$G$201,0),0),0),0)</f>
        <v>#REF!</v>
      </c>
      <c r="R153" s="19" t="e">
        <f t="array" ref="R153">SUM(IF(MID('Inwentaryzacja 26.02.2013 '!$C$5:$C$201,1,LEN('Podsumowanie inwentaryzacji'!$C153))='Podsumowanie inwentaryzacji'!$C153, IF('Inwentaryzacja 26.02.2013 '!#REF!=2,IF('Inwentaryzacja 26.02.2013 '!#REF!=1,'Inwentaryzacja 26.02.2013 '!$G$5:$G$201,0),0),0),0)</f>
        <v>#REF!</v>
      </c>
      <c r="S153" s="23" t="e">
        <f t="shared" si="13"/>
        <v>#REF!</v>
      </c>
      <c r="T153" s="46" t="e">
        <f t="array" ref="T153">SUM(IF(MID('Inwentaryzacja 26.02.2013 '!$C$5:$C$201,1,LEN('Podsumowanie inwentaryzacji'!$C153))='Podsumowanie inwentaryzacji'!$C153, IF('Inwentaryzacja 26.02.2013 '!#REF!=2,IF('Inwentaryzacja 26.02.2013 '!#REF!=1,'Inwentaryzacja 26.02.2013 '!$H$5:$H$201,0),0),0),0)</f>
        <v>#REF!</v>
      </c>
      <c r="U153" s="46" t="e">
        <f t="array" ref="U153">SUM(IF(MID('Inwentaryzacja 26.02.2013 '!$C$5:$C$201,1,LEN('Podsumowanie inwentaryzacji'!$C153))='Podsumowanie inwentaryzacji'!$C153, IF('Inwentaryzacja 26.02.2013 '!#REF!=2,IF('Inwentaryzacja 26.02.2013 '!#REF!=1,'Inwentaryzacja 26.02.2013 '!$H$5:$H$201,0),0),0),0)</f>
        <v>#REF!</v>
      </c>
      <c r="V153" s="46" t="e">
        <f t="array" ref="V153">SUM(IF(MID('Inwentaryzacja 26.02.2013 '!$C$5:$C$201,1,LEN('Podsumowanie inwentaryzacji'!$C153))='Podsumowanie inwentaryzacji'!$C153, IF('Inwentaryzacja 26.02.2013 '!#REF!=2,IF('Inwentaryzacja 26.02.2013 '!#REF!=1,'Inwentaryzacja 26.02.2013 '!$H$5:$H$201,0),0),0),0)</f>
        <v>#REF!</v>
      </c>
      <c r="W153" s="46" t="e">
        <f t="array" ref="W153">SUM(IF(MID('Inwentaryzacja 26.02.2013 '!$C$5:$C$201,1,LEN('Podsumowanie inwentaryzacji'!$C153))='Podsumowanie inwentaryzacji'!$C153, IF('Inwentaryzacja 26.02.2013 '!#REF!=2,IF('Inwentaryzacja 26.02.2013 '!#REF!=1,'Inwentaryzacja 26.02.2013 '!$H$5:$H$201,0),0),0),0)</f>
        <v>#REF!</v>
      </c>
      <c r="X153" s="46" t="e">
        <f t="array" ref="X153">SUM(IF(MID('Inwentaryzacja 26.02.2013 '!$C$5:$C$201,1,LEN('Podsumowanie inwentaryzacji'!$C153))='Podsumowanie inwentaryzacji'!$C153, IF('Inwentaryzacja 26.02.2013 '!#REF!=2,IF('Inwentaryzacja 26.02.2013 '!#REF!=1,'Inwentaryzacja 26.02.2013 '!$H$5:$H$201,0),0),0),0)</f>
        <v>#REF!</v>
      </c>
      <c r="Y153" s="46" t="e">
        <f t="array" ref="Y153">SUM(IF(MID('Inwentaryzacja 26.02.2013 '!$C$5:$C$201,1,LEN('Podsumowanie inwentaryzacji'!$C153))='Podsumowanie inwentaryzacji'!$C153, IF('Inwentaryzacja 26.02.2013 '!#REF!=2,IF('Inwentaryzacja 26.02.2013 '!#REF!=1,'Inwentaryzacja 26.02.2013 '!$H$5:$H$201,0),0),0),0)</f>
        <v>#REF!</v>
      </c>
      <c r="Z153" s="46" t="e">
        <f t="array" ref="Z153">SUM(IF(MID('Inwentaryzacja 26.02.2013 '!$C$5:$C$201,1,LEN('Podsumowanie inwentaryzacji'!$C153))='Podsumowanie inwentaryzacji'!$C153, IF('Inwentaryzacja 26.02.2013 '!#REF!=2,IF('Inwentaryzacja 26.02.2013 '!#REF!=1,'Inwentaryzacja 26.02.2013 '!$H$5:$H$201,0),0),0),0)</f>
        <v>#REF!</v>
      </c>
      <c r="AA153" s="97" t="e">
        <f t="shared" si="14"/>
        <v>#REF!</v>
      </c>
    </row>
    <row r="154" spans="2:27">
      <c r="B154" s="24">
        <f t="shared" si="15"/>
        <v>32</v>
      </c>
      <c r="C154" s="24" t="s">
        <v>7507</v>
      </c>
      <c r="D154" s="19" t="e">
        <f t="array" ref="D154">SUM(IF(MID('Inwentaryzacja 26.02.2013 '!$C$5:$C$201,1,LEN('Podsumowanie inwentaryzacji'!$C154))='Podsumowanie inwentaryzacji'!$C154, IF('Inwentaryzacja 26.02.2013 '!#REF!=2,'Inwentaryzacja 26.02.2013 '!#REF!,0),0),0)</f>
        <v>#REF!</v>
      </c>
      <c r="E154" s="19" t="e">
        <f t="array" ref="E154">SUM(IF(MID('Inwentaryzacja 26.02.2013 '!$C$5:$C$201,1,LEN('Podsumowanie inwentaryzacji'!$C154))='Podsumowanie inwentaryzacji'!$C154, IF('Inwentaryzacja 26.02.2013 '!#REF!=2,'Inwentaryzacja 26.02.2013 '!#REF!,0),0),0)</f>
        <v>#REF!</v>
      </c>
      <c r="F154" s="19" t="e">
        <f t="array" ref="F154">SUM(IF(MID('Inwentaryzacja 26.02.2013 '!$C$5:$C$201,1,LEN('Podsumowanie inwentaryzacji'!$C154))='Podsumowanie inwentaryzacji'!$C154, IF('Inwentaryzacja 26.02.2013 '!#REF!=2,'Inwentaryzacja 26.02.2013 '!#REF!,0),0),0)</f>
        <v>#REF!</v>
      </c>
      <c r="G154" s="19" t="e">
        <f t="array" ref="G154">SUM(IF(MID('Inwentaryzacja 26.02.2013 '!$C$5:$C$201,1,LEN('Podsumowanie inwentaryzacji'!$C154))='Podsumowanie inwentaryzacji'!$C154, IF('Inwentaryzacja 26.02.2013 '!#REF!=2,'Inwentaryzacja 26.02.2013 '!#REF!,0),0),0)</f>
        <v>#REF!</v>
      </c>
      <c r="H154" s="19" t="e">
        <f t="array" ref="H154">SUM(IF(MID('Inwentaryzacja 26.02.2013 '!$C$5:$C$201,1,LEN('Podsumowanie inwentaryzacji'!$C154))='Podsumowanie inwentaryzacji'!$C154, IF('Inwentaryzacja 26.02.2013 '!#REF!=2,'Inwentaryzacja 26.02.2013 '!#REF!,0),0),0)</f>
        <v>#REF!</v>
      </c>
      <c r="I154" s="19" t="e">
        <f t="array" ref="I154">SUM(IF(MID('Inwentaryzacja 26.02.2013 '!$C$5:$C$201,1,LEN('Podsumowanie inwentaryzacji'!$C154))='Podsumowanie inwentaryzacji'!$C154, IF('Inwentaryzacja 26.02.2013 '!#REF!=2,'Inwentaryzacja 26.02.2013 '!#REF!,0),0),0)</f>
        <v>#REF!</v>
      </c>
      <c r="J154" s="19" t="e">
        <f t="array" ref="J154">SUM(IF(MID('Inwentaryzacja 26.02.2013 '!$C$5:$C$201,1,LEN('Podsumowanie inwentaryzacji'!$C154))='Podsumowanie inwentaryzacji'!$C154, IF('Inwentaryzacja 26.02.2013 '!#REF!=2,'Inwentaryzacja 26.02.2013 '!#REF!,0),0),0)</f>
        <v>#REF!</v>
      </c>
      <c r="K154" s="23" t="e">
        <f t="shared" si="12"/>
        <v>#REF!</v>
      </c>
      <c r="L154" s="19" t="e">
        <f t="array" ref="L154">SUM(IF(MID('Inwentaryzacja 26.02.2013 '!$C$5:$C$201,1,LEN('Podsumowanie inwentaryzacji'!$C154))='Podsumowanie inwentaryzacji'!$C154, IF('Inwentaryzacja 26.02.2013 '!#REF!=2,IF('Inwentaryzacja 26.02.2013 '!#REF!=1,'Inwentaryzacja 26.02.2013 '!$G$5:$G$201,0),0),0),0)</f>
        <v>#REF!</v>
      </c>
      <c r="M154" s="19" t="e">
        <f t="array" ref="M154">SUM(IF(MID('Inwentaryzacja 26.02.2013 '!$C$5:$C$201,1,LEN('Podsumowanie inwentaryzacji'!$C154))='Podsumowanie inwentaryzacji'!$C154, IF('Inwentaryzacja 26.02.2013 '!#REF!=2,IF('Inwentaryzacja 26.02.2013 '!#REF!=1,'Inwentaryzacja 26.02.2013 '!$G$5:$G$201,0),0),0),0)</f>
        <v>#REF!</v>
      </c>
      <c r="N154" s="19" t="e">
        <f t="array" ref="N154">SUM(IF(MID('Inwentaryzacja 26.02.2013 '!$C$5:$C$201,1,LEN('Podsumowanie inwentaryzacji'!$C154))='Podsumowanie inwentaryzacji'!$C154, IF('Inwentaryzacja 26.02.2013 '!#REF!=2,IF('Inwentaryzacja 26.02.2013 '!#REF!=1,'Inwentaryzacja 26.02.2013 '!$G$5:$G$201,0),0),0),0)</f>
        <v>#REF!</v>
      </c>
      <c r="O154" s="19" t="e">
        <f t="array" ref="O154">SUM(IF(MID('Inwentaryzacja 26.02.2013 '!$C$5:$C$201,1,LEN('Podsumowanie inwentaryzacji'!$C154))='Podsumowanie inwentaryzacji'!$C154, IF('Inwentaryzacja 26.02.2013 '!#REF!=2,IF('Inwentaryzacja 26.02.2013 '!#REF!=1,'Inwentaryzacja 26.02.2013 '!$G$5:$G$201,0),0),0),0)</f>
        <v>#REF!</v>
      </c>
      <c r="P154" s="19" t="e">
        <f t="array" ref="P154">SUM(IF(MID('Inwentaryzacja 26.02.2013 '!$C$5:$C$201,1,LEN('Podsumowanie inwentaryzacji'!$C154))='Podsumowanie inwentaryzacji'!$C154, IF('Inwentaryzacja 26.02.2013 '!#REF!=2,IF('Inwentaryzacja 26.02.2013 '!#REF!=1,'Inwentaryzacja 26.02.2013 '!$G$5:$G$201,0),0),0),0)</f>
        <v>#REF!</v>
      </c>
      <c r="Q154" s="19" t="e">
        <f t="array" ref="Q154">SUM(IF(MID('Inwentaryzacja 26.02.2013 '!$C$5:$C$201,1,LEN('Podsumowanie inwentaryzacji'!$C154))='Podsumowanie inwentaryzacji'!$C154, IF('Inwentaryzacja 26.02.2013 '!#REF!=2,IF('Inwentaryzacja 26.02.2013 '!#REF!=1,'Inwentaryzacja 26.02.2013 '!$G$5:$G$201,0),0),0),0)</f>
        <v>#REF!</v>
      </c>
      <c r="R154" s="19" t="e">
        <f t="array" ref="R154">SUM(IF(MID('Inwentaryzacja 26.02.2013 '!$C$5:$C$201,1,LEN('Podsumowanie inwentaryzacji'!$C154))='Podsumowanie inwentaryzacji'!$C154, IF('Inwentaryzacja 26.02.2013 '!#REF!=2,IF('Inwentaryzacja 26.02.2013 '!#REF!=1,'Inwentaryzacja 26.02.2013 '!$G$5:$G$201,0),0),0),0)</f>
        <v>#REF!</v>
      </c>
      <c r="S154" s="23" t="e">
        <f t="shared" si="13"/>
        <v>#REF!</v>
      </c>
      <c r="T154" s="46" t="e">
        <f t="array" ref="T154">SUM(IF(MID('Inwentaryzacja 26.02.2013 '!$C$5:$C$201,1,LEN('Podsumowanie inwentaryzacji'!$C154))='Podsumowanie inwentaryzacji'!$C154, IF('Inwentaryzacja 26.02.2013 '!#REF!=2,IF('Inwentaryzacja 26.02.2013 '!#REF!=1,'Inwentaryzacja 26.02.2013 '!$H$5:$H$201,0),0),0),0)</f>
        <v>#REF!</v>
      </c>
      <c r="U154" s="46" t="e">
        <f t="array" ref="U154">SUM(IF(MID('Inwentaryzacja 26.02.2013 '!$C$5:$C$201,1,LEN('Podsumowanie inwentaryzacji'!$C154))='Podsumowanie inwentaryzacji'!$C154, IF('Inwentaryzacja 26.02.2013 '!#REF!=2,IF('Inwentaryzacja 26.02.2013 '!#REF!=1,'Inwentaryzacja 26.02.2013 '!$H$5:$H$201,0),0),0),0)</f>
        <v>#REF!</v>
      </c>
      <c r="V154" s="46" t="e">
        <f t="array" ref="V154">SUM(IF(MID('Inwentaryzacja 26.02.2013 '!$C$5:$C$201,1,LEN('Podsumowanie inwentaryzacji'!$C154))='Podsumowanie inwentaryzacji'!$C154, IF('Inwentaryzacja 26.02.2013 '!#REF!=2,IF('Inwentaryzacja 26.02.2013 '!#REF!=1,'Inwentaryzacja 26.02.2013 '!$H$5:$H$201,0),0),0),0)</f>
        <v>#REF!</v>
      </c>
      <c r="W154" s="46" t="e">
        <f t="array" ref="W154">SUM(IF(MID('Inwentaryzacja 26.02.2013 '!$C$5:$C$201,1,LEN('Podsumowanie inwentaryzacji'!$C154))='Podsumowanie inwentaryzacji'!$C154, IF('Inwentaryzacja 26.02.2013 '!#REF!=2,IF('Inwentaryzacja 26.02.2013 '!#REF!=1,'Inwentaryzacja 26.02.2013 '!$H$5:$H$201,0),0),0),0)</f>
        <v>#REF!</v>
      </c>
      <c r="X154" s="46" t="e">
        <f t="array" ref="X154">SUM(IF(MID('Inwentaryzacja 26.02.2013 '!$C$5:$C$201,1,LEN('Podsumowanie inwentaryzacji'!$C154))='Podsumowanie inwentaryzacji'!$C154, IF('Inwentaryzacja 26.02.2013 '!#REF!=2,IF('Inwentaryzacja 26.02.2013 '!#REF!=1,'Inwentaryzacja 26.02.2013 '!$H$5:$H$201,0),0),0),0)</f>
        <v>#REF!</v>
      </c>
      <c r="Y154" s="46" t="e">
        <f t="array" ref="Y154">SUM(IF(MID('Inwentaryzacja 26.02.2013 '!$C$5:$C$201,1,LEN('Podsumowanie inwentaryzacji'!$C154))='Podsumowanie inwentaryzacji'!$C154, IF('Inwentaryzacja 26.02.2013 '!#REF!=2,IF('Inwentaryzacja 26.02.2013 '!#REF!=1,'Inwentaryzacja 26.02.2013 '!$H$5:$H$201,0),0),0),0)</f>
        <v>#REF!</v>
      </c>
      <c r="Z154" s="46" t="e">
        <f t="array" ref="Z154">SUM(IF(MID('Inwentaryzacja 26.02.2013 '!$C$5:$C$201,1,LEN('Podsumowanie inwentaryzacji'!$C154))='Podsumowanie inwentaryzacji'!$C154, IF('Inwentaryzacja 26.02.2013 '!#REF!=2,IF('Inwentaryzacja 26.02.2013 '!#REF!=1,'Inwentaryzacja 26.02.2013 '!$H$5:$H$201,0),0),0),0)</f>
        <v>#REF!</v>
      </c>
      <c r="AA154" s="97" t="e">
        <f t="shared" si="14"/>
        <v>#REF!</v>
      </c>
    </row>
    <row r="155" spans="2:27">
      <c r="B155" s="24">
        <f t="shared" si="15"/>
        <v>33</v>
      </c>
      <c r="C155" s="24" t="s">
        <v>3973</v>
      </c>
      <c r="D155" s="19" t="e">
        <f t="array" ref="D155">SUM(IF(MID('Inwentaryzacja 26.02.2013 '!$C$5:$C$201,1,LEN('Podsumowanie inwentaryzacji'!$C155))='Podsumowanie inwentaryzacji'!$C155, IF('Inwentaryzacja 26.02.2013 '!#REF!=2,'Inwentaryzacja 26.02.2013 '!#REF!,0),0),0)</f>
        <v>#REF!</v>
      </c>
      <c r="E155" s="19" t="e">
        <f t="array" ref="E155">SUM(IF(MID('Inwentaryzacja 26.02.2013 '!$C$5:$C$201,1,LEN('Podsumowanie inwentaryzacji'!$C155))='Podsumowanie inwentaryzacji'!$C155, IF('Inwentaryzacja 26.02.2013 '!#REF!=2,'Inwentaryzacja 26.02.2013 '!#REF!,0),0),0)</f>
        <v>#REF!</v>
      </c>
      <c r="F155" s="19" t="e">
        <f t="array" ref="F155">SUM(IF(MID('Inwentaryzacja 26.02.2013 '!$C$5:$C$201,1,LEN('Podsumowanie inwentaryzacji'!$C155))='Podsumowanie inwentaryzacji'!$C155, IF('Inwentaryzacja 26.02.2013 '!#REF!=2,'Inwentaryzacja 26.02.2013 '!#REF!,0),0),0)</f>
        <v>#REF!</v>
      </c>
      <c r="G155" s="19" t="e">
        <f t="array" ref="G155">SUM(IF(MID('Inwentaryzacja 26.02.2013 '!$C$5:$C$201,1,LEN('Podsumowanie inwentaryzacji'!$C155))='Podsumowanie inwentaryzacji'!$C155, IF('Inwentaryzacja 26.02.2013 '!#REF!=2,'Inwentaryzacja 26.02.2013 '!#REF!,0),0),0)</f>
        <v>#REF!</v>
      </c>
      <c r="H155" s="19" t="e">
        <f t="array" ref="H155">SUM(IF(MID('Inwentaryzacja 26.02.2013 '!$C$5:$C$201,1,LEN('Podsumowanie inwentaryzacji'!$C155))='Podsumowanie inwentaryzacji'!$C155, IF('Inwentaryzacja 26.02.2013 '!#REF!=2,'Inwentaryzacja 26.02.2013 '!#REF!,0),0),0)</f>
        <v>#REF!</v>
      </c>
      <c r="I155" s="19" t="e">
        <f t="array" ref="I155">SUM(IF(MID('Inwentaryzacja 26.02.2013 '!$C$5:$C$201,1,LEN('Podsumowanie inwentaryzacji'!$C155))='Podsumowanie inwentaryzacji'!$C155, IF('Inwentaryzacja 26.02.2013 '!#REF!=2,'Inwentaryzacja 26.02.2013 '!#REF!,0),0),0)</f>
        <v>#REF!</v>
      </c>
      <c r="J155" s="19" t="e">
        <f t="array" ref="J155">SUM(IF(MID('Inwentaryzacja 26.02.2013 '!$C$5:$C$201,1,LEN('Podsumowanie inwentaryzacji'!$C155))='Podsumowanie inwentaryzacji'!$C155, IF('Inwentaryzacja 26.02.2013 '!#REF!=2,'Inwentaryzacja 26.02.2013 '!#REF!,0),0),0)</f>
        <v>#REF!</v>
      </c>
      <c r="K155" s="23" t="e">
        <f t="shared" si="12"/>
        <v>#REF!</v>
      </c>
      <c r="L155" s="19" t="e">
        <f t="array" ref="L155">SUM(IF(MID('Inwentaryzacja 26.02.2013 '!$C$5:$C$201,1,LEN('Podsumowanie inwentaryzacji'!$C155))='Podsumowanie inwentaryzacji'!$C155, IF('Inwentaryzacja 26.02.2013 '!#REF!=2,IF('Inwentaryzacja 26.02.2013 '!#REF!=1,'Inwentaryzacja 26.02.2013 '!$G$5:$G$201,0),0),0),0)</f>
        <v>#REF!</v>
      </c>
      <c r="M155" s="19" t="e">
        <f t="array" ref="M155">SUM(IF(MID('Inwentaryzacja 26.02.2013 '!$C$5:$C$201,1,LEN('Podsumowanie inwentaryzacji'!$C155))='Podsumowanie inwentaryzacji'!$C155, IF('Inwentaryzacja 26.02.2013 '!#REF!=2,IF('Inwentaryzacja 26.02.2013 '!#REF!=1,'Inwentaryzacja 26.02.2013 '!$G$5:$G$201,0),0),0),0)</f>
        <v>#REF!</v>
      </c>
      <c r="N155" s="19" t="e">
        <f t="array" ref="N155">SUM(IF(MID('Inwentaryzacja 26.02.2013 '!$C$5:$C$201,1,LEN('Podsumowanie inwentaryzacji'!$C155))='Podsumowanie inwentaryzacji'!$C155, IF('Inwentaryzacja 26.02.2013 '!#REF!=2,IF('Inwentaryzacja 26.02.2013 '!#REF!=1,'Inwentaryzacja 26.02.2013 '!$G$5:$G$201,0),0),0),0)</f>
        <v>#REF!</v>
      </c>
      <c r="O155" s="19" t="e">
        <f t="array" ref="O155">SUM(IF(MID('Inwentaryzacja 26.02.2013 '!$C$5:$C$201,1,LEN('Podsumowanie inwentaryzacji'!$C155))='Podsumowanie inwentaryzacji'!$C155, IF('Inwentaryzacja 26.02.2013 '!#REF!=2,IF('Inwentaryzacja 26.02.2013 '!#REF!=1,'Inwentaryzacja 26.02.2013 '!$G$5:$G$201,0),0),0),0)</f>
        <v>#REF!</v>
      </c>
      <c r="P155" s="19" t="e">
        <f t="array" ref="P155">SUM(IF(MID('Inwentaryzacja 26.02.2013 '!$C$5:$C$201,1,LEN('Podsumowanie inwentaryzacji'!$C155))='Podsumowanie inwentaryzacji'!$C155, IF('Inwentaryzacja 26.02.2013 '!#REF!=2,IF('Inwentaryzacja 26.02.2013 '!#REF!=1,'Inwentaryzacja 26.02.2013 '!$G$5:$G$201,0),0),0),0)</f>
        <v>#REF!</v>
      </c>
      <c r="Q155" s="19" t="e">
        <f t="array" ref="Q155">SUM(IF(MID('Inwentaryzacja 26.02.2013 '!$C$5:$C$201,1,LEN('Podsumowanie inwentaryzacji'!$C155))='Podsumowanie inwentaryzacji'!$C155, IF('Inwentaryzacja 26.02.2013 '!#REF!=2,IF('Inwentaryzacja 26.02.2013 '!#REF!=1,'Inwentaryzacja 26.02.2013 '!$G$5:$G$201,0),0),0),0)</f>
        <v>#REF!</v>
      </c>
      <c r="R155" s="19" t="e">
        <f t="array" ref="R155">SUM(IF(MID('Inwentaryzacja 26.02.2013 '!$C$5:$C$201,1,LEN('Podsumowanie inwentaryzacji'!$C155))='Podsumowanie inwentaryzacji'!$C155, IF('Inwentaryzacja 26.02.2013 '!#REF!=2,IF('Inwentaryzacja 26.02.2013 '!#REF!=1,'Inwentaryzacja 26.02.2013 '!$G$5:$G$201,0),0),0),0)</f>
        <v>#REF!</v>
      </c>
      <c r="S155" s="23" t="e">
        <f t="shared" si="13"/>
        <v>#REF!</v>
      </c>
      <c r="T155" s="46" t="e">
        <f t="array" ref="T155">SUM(IF(MID('Inwentaryzacja 26.02.2013 '!$C$5:$C$201,1,LEN('Podsumowanie inwentaryzacji'!$C155))='Podsumowanie inwentaryzacji'!$C155, IF('Inwentaryzacja 26.02.2013 '!#REF!=2,IF('Inwentaryzacja 26.02.2013 '!#REF!=1,'Inwentaryzacja 26.02.2013 '!$H$5:$H$201,0),0),0),0)</f>
        <v>#REF!</v>
      </c>
      <c r="U155" s="46" t="e">
        <f t="array" ref="U155">SUM(IF(MID('Inwentaryzacja 26.02.2013 '!$C$5:$C$201,1,LEN('Podsumowanie inwentaryzacji'!$C155))='Podsumowanie inwentaryzacji'!$C155, IF('Inwentaryzacja 26.02.2013 '!#REF!=2,IF('Inwentaryzacja 26.02.2013 '!#REF!=1,'Inwentaryzacja 26.02.2013 '!$H$5:$H$201,0),0),0),0)</f>
        <v>#REF!</v>
      </c>
      <c r="V155" s="46" t="e">
        <f t="array" ref="V155">SUM(IF(MID('Inwentaryzacja 26.02.2013 '!$C$5:$C$201,1,LEN('Podsumowanie inwentaryzacji'!$C155))='Podsumowanie inwentaryzacji'!$C155, IF('Inwentaryzacja 26.02.2013 '!#REF!=2,IF('Inwentaryzacja 26.02.2013 '!#REF!=1,'Inwentaryzacja 26.02.2013 '!$H$5:$H$201,0),0),0),0)</f>
        <v>#REF!</v>
      </c>
      <c r="W155" s="46" t="e">
        <f t="array" ref="W155">SUM(IF(MID('Inwentaryzacja 26.02.2013 '!$C$5:$C$201,1,LEN('Podsumowanie inwentaryzacji'!$C155))='Podsumowanie inwentaryzacji'!$C155, IF('Inwentaryzacja 26.02.2013 '!#REF!=2,IF('Inwentaryzacja 26.02.2013 '!#REF!=1,'Inwentaryzacja 26.02.2013 '!$H$5:$H$201,0),0),0),0)</f>
        <v>#REF!</v>
      </c>
      <c r="X155" s="46" t="e">
        <f t="array" ref="X155">SUM(IF(MID('Inwentaryzacja 26.02.2013 '!$C$5:$C$201,1,LEN('Podsumowanie inwentaryzacji'!$C155))='Podsumowanie inwentaryzacji'!$C155, IF('Inwentaryzacja 26.02.2013 '!#REF!=2,IF('Inwentaryzacja 26.02.2013 '!#REF!=1,'Inwentaryzacja 26.02.2013 '!$H$5:$H$201,0),0),0),0)</f>
        <v>#REF!</v>
      </c>
      <c r="Y155" s="46" t="e">
        <f t="array" ref="Y155">SUM(IF(MID('Inwentaryzacja 26.02.2013 '!$C$5:$C$201,1,LEN('Podsumowanie inwentaryzacji'!$C155))='Podsumowanie inwentaryzacji'!$C155, IF('Inwentaryzacja 26.02.2013 '!#REF!=2,IF('Inwentaryzacja 26.02.2013 '!#REF!=1,'Inwentaryzacja 26.02.2013 '!$H$5:$H$201,0),0),0),0)</f>
        <v>#REF!</v>
      </c>
      <c r="Z155" s="46" t="e">
        <f t="array" ref="Z155">SUM(IF(MID('Inwentaryzacja 26.02.2013 '!$C$5:$C$201,1,LEN('Podsumowanie inwentaryzacji'!$C155))='Podsumowanie inwentaryzacji'!$C155, IF('Inwentaryzacja 26.02.2013 '!#REF!=2,IF('Inwentaryzacja 26.02.2013 '!#REF!=1,'Inwentaryzacja 26.02.2013 '!$H$5:$H$201,0),0),0),0)</f>
        <v>#REF!</v>
      </c>
      <c r="AA155" s="97" t="e">
        <f t="shared" si="14"/>
        <v>#REF!</v>
      </c>
    </row>
    <row r="156" spans="2:27">
      <c r="B156" s="24">
        <f t="shared" si="15"/>
        <v>34</v>
      </c>
      <c r="C156" s="24" t="s">
        <v>4249</v>
      </c>
      <c r="D156" s="19" t="e">
        <f t="array" ref="D156">SUM(IF(MID('Inwentaryzacja 26.02.2013 '!$C$5:$C$201,1,LEN('Podsumowanie inwentaryzacji'!$C156))='Podsumowanie inwentaryzacji'!$C156, IF('Inwentaryzacja 26.02.2013 '!#REF!=2,'Inwentaryzacja 26.02.2013 '!#REF!,0),0),0)</f>
        <v>#REF!</v>
      </c>
      <c r="E156" s="19" t="e">
        <f t="array" ref="E156">SUM(IF(MID('Inwentaryzacja 26.02.2013 '!$C$5:$C$201,1,LEN('Podsumowanie inwentaryzacji'!$C156))='Podsumowanie inwentaryzacji'!$C156, IF('Inwentaryzacja 26.02.2013 '!#REF!=2,'Inwentaryzacja 26.02.2013 '!#REF!,0),0),0)</f>
        <v>#REF!</v>
      </c>
      <c r="F156" s="19" t="e">
        <f t="array" ref="F156">SUM(IF(MID('Inwentaryzacja 26.02.2013 '!$C$5:$C$201,1,LEN('Podsumowanie inwentaryzacji'!$C156))='Podsumowanie inwentaryzacji'!$C156, IF('Inwentaryzacja 26.02.2013 '!#REF!=2,'Inwentaryzacja 26.02.2013 '!#REF!,0),0),0)</f>
        <v>#REF!</v>
      </c>
      <c r="G156" s="19" t="e">
        <f t="array" ref="G156">SUM(IF(MID('Inwentaryzacja 26.02.2013 '!$C$5:$C$201,1,LEN('Podsumowanie inwentaryzacji'!$C156))='Podsumowanie inwentaryzacji'!$C156, IF('Inwentaryzacja 26.02.2013 '!#REF!=2,'Inwentaryzacja 26.02.2013 '!#REF!,0),0),0)</f>
        <v>#REF!</v>
      </c>
      <c r="H156" s="19" t="e">
        <f t="array" ref="H156">SUM(IF(MID('Inwentaryzacja 26.02.2013 '!$C$5:$C$201,1,LEN('Podsumowanie inwentaryzacji'!$C156))='Podsumowanie inwentaryzacji'!$C156, IF('Inwentaryzacja 26.02.2013 '!#REF!=2,'Inwentaryzacja 26.02.2013 '!#REF!,0),0),0)</f>
        <v>#REF!</v>
      </c>
      <c r="I156" s="19" t="e">
        <f t="array" ref="I156">SUM(IF(MID('Inwentaryzacja 26.02.2013 '!$C$5:$C$201,1,LEN('Podsumowanie inwentaryzacji'!$C156))='Podsumowanie inwentaryzacji'!$C156, IF('Inwentaryzacja 26.02.2013 '!#REF!=2,'Inwentaryzacja 26.02.2013 '!#REF!,0),0),0)</f>
        <v>#REF!</v>
      </c>
      <c r="J156" s="19" t="e">
        <f t="array" ref="J156">SUM(IF(MID('Inwentaryzacja 26.02.2013 '!$C$5:$C$201,1,LEN('Podsumowanie inwentaryzacji'!$C156))='Podsumowanie inwentaryzacji'!$C156, IF('Inwentaryzacja 26.02.2013 '!#REF!=2,'Inwentaryzacja 26.02.2013 '!#REF!,0),0),0)</f>
        <v>#REF!</v>
      </c>
      <c r="K156" s="23" t="e">
        <f t="shared" si="12"/>
        <v>#REF!</v>
      </c>
      <c r="L156" s="19" t="e">
        <f t="array" ref="L156">SUM(IF(MID('Inwentaryzacja 26.02.2013 '!$C$5:$C$201,1,LEN('Podsumowanie inwentaryzacji'!$C156))='Podsumowanie inwentaryzacji'!$C156, IF('Inwentaryzacja 26.02.2013 '!#REF!=2,IF('Inwentaryzacja 26.02.2013 '!#REF!=1,'Inwentaryzacja 26.02.2013 '!$G$5:$G$201,0),0),0),0)</f>
        <v>#REF!</v>
      </c>
      <c r="M156" s="19" t="e">
        <f t="array" ref="M156">SUM(IF(MID('Inwentaryzacja 26.02.2013 '!$C$5:$C$201,1,LEN('Podsumowanie inwentaryzacji'!$C156))='Podsumowanie inwentaryzacji'!$C156, IF('Inwentaryzacja 26.02.2013 '!#REF!=2,IF('Inwentaryzacja 26.02.2013 '!#REF!=1,'Inwentaryzacja 26.02.2013 '!$G$5:$G$201,0),0),0),0)</f>
        <v>#REF!</v>
      </c>
      <c r="N156" s="19" t="e">
        <f t="array" ref="N156">SUM(IF(MID('Inwentaryzacja 26.02.2013 '!$C$5:$C$201,1,LEN('Podsumowanie inwentaryzacji'!$C156))='Podsumowanie inwentaryzacji'!$C156, IF('Inwentaryzacja 26.02.2013 '!#REF!=2,IF('Inwentaryzacja 26.02.2013 '!#REF!=1,'Inwentaryzacja 26.02.2013 '!$G$5:$G$201,0),0),0),0)</f>
        <v>#REF!</v>
      </c>
      <c r="O156" s="19" t="e">
        <f t="array" ref="O156">SUM(IF(MID('Inwentaryzacja 26.02.2013 '!$C$5:$C$201,1,LEN('Podsumowanie inwentaryzacji'!$C156))='Podsumowanie inwentaryzacji'!$C156, IF('Inwentaryzacja 26.02.2013 '!#REF!=2,IF('Inwentaryzacja 26.02.2013 '!#REF!=1,'Inwentaryzacja 26.02.2013 '!$G$5:$G$201,0),0),0),0)</f>
        <v>#REF!</v>
      </c>
      <c r="P156" s="19" t="e">
        <f t="array" ref="P156">SUM(IF(MID('Inwentaryzacja 26.02.2013 '!$C$5:$C$201,1,LEN('Podsumowanie inwentaryzacji'!$C156))='Podsumowanie inwentaryzacji'!$C156, IF('Inwentaryzacja 26.02.2013 '!#REF!=2,IF('Inwentaryzacja 26.02.2013 '!#REF!=1,'Inwentaryzacja 26.02.2013 '!$G$5:$G$201,0),0),0),0)</f>
        <v>#REF!</v>
      </c>
      <c r="Q156" s="19" t="e">
        <f t="array" ref="Q156">SUM(IF(MID('Inwentaryzacja 26.02.2013 '!$C$5:$C$201,1,LEN('Podsumowanie inwentaryzacji'!$C156))='Podsumowanie inwentaryzacji'!$C156, IF('Inwentaryzacja 26.02.2013 '!#REF!=2,IF('Inwentaryzacja 26.02.2013 '!#REF!=1,'Inwentaryzacja 26.02.2013 '!$G$5:$G$201,0),0),0),0)</f>
        <v>#REF!</v>
      </c>
      <c r="R156" s="19" t="e">
        <f t="array" ref="R156">SUM(IF(MID('Inwentaryzacja 26.02.2013 '!$C$5:$C$201,1,LEN('Podsumowanie inwentaryzacji'!$C156))='Podsumowanie inwentaryzacji'!$C156, IF('Inwentaryzacja 26.02.2013 '!#REF!=2,IF('Inwentaryzacja 26.02.2013 '!#REF!=1,'Inwentaryzacja 26.02.2013 '!$G$5:$G$201,0),0),0),0)</f>
        <v>#REF!</v>
      </c>
      <c r="S156" s="23" t="e">
        <f t="shared" si="13"/>
        <v>#REF!</v>
      </c>
      <c r="T156" s="46" t="e">
        <f t="array" ref="T156">SUM(IF(MID('Inwentaryzacja 26.02.2013 '!$C$5:$C$201,1,LEN('Podsumowanie inwentaryzacji'!$C156))='Podsumowanie inwentaryzacji'!$C156, IF('Inwentaryzacja 26.02.2013 '!#REF!=2,IF('Inwentaryzacja 26.02.2013 '!#REF!=1,'Inwentaryzacja 26.02.2013 '!$H$5:$H$201,0),0),0),0)</f>
        <v>#REF!</v>
      </c>
      <c r="U156" s="46" t="e">
        <f t="array" ref="U156">SUM(IF(MID('Inwentaryzacja 26.02.2013 '!$C$5:$C$201,1,LEN('Podsumowanie inwentaryzacji'!$C156))='Podsumowanie inwentaryzacji'!$C156, IF('Inwentaryzacja 26.02.2013 '!#REF!=2,IF('Inwentaryzacja 26.02.2013 '!#REF!=1,'Inwentaryzacja 26.02.2013 '!$H$5:$H$201,0),0),0),0)</f>
        <v>#REF!</v>
      </c>
      <c r="V156" s="46" t="e">
        <f t="array" ref="V156">SUM(IF(MID('Inwentaryzacja 26.02.2013 '!$C$5:$C$201,1,LEN('Podsumowanie inwentaryzacji'!$C156))='Podsumowanie inwentaryzacji'!$C156, IF('Inwentaryzacja 26.02.2013 '!#REF!=2,IF('Inwentaryzacja 26.02.2013 '!#REF!=1,'Inwentaryzacja 26.02.2013 '!$H$5:$H$201,0),0),0),0)</f>
        <v>#REF!</v>
      </c>
      <c r="W156" s="46" t="e">
        <f t="array" ref="W156">SUM(IF(MID('Inwentaryzacja 26.02.2013 '!$C$5:$C$201,1,LEN('Podsumowanie inwentaryzacji'!$C156))='Podsumowanie inwentaryzacji'!$C156, IF('Inwentaryzacja 26.02.2013 '!#REF!=2,IF('Inwentaryzacja 26.02.2013 '!#REF!=1,'Inwentaryzacja 26.02.2013 '!$H$5:$H$201,0),0),0),0)</f>
        <v>#REF!</v>
      </c>
      <c r="X156" s="46" t="e">
        <f t="array" ref="X156">SUM(IF(MID('Inwentaryzacja 26.02.2013 '!$C$5:$C$201,1,LEN('Podsumowanie inwentaryzacji'!$C156))='Podsumowanie inwentaryzacji'!$C156, IF('Inwentaryzacja 26.02.2013 '!#REF!=2,IF('Inwentaryzacja 26.02.2013 '!#REF!=1,'Inwentaryzacja 26.02.2013 '!$H$5:$H$201,0),0),0),0)</f>
        <v>#REF!</v>
      </c>
      <c r="Y156" s="46" t="e">
        <f t="array" ref="Y156">SUM(IF(MID('Inwentaryzacja 26.02.2013 '!$C$5:$C$201,1,LEN('Podsumowanie inwentaryzacji'!$C156))='Podsumowanie inwentaryzacji'!$C156, IF('Inwentaryzacja 26.02.2013 '!#REF!=2,IF('Inwentaryzacja 26.02.2013 '!#REF!=1,'Inwentaryzacja 26.02.2013 '!$H$5:$H$201,0),0),0),0)</f>
        <v>#REF!</v>
      </c>
      <c r="Z156" s="46" t="e">
        <f t="array" ref="Z156">SUM(IF(MID('Inwentaryzacja 26.02.2013 '!$C$5:$C$201,1,LEN('Podsumowanie inwentaryzacji'!$C156))='Podsumowanie inwentaryzacji'!$C156, IF('Inwentaryzacja 26.02.2013 '!#REF!=2,IF('Inwentaryzacja 26.02.2013 '!#REF!=1,'Inwentaryzacja 26.02.2013 '!$H$5:$H$201,0),0),0),0)</f>
        <v>#REF!</v>
      </c>
      <c r="AA156" s="97" t="e">
        <f t="shared" si="14"/>
        <v>#REF!</v>
      </c>
    </row>
    <row r="157" spans="2:27">
      <c r="B157" s="24">
        <f t="shared" si="15"/>
        <v>35</v>
      </c>
      <c r="C157" s="24" t="s">
        <v>7508</v>
      </c>
      <c r="D157" s="19" t="e">
        <f t="array" ref="D157">SUM(IF(MID('Inwentaryzacja 26.02.2013 '!$C$5:$C$201,1,LEN('Podsumowanie inwentaryzacji'!$C157))='Podsumowanie inwentaryzacji'!$C157, IF('Inwentaryzacja 26.02.2013 '!#REF!=2,'Inwentaryzacja 26.02.2013 '!#REF!,0),0),0)</f>
        <v>#REF!</v>
      </c>
      <c r="E157" s="19" t="e">
        <f t="array" ref="E157">SUM(IF(MID('Inwentaryzacja 26.02.2013 '!$C$5:$C$201,1,LEN('Podsumowanie inwentaryzacji'!$C157))='Podsumowanie inwentaryzacji'!$C157, IF('Inwentaryzacja 26.02.2013 '!#REF!=2,'Inwentaryzacja 26.02.2013 '!#REF!,0),0),0)</f>
        <v>#REF!</v>
      </c>
      <c r="F157" s="19" t="e">
        <f t="array" ref="F157">SUM(IF(MID('Inwentaryzacja 26.02.2013 '!$C$5:$C$201,1,LEN('Podsumowanie inwentaryzacji'!$C157))='Podsumowanie inwentaryzacji'!$C157, IF('Inwentaryzacja 26.02.2013 '!#REF!=2,'Inwentaryzacja 26.02.2013 '!#REF!,0),0),0)</f>
        <v>#REF!</v>
      </c>
      <c r="G157" s="19" t="e">
        <f t="array" ref="G157">SUM(IF(MID('Inwentaryzacja 26.02.2013 '!$C$5:$C$201,1,LEN('Podsumowanie inwentaryzacji'!$C157))='Podsumowanie inwentaryzacji'!$C157, IF('Inwentaryzacja 26.02.2013 '!#REF!=2,'Inwentaryzacja 26.02.2013 '!#REF!,0),0),0)</f>
        <v>#REF!</v>
      </c>
      <c r="H157" s="19" t="e">
        <f t="array" ref="H157">SUM(IF(MID('Inwentaryzacja 26.02.2013 '!$C$5:$C$201,1,LEN('Podsumowanie inwentaryzacji'!$C157))='Podsumowanie inwentaryzacji'!$C157, IF('Inwentaryzacja 26.02.2013 '!#REF!=2,'Inwentaryzacja 26.02.2013 '!#REF!,0),0),0)</f>
        <v>#REF!</v>
      </c>
      <c r="I157" s="19" t="e">
        <f t="array" ref="I157">SUM(IF(MID('Inwentaryzacja 26.02.2013 '!$C$5:$C$201,1,LEN('Podsumowanie inwentaryzacji'!$C157))='Podsumowanie inwentaryzacji'!$C157, IF('Inwentaryzacja 26.02.2013 '!#REF!=2,'Inwentaryzacja 26.02.2013 '!#REF!,0),0),0)</f>
        <v>#REF!</v>
      </c>
      <c r="J157" s="19" t="e">
        <f t="array" ref="J157">SUM(IF(MID('Inwentaryzacja 26.02.2013 '!$C$5:$C$201,1,LEN('Podsumowanie inwentaryzacji'!$C157))='Podsumowanie inwentaryzacji'!$C157, IF('Inwentaryzacja 26.02.2013 '!#REF!=2,'Inwentaryzacja 26.02.2013 '!#REF!,0),0),0)</f>
        <v>#REF!</v>
      </c>
      <c r="K157" s="23" t="e">
        <f t="shared" si="12"/>
        <v>#REF!</v>
      </c>
      <c r="L157" s="19" t="e">
        <f t="array" ref="L157">SUM(IF(MID('Inwentaryzacja 26.02.2013 '!$C$5:$C$201,1,LEN('Podsumowanie inwentaryzacji'!$C157))='Podsumowanie inwentaryzacji'!$C157, IF('Inwentaryzacja 26.02.2013 '!#REF!=2,IF('Inwentaryzacja 26.02.2013 '!#REF!=1,'Inwentaryzacja 26.02.2013 '!$G$5:$G$201,0),0),0),0)</f>
        <v>#REF!</v>
      </c>
      <c r="M157" s="19" t="e">
        <f t="array" ref="M157">SUM(IF(MID('Inwentaryzacja 26.02.2013 '!$C$5:$C$201,1,LEN('Podsumowanie inwentaryzacji'!$C157))='Podsumowanie inwentaryzacji'!$C157, IF('Inwentaryzacja 26.02.2013 '!#REF!=2,IF('Inwentaryzacja 26.02.2013 '!#REF!=1,'Inwentaryzacja 26.02.2013 '!$G$5:$G$201,0),0),0),0)</f>
        <v>#REF!</v>
      </c>
      <c r="N157" s="19" t="e">
        <f t="array" ref="N157">SUM(IF(MID('Inwentaryzacja 26.02.2013 '!$C$5:$C$201,1,LEN('Podsumowanie inwentaryzacji'!$C157))='Podsumowanie inwentaryzacji'!$C157, IF('Inwentaryzacja 26.02.2013 '!#REF!=2,IF('Inwentaryzacja 26.02.2013 '!#REF!=1,'Inwentaryzacja 26.02.2013 '!$G$5:$G$201,0),0),0),0)</f>
        <v>#REF!</v>
      </c>
      <c r="O157" s="19" t="e">
        <f t="array" ref="O157">SUM(IF(MID('Inwentaryzacja 26.02.2013 '!$C$5:$C$201,1,LEN('Podsumowanie inwentaryzacji'!$C157))='Podsumowanie inwentaryzacji'!$C157, IF('Inwentaryzacja 26.02.2013 '!#REF!=2,IF('Inwentaryzacja 26.02.2013 '!#REF!=1,'Inwentaryzacja 26.02.2013 '!$G$5:$G$201,0),0),0),0)</f>
        <v>#REF!</v>
      </c>
      <c r="P157" s="19" t="e">
        <f t="array" ref="P157">SUM(IF(MID('Inwentaryzacja 26.02.2013 '!$C$5:$C$201,1,LEN('Podsumowanie inwentaryzacji'!$C157))='Podsumowanie inwentaryzacji'!$C157, IF('Inwentaryzacja 26.02.2013 '!#REF!=2,IF('Inwentaryzacja 26.02.2013 '!#REF!=1,'Inwentaryzacja 26.02.2013 '!$G$5:$G$201,0),0),0),0)</f>
        <v>#REF!</v>
      </c>
      <c r="Q157" s="19" t="e">
        <f t="array" ref="Q157">SUM(IF(MID('Inwentaryzacja 26.02.2013 '!$C$5:$C$201,1,LEN('Podsumowanie inwentaryzacji'!$C157))='Podsumowanie inwentaryzacji'!$C157, IF('Inwentaryzacja 26.02.2013 '!#REF!=2,IF('Inwentaryzacja 26.02.2013 '!#REF!=1,'Inwentaryzacja 26.02.2013 '!$G$5:$G$201,0),0),0),0)</f>
        <v>#REF!</v>
      </c>
      <c r="R157" s="19" t="e">
        <f t="array" ref="R157">SUM(IF(MID('Inwentaryzacja 26.02.2013 '!$C$5:$C$201,1,LEN('Podsumowanie inwentaryzacji'!$C157))='Podsumowanie inwentaryzacji'!$C157, IF('Inwentaryzacja 26.02.2013 '!#REF!=2,IF('Inwentaryzacja 26.02.2013 '!#REF!=1,'Inwentaryzacja 26.02.2013 '!$G$5:$G$201,0),0),0),0)</f>
        <v>#REF!</v>
      </c>
      <c r="S157" s="23" t="e">
        <f t="shared" si="13"/>
        <v>#REF!</v>
      </c>
      <c r="T157" s="46" t="e">
        <f t="array" ref="T157">SUM(IF(MID('Inwentaryzacja 26.02.2013 '!$C$5:$C$201,1,LEN('Podsumowanie inwentaryzacji'!$C157))='Podsumowanie inwentaryzacji'!$C157, IF('Inwentaryzacja 26.02.2013 '!#REF!=2,IF('Inwentaryzacja 26.02.2013 '!#REF!=1,'Inwentaryzacja 26.02.2013 '!$H$5:$H$201,0),0),0),0)</f>
        <v>#REF!</v>
      </c>
      <c r="U157" s="46" t="e">
        <f t="array" ref="U157">SUM(IF(MID('Inwentaryzacja 26.02.2013 '!$C$5:$C$201,1,LEN('Podsumowanie inwentaryzacji'!$C157))='Podsumowanie inwentaryzacji'!$C157, IF('Inwentaryzacja 26.02.2013 '!#REF!=2,IF('Inwentaryzacja 26.02.2013 '!#REF!=1,'Inwentaryzacja 26.02.2013 '!$H$5:$H$201,0),0),0),0)</f>
        <v>#REF!</v>
      </c>
      <c r="V157" s="46" t="e">
        <f t="array" ref="V157">SUM(IF(MID('Inwentaryzacja 26.02.2013 '!$C$5:$C$201,1,LEN('Podsumowanie inwentaryzacji'!$C157))='Podsumowanie inwentaryzacji'!$C157, IF('Inwentaryzacja 26.02.2013 '!#REF!=2,IF('Inwentaryzacja 26.02.2013 '!#REF!=1,'Inwentaryzacja 26.02.2013 '!$H$5:$H$201,0),0),0),0)</f>
        <v>#REF!</v>
      </c>
      <c r="W157" s="46" t="e">
        <f t="array" ref="W157">SUM(IF(MID('Inwentaryzacja 26.02.2013 '!$C$5:$C$201,1,LEN('Podsumowanie inwentaryzacji'!$C157))='Podsumowanie inwentaryzacji'!$C157, IF('Inwentaryzacja 26.02.2013 '!#REF!=2,IF('Inwentaryzacja 26.02.2013 '!#REF!=1,'Inwentaryzacja 26.02.2013 '!$H$5:$H$201,0),0),0),0)</f>
        <v>#REF!</v>
      </c>
      <c r="X157" s="46" t="e">
        <f t="array" ref="X157">SUM(IF(MID('Inwentaryzacja 26.02.2013 '!$C$5:$C$201,1,LEN('Podsumowanie inwentaryzacji'!$C157))='Podsumowanie inwentaryzacji'!$C157, IF('Inwentaryzacja 26.02.2013 '!#REF!=2,IF('Inwentaryzacja 26.02.2013 '!#REF!=1,'Inwentaryzacja 26.02.2013 '!$H$5:$H$201,0),0),0),0)</f>
        <v>#REF!</v>
      </c>
      <c r="Y157" s="46" t="e">
        <f t="array" ref="Y157">SUM(IF(MID('Inwentaryzacja 26.02.2013 '!$C$5:$C$201,1,LEN('Podsumowanie inwentaryzacji'!$C157))='Podsumowanie inwentaryzacji'!$C157, IF('Inwentaryzacja 26.02.2013 '!#REF!=2,IF('Inwentaryzacja 26.02.2013 '!#REF!=1,'Inwentaryzacja 26.02.2013 '!$H$5:$H$201,0),0),0),0)</f>
        <v>#REF!</v>
      </c>
      <c r="Z157" s="46" t="e">
        <f t="array" ref="Z157">SUM(IF(MID('Inwentaryzacja 26.02.2013 '!$C$5:$C$201,1,LEN('Podsumowanie inwentaryzacji'!$C157))='Podsumowanie inwentaryzacji'!$C157, IF('Inwentaryzacja 26.02.2013 '!#REF!=2,IF('Inwentaryzacja 26.02.2013 '!#REF!=1,'Inwentaryzacja 26.02.2013 '!$H$5:$H$201,0),0),0),0)</f>
        <v>#REF!</v>
      </c>
      <c r="AA157" s="97" t="e">
        <f t="shared" si="14"/>
        <v>#REF!</v>
      </c>
    </row>
    <row r="158" spans="2:27">
      <c r="B158" s="24">
        <f t="shared" si="15"/>
        <v>36</v>
      </c>
      <c r="C158" s="24" t="s">
        <v>6165</v>
      </c>
      <c r="D158" s="19" t="e">
        <f t="array" ref="D158">SUM(IF(MID('Inwentaryzacja 26.02.2013 '!$C$5:$C$201,1,LEN('Podsumowanie inwentaryzacji'!$C158))='Podsumowanie inwentaryzacji'!$C158, IF('Inwentaryzacja 26.02.2013 '!#REF!=2,'Inwentaryzacja 26.02.2013 '!#REF!,0),0),0)</f>
        <v>#REF!</v>
      </c>
      <c r="E158" s="19" t="e">
        <f t="array" ref="E158">SUM(IF(MID('Inwentaryzacja 26.02.2013 '!$C$5:$C$201,1,LEN('Podsumowanie inwentaryzacji'!$C158))='Podsumowanie inwentaryzacji'!$C158, IF('Inwentaryzacja 26.02.2013 '!#REF!=2,'Inwentaryzacja 26.02.2013 '!#REF!,0),0),0)</f>
        <v>#REF!</v>
      </c>
      <c r="F158" s="19" t="e">
        <f t="array" ref="F158">SUM(IF(MID('Inwentaryzacja 26.02.2013 '!$C$5:$C$201,1,LEN('Podsumowanie inwentaryzacji'!$C158))='Podsumowanie inwentaryzacji'!$C158, IF('Inwentaryzacja 26.02.2013 '!#REF!=2,'Inwentaryzacja 26.02.2013 '!#REF!,0),0),0)</f>
        <v>#REF!</v>
      </c>
      <c r="G158" s="19" t="e">
        <f t="array" ref="G158">SUM(IF(MID('Inwentaryzacja 26.02.2013 '!$C$5:$C$201,1,LEN('Podsumowanie inwentaryzacji'!$C158))='Podsumowanie inwentaryzacji'!$C158, IF('Inwentaryzacja 26.02.2013 '!#REF!=2,'Inwentaryzacja 26.02.2013 '!#REF!,0),0),0)</f>
        <v>#REF!</v>
      </c>
      <c r="H158" s="19" t="e">
        <f t="array" ref="H158">SUM(IF(MID('Inwentaryzacja 26.02.2013 '!$C$5:$C$201,1,LEN('Podsumowanie inwentaryzacji'!$C158))='Podsumowanie inwentaryzacji'!$C158, IF('Inwentaryzacja 26.02.2013 '!#REF!=2,'Inwentaryzacja 26.02.2013 '!#REF!,0),0),0)</f>
        <v>#REF!</v>
      </c>
      <c r="I158" s="19" t="e">
        <f t="array" ref="I158">SUM(IF(MID('Inwentaryzacja 26.02.2013 '!$C$5:$C$201,1,LEN('Podsumowanie inwentaryzacji'!$C158))='Podsumowanie inwentaryzacji'!$C158, IF('Inwentaryzacja 26.02.2013 '!#REF!=2,'Inwentaryzacja 26.02.2013 '!#REF!,0),0),0)</f>
        <v>#REF!</v>
      </c>
      <c r="J158" s="19" t="e">
        <f t="array" ref="J158">SUM(IF(MID('Inwentaryzacja 26.02.2013 '!$C$5:$C$201,1,LEN('Podsumowanie inwentaryzacji'!$C158))='Podsumowanie inwentaryzacji'!$C158, IF('Inwentaryzacja 26.02.2013 '!#REF!=2,'Inwentaryzacja 26.02.2013 '!#REF!,0),0),0)</f>
        <v>#REF!</v>
      </c>
      <c r="K158" s="23" t="e">
        <f t="shared" si="12"/>
        <v>#REF!</v>
      </c>
      <c r="L158" s="19" t="e">
        <f t="array" ref="L158">SUM(IF(MID('Inwentaryzacja 26.02.2013 '!$C$5:$C$201,1,LEN('Podsumowanie inwentaryzacji'!$C158))='Podsumowanie inwentaryzacji'!$C158, IF('Inwentaryzacja 26.02.2013 '!#REF!=2,IF('Inwentaryzacja 26.02.2013 '!#REF!=1,'Inwentaryzacja 26.02.2013 '!$G$5:$G$201,0),0),0),0)</f>
        <v>#REF!</v>
      </c>
      <c r="M158" s="19" t="e">
        <f t="array" ref="M158">SUM(IF(MID('Inwentaryzacja 26.02.2013 '!$C$5:$C$201,1,LEN('Podsumowanie inwentaryzacji'!$C158))='Podsumowanie inwentaryzacji'!$C158, IF('Inwentaryzacja 26.02.2013 '!#REF!=2,IF('Inwentaryzacja 26.02.2013 '!#REF!=1,'Inwentaryzacja 26.02.2013 '!$G$5:$G$201,0),0),0),0)</f>
        <v>#REF!</v>
      </c>
      <c r="N158" s="19" t="e">
        <f t="array" ref="N158">SUM(IF(MID('Inwentaryzacja 26.02.2013 '!$C$5:$C$201,1,LEN('Podsumowanie inwentaryzacji'!$C158))='Podsumowanie inwentaryzacji'!$C158, IF('Inwentaryzacja 26.02.2013 '!#REF!=2,IF('Inwentaryzacja 26.02.2013 '!#REF!=1,'Inwentaryzacja 26.02.2013 '!$G$5:$G$201,0),0),0),0)</f>
        <v>#REF!</v>
      </c>
      <c r="O158" s="19" t="e">
        <f t="array" ref="O158">SUM(IF(MID('Inwentaryzacja 26.02.2013 '!$C$5:$C$201,1,LEN('Podsumowanie inwentaryzacji'!$C158))='Podsumowanie inwentaryzacji'!$C158, IF('Inwentaryzacja 26.02.2013 '!#REF!=2,IF('Inwentaryzacja 26.02.2013 '!#REF!=1,'Inwentaryzacja 26.02.2013 '!$G$5:$G$201,0),0),0),0)</f>
        <v>#REF!</v>
      </c>
      <c r="P158" s="19" t="e">
        <f t="array" ref="P158">SUM(IF(MID('Inwentaryzacja 26.02.2013 '!$C$5:$C$201,1,LEN('Podsumowanie inwentaryzacji'!$C158))='Podsumowanie inwentaryzacji'!$C158, IF('Inwentaryzacja 26.02.2013 '!#REF!=2,IF('Inwentaryzacja 26.02.2013 '!#REF!=1,'Inwentaryzacja 26.02.2013 '!$G$5:$G$201,0),0),0),0)</f>
        <v>#REF!</v>
      </c>
      <c r="Q158" s="19" t="e">
        <f t="array" ref="Q158">SUM(IF(MID('Inwentaryzacja 26.02.2013 '!$C$5:$C$201,1,LEN('Podsumowanie inwentaryzacji'!$C158))='Podsumowanie inwentaryzacji'!$C158, IF('Inwentaryzacja 26.02.2013 '!#REF!=2,IF('Inwentaryzacja 26.02.2013 '!#REF!=1,'Inwentaryzacja 26.02.2013 '!$G$5:$G$201,0),0),0),0)</f>
        <v>#REF!</v>
      </c>
      <c r="R158" s="19" t="e">
        <f t="array" ref="R158">SUM(IF(MID('Inwentaryzacja 26.02.2013 '!$C$5:$C$201,1,LEN('Podsumowanie inwentaryzacji'!$C158))='Podsumowanie inwentaryzacji'!$C158, IF('Inwentaryzacja 26.02.2013 '!#REF!=2,IF('Inwentaryzacja 26.02.2013 '!#REF!=1,'Inwentaryzacja 26.02.2013 '!$G$5:$G$201,0),0),0),0)</f>
        <v>#REF!</v>
      </c>
      <c r="S158" s="23" t="e">
        <f t="shared" si="13"/>
        <v>#REF!</v>
      </c>
      <c r="T158" s="46" t="e">
        <f t="array" ref="T158">SUM(IF(MID('Inwentaryzacja 26.02.2013 '!$C$5:$C$201,1,LEN('Podsumowanie inwentaryzacji'!$C158))='Podsumowanie inwentaryzacji'!$C158, IF('Inwentaryzacja 26.02.2013 '!#REF!=2,IF('Inwentaryzacja 26.02.2013 '!#REF!=1,'Inwentaryzacja 26.02.2013 '!$H$5:$H$201,0),0),0),0)</f>
        <v>#REF!</v>
      </c>
      <c r="U158" s="46" t="e">
        <f t="array" ref="U158">SUM(IF(MID('Inwentaryzacja 26.02.2013 '!$C$5:$C$201,1,LEN('Podsumowanie inwentaryzacji'!$C158))='Podsumowanie inwentaryzacji'!$C158, IF('Inwentaryzacja 26.02.2013 '!#REF!=2,IF('Inwentaryzacja 26.02.2013 '!#REF!=1,'Inwentaryzacja 26.02.2013 '!$H$5:$H$201,0),0),0),0)</f>
        <v>#REF!</v>
      </c>
      <c r="V158" s="46" t="e">
        <f t="array" ref="V158">SUM(IF(MID('Inwentaryzacja 26.02.2013 '!$C$5:$C$201,1,LEN('Podsumowanie inwentaryzacji'!$C158))='Podsumowanie inwentaryzacji'!$C158, IF('Inwentaryzacja 26.02.2013 '!#REF!=2,IF('Inwentaryzacja 26.02.2013 '!#REF!=1,'Inwentaryzacja 26.02.2013 '!$H$5:$H$201,0),0),0),0)</f>
        <v>#REF!</v>
      </c>
      <c r="W158" s="46" t="e">
        <f t="array" ref="W158">SUM(IF(MID('Inwentaryzacja 26.02.2013 '!$C$5:$C$201,1,LEN('Podsumowanie inwentaryzacji'!$C158))='Podsumowanie inwentaryzacji'!$C158, IF('Inwentaryzacja 26.02.2013 '!#REF!=2,IF('Inwentaryzacja 26.02.2013 '!#REF!=1,'Inwentaryzacja 26.02.2013 '!$H$5:$H$201,0),0),0),0)</f>
        <v>#REF!</v>
      </c>
      <c r="X158" s="46" t="e">
        <f t="array" ref="X158">SUM(IF(MID('Inwentaryzacja 26.02.2013 '!$C$5:$C$201,1,LEN('Podsumowanie inwentaryzacji'!$C158))='Podsumowanie inwentaryzacji'!$C158, IF('Inwentaryzacja 26.02.2013 '!#REF!=2,IF('Inwentaryzacja 26.02.2013 '!#REF!=1,'Inwentaryzacja 26.02.2013 '!$H$5:$H$201,0),0),0),0)</f>
        <v>#REF!</v>
      </c>
      <c r="Y158" s="46" t="e">
        <f t="array" ref="Y158">SUM(IF(MID('Inwentaryzacja 26.02.2013 '!$C$5:$C$201,1,LEN('Podsumowanie inwentaryzacji'!$C158))='Podsumowanie inwentaryzacji'!$C158, IF('Inwentaryzacja 26.02.2013 '!#REF!=2,IF('Inwentaryzacja 26.02.2013 '!#REF!=1,'Inwentaryzacja 26.02.2013 '!$H$5:$H$201,0),0),0),0)</f>
        <v>#REF!</v>
      </c>
      <c r="Z158" s="46" t="e">
        <f t="array" ref="Z158">SUM(IF(MID('Inwentaryzacja 26.02.2013 '!$C$5:$C$201,1,LEN('Podsumowanie inwentaryzacji'!$C158))='Podsumowanie inwentaryzacji'!$C158, IF('Inwentaryzacja 26.02.2013 '!#REF!=2,IF('Inwentaryzacja 26.02.2013 '!#REF!=1,'Inwentaryzacja 26.02.2013 '!$H$5:$H$201,0),0),0),0)</f>
        <v>#REF!</v>
      </c>
      <c r="AA158" s="97" t="e">
        <f t="shared" si="14"/>
        <v>#REF!</v>
      </c>
    </row>
    <row r="159" spans="2:27">
      <c r="B159" s="24">
        <f t="shared" si="15"/>
        <v>37</v>
      </c>
      <c r="C159" s="24" t="s">
        <v>7509</v>
      </c>
      <c r="D159" s="19" t="e">
        <f t="array" ref="D159">SUM(IF(MID('Inwentaryzacja 26.02.2013 '!$C$5:$C$201,1,LEN('Podsumowanie inwentaryzacji'!$C159))='Podsumowanie inwentaryzacji'!$C159, IF('Inwentaryzacja 26.02.2013 '!#REF!=2,'Inwentaryzacja 26.02.2013 '!#REF!,0),0),0)</f>
        <v>#REF!</v>
      </c>
      <c r="E159" s="19" t="e">
        <f t="array" ref="E159">SUM(IF(MID('Inwentaryzacja 26.02.2013 '!$C$5:$C$201,1,LEN('Podsumowanie inwentaryzacji'!$C159))='Podsumowanie inwentaryzacji'!$C159, IF('Inwentaryzacja 26.02.2013 '!#REF!=2,'Inwentaryzacja 26.02.2013 '!#REF!,0),0),0)</f>
        <v>#REF!</v>
      </c>
      <c r="F159" s="19" t="e">
        <f t="array" ref="F159">SUM(IF(MID('Inwentaryzacja 26.02.2013 '!$C$5:$C$201,1,LEN('Podsumowanie inwentaryzacji'!$C159))='Podsumowanie inwentaryzacji'!$C159, IF('Inwentaryzacja 26.02.2013 '!#REF!=2,'Inwentaryzacja 26.02.2013 '!#REF!,0),0),0)</f>
        <v>#REF!</v>
      </c>
      <c r="G159" s="19" t="e">
        <f t="array" ref="G159">SUM(IF(MID('Inwentaryzacja 26.02.2013 '!$C$5:$C$201,1,LEN('Podsumowanie inwentaryzacji'!$C159))='Podsumowanie inwentaryzacji'!$C159, IF('Inwentaryzacja 26.02.2013 '!#REF!=2,'Inwentaryzacja 26.02.2013 '!#REF!,0),0),0)</f>
        <v>#REF!</v>
      </c>
      <c r="H159" s="19" t="e">
        <f t="array" ref="H159">SUM(IF(MID('Inwentaryzacja 26.02.2013 '!$C$5:$C$201,1,LEN('Podsumowanie inwentaryzacji'!$C159))='Podsumowanie inwentaryzacji'!$C159, IF('Inwentaryzacja 26.02.2013 '!#REF!=2,'Inwentaryzacja 26.02.2013 '!#REF!,0),0),0)</f>
        <v>#REF!</v>
      </c>
      <c r="I159" s="19" t="e">
        <f t="array" ref="I159">SUM(IF(MID('Inwentaryzacja 26.02.2013 '!$C$5:$C$201,1,LEN('Podsumowanie inwentaryzacji'!$C159))='Podsumowanie inwentaryzacji'!$C159, IF('Inwentaryzacja 26.02.2013 '!#REF!=2,'Inwentaryzacja 26.02.2013 '!#REF!,0),0),0)</f>
        <v>#REF!</v>
      </c>
      <c r="J159" s="19" t="e">
        <f t="array" ref="J159">SUM(IF(MID('Inwentaryzacja 26.02.2013 '!$C$5:$C$201,1,LEN('Podsumowanie inwentaryzacji'!$C159))='Podsumowanie inwentaryzacji'!$C159, IF('Inwentaryzacja 26.02.2013 '!#REF!=2,'Inwentaryzacja 26.02.2013 '!#REF!,0),0),0)</f>
        <v>#REF!</v>
      </c>
      <c r="K159" s="23" t="e">
        <f t="shared" si="12"/>
        <v>#REF!</v>
      </c>
      <c r="L159" s="19" t="e">
        <f t="array" ref="L159">SUM(IF(MID('Inwentaryzacja 26.02.2013 '!$C$5:$C$201,1,LEN('Podsumowanie inwentaryzacji'!$C159))='Podsumowanie inwentaryzacji'!$C159, IF('Inwentaryzacja 26.02.2013 '!#REF!=2,IF('Inwentaryzacja 26.02.2013 '!#REF!=1,'Inwentaryzacja 26.02.2013 '!$G$5:$G$201,0),0),0),0)</f>
        <v>#REF!</v>
      </c>
      <c r="M159" s="19" t="e">
        <f t="array" ref="M159">SUM(IF(MID('Inwentaryzacja 26.02.2013 '!$C$5:$C$201,1,LEN('Podsumowanie inwentaryzacji'!$C159))='Podsumowanie inwentaryzacji'!$C159, IF('Inwentaryzacja 26.02.2013 '!#REF!=2,IF('Inwentaryzacja 26.02.2013 '!#REF!=1,'Inwentaryzacja 26.02.2013 '!$G$5:$G$201,0),0),0),0)</f>
        <v>#REF!</v>
      </c>
      <c r="N159" s="19" t="e">
        <f t="array" ref="N159">SUM(IF(MID('Inwentaryzacja 26.02.2013 '!$C$5:$C$201,1,LEN('Podsumowanie inwentaryzacji'!$C159))='Podsumowanie inwentaryzacji'!$C159, IF('Inwentaryzacja 26.02.2013 '!#REF!=2,IF('Inwentaryzacja 26.02.2013 '!#REF!=1,'Inwentaryzacja 26.02.2013 '!$G$5:$G$201,0),0),0),0)</f>
        <v>#REF!</v>
      </c>
      <c r="O159" s="19" t="e">
        <f t="array" ref="O159">SUM(IF(MID('Inwentaryzacja 26.02.2013 '!$C$5:$C$201,1,LEN('Podsumowanie inwentaryzacji'!$C159))='Podsumowanie inwentaryzacji'!$C159, IF('Inwentaryzacja 26.02.2013 '!#REF!=2,IF('Inwentaryzacja 26.02.2013 '!#REF!=1,'Inwentaryzacja 26.02.2013 '!$G$5:$G$201,0),0),0),0)</f>
        <v>#REF!</v>
      </c>
      <c r="P159" s="19" t="e">
        <f t="array" ref="P159">SUM(IF(MID('Inwentaryzacja 26.02.2013 '!$C$5:$C$201,1,LEN('Podsumowanie inwentaryzacji'!$C159))='Podsumowanie inwentaryzacji'!$C159, IF('Inwentaryzacja 26.02.2013 '!#REF!=2,IF('Inwentaryzacja 26.02.2013 '!#REF!=1,'Inwentaryzacja 26.02.2013 '!$G$5:$G$201,0),0),0),0)</f>
        <v>#REF!</v>
      </c>
      <c r="Q159" s="19" t="e">
        <f t="array" ref="Q159">SUM(IF(MID('Inwentaryzacja 26.02.2013 '!$C$5:$C$201,1,LEN('Podsumowanie inwentaryzacji'!$C159))='Podsumowanie inwentaryzacji'!$C159, IF('Inwentaryzacja 26.02.2013 '!#REF!=2,IF('Inwentaryzacja 26.02.2013 '!#REF!=1,'Inwentaryzacja 26.02.2013 '!$G$5:$G$201,0),0),0),0)</f>
        <v>#REF!</v>
      </c>
      <c r="R159" s="19" t="e">
        <f t="array" ref="R159">SUM(IF(MID('Inwentaryzacja 26.02.2013 '!$C$5:$C$201,1,LEN('Podsumowanie inwentaryzacji'!$C159))='Podsumowanie inwentaryzacji'!$C159, IF('Inwentaryzacja 26.02.2013 '!#REF!=2,IF('Inwentaryzacja 26.02.2013 '!#REF!=1,'Inwentaryzacja 26.02.2013 '!$G$5:$G$201,0),0),0),0)</f>
        <v>#REF!</v>
      </c>
      <c r="S159" s="23" t="e">
        <f t="shared" si="13"/>
        <v>#REF!</v>
      </c>
      <c r="T159" s="46" t="e">
        <f t="array" ref="T159">SUM(IF(MID('Inwentaryzacja 26.02.2013 '!$C$5:$C$201,1,LEN('Podsumowanie inwentaryzacji'!$C159))='Podsumowanie inwentaryzacji'!$C159, IF('Inwentaryzacja 26.02.2013 '!#REF!=2,IF('Inwentaryzacja 26.02.2013 '!#REF!=1,'Inwentaryzacja 26.02.2013 '!$H$5:$H$201,0),0),0),0)</f>
        <v>#REF!</v>
      </c>
      <c r="U159" s="46" t="e">
        <f t="array" ref="U159">SUM(IF(MID('Inwentaryzacja 26.02.2013 '!$C$5:$C$201,1,LEN('Podsumowanie inwentaryzacji'!$C159))='Podsumowanie inwentaryzacji'!$C159, IF('Inwentaryzacja 26.02.2013 '!#REF!=2,IF('Inwentaryzacja 26.02.2013 '!#REF!=1,'Inwentaryzacja 26.02.2013 '!$H$5:$H$201,0),0),0),0)</f>
        <v>#REF!</v>
      </c>
      <c r="V159" s="46" t="e">
        <f t="array" ref="V159">SUM(IF(MID('Inwentaryzacja 26.02.2013 '!$C$5:$C$201,1,LEN('Podsumowanie inwentaryzacji'!$C159))='Podsumowanie inwentaryzacji'!$C159, IF('Inwentaryzacja 26.02.2013 '!#REF!=2,IF('Inwentaryzacja 26.02.2013 '!#REF!=1,'Inwentaryzacja 26.02.2013 '!$H$5:$H$201,0),0),0),0)</f>
        <v>#REF!</v>
      </c>
      <c r="W159" s="46" t="e">
        <f t="array" ref="W159">SUM(IF(MID('Inwentaryzacja 26.02.2013 '!$C$5:$C$201,1,LEN('Podsumowanie inwentaryzacji'!$C159))='Podsumowanie inwentaryzacji'!$C159, IF('Inwentaryzacja 26.02.2013 '!#REF!=2,IF('Inwentaryzacja 26.02.2013 '!#REF!=1,'Inwentaryzacja 26.02.2013 '!$H$5:$H$201,0),0),0),0)</f>
        <v>#REF!</v>
      </c>
      <c r="X159" s="46" t="e">
        <f t="array" ref="X159">SUM(IF(MID('Inwentaryzacja 26.02.2013 '!$C$5:$C$201,1,LEN('Podsumowanie inwentaryzacji'!$C159))='Podsumowanie inwentaryzacji'!$C159, IF('Inwentaryzacja 26.02.2013 '!#REF!=2,IF('Inwentaryzacja 26.02.2013 '!#REF!=1,'Inwentaryzacja 26.02.2013 '!$H$5:$H$201,0),0),0),0)</f>
        <v>#REF!</v>
      </c>
      <c r="Y159" s="46" t="e">
        <f t="array" ref="Y159">SUM(IF(MID('Inwentaryzacja 26.02.2013 '!$C$5:$C$201,1,LEN('Podsumowanie inwentaryzacji'!$C159))='Podsumowanie inwentaryzacji'!$C159, IF('Inwentaryzacja 26.02.2013 '!#REF!=2,IF('Inwentaryzacja 26.02.2013 '!#REF!=1,'Inwentaryzacja 26.02.2013 '!$H$5:$H$201,0),0),0),0)</f>
        <v>#REF!</v>
      </c>
      <c r="Z159" s="46" t="e">
        <f t="array" ref="Z159">SUM(IF(MID('Inwentaryzacja 26.02.2013 '!$C$5:$C$201,1,LEN('Podsumowanie inwentaryzacji'!$C159))='Podsumowanie inwentaryzacji'!$C159, IF('Inwentaryzacja 26.02.2013 '!#REF!=2,IF('Inwentaryzacja 26.02.2013 '!#REF!=1,'Inwentaryzacja 26.02.2013 '!$H$5:$H$201,0),0),0),0)</f>
        <v>#REF!</v>
      </c>
      <c r="AA159" s="97" t="e">
        <f t="shared" si="14"/>
        <v>#REF!</v>
      </c>
    </row>
    <row r="160" spans="2:27">
      <c r="B160" s="24">
        <f t="shared" si="15"/>
        <v>38</v>
      </c>
      <c r="C160" s="24" t="s">
        <v>7288</v>
      </c>
      <c r="D160" s="19" t="e">
        <f t="array" ref="D160">SUM(IF(MID('Inwentaryzacja 26.02.2013 '!$C$5:$C$201,1,LEN('Podsumowanie inwentaryzacji'!$C160))='Podsumowanie inwentaryzacji'!$C160, IF('Inwentaryzacja 26.02.2013 '!#REF!=2,'Inwentaryzacja 26.02.2013 '!#REF!,0),0),0)</f>
        <v>#REF!</v>
      </c>
      <c r="E160" s="19" t="e">
        <f t="array" ref="E160">SUM(IF(MID('Inwentaryzacja 26.02.2013 '!$C$5:$C$201,1,LEN('Podsumowanie inwentaryzacji'!$C160))='Podsumowanie inwentaryzacji'!$C160, IF('Inwentaryzacja 26.02.2013 '!#REF!=2,'Inwentaryzacja 26.02.2013 '!#REF!,0),0),0)</f>
        <v>#REF!</v>
      </c>
      <c r="F160" s="19" t="e">
        <f t="array" ref="F160">SUM(IF(MID('Inwentaryzacja 26.02.2013 '!$C$5:$C$201,1,LEN('Podsumowanie inwentaryzacji'!$C160))='Podsumowanie inwentaryzacji'!$C160, IF('Inwentaryzacja 26.02.2013 '!#REF!=2,'Inwentaryzacja 26.02.2013 '!#REF!,0),0),0)</f>
        <v>#REF!</v>
      </c>
      <c r="G160" s="19" t="e">
        <f t="array" ref="G160">SUM(IF(MID('Inwentaryzacja 26.02.2013 '!$C$5:$C$201,1,LEN('Podsumowanie inwentaryzacji'!$C160))='Podsumowanie inwentaryzacji'!$C160, IF('Inwentaryzacja 26.02.2013 '!#REF!=2,'Inwentaryzacja 26.02.2013 '!#REF!,0),0),0)</f>
        <v>#REF!</v>
      </c>
      <c r="H160" s="19" t="e">
        <f t="array" ref="H160">SUM(IF(MID('Inwentaryzacja 26.02.2013 '!$C$5:$C$201,1,LEN('Podsumowanie inwentaryzacji'!$C160))='Podsumowanie inwentaryzacji'!$C160, IF('Inwentaryzacja 26.02.2013 '!#REF!=2,'Inwentaryzacja 26.02.2013 '!#REF!,0),0),0)</f>
        <v>#REF!</v>
      </c>
      <c r="I160" s="19" t="e">
        <f t="array" ref="I160">SUM(IF(MID('Inwentaryzacja 26.02.2013 '!$C$5:$C$201,1,LEN('Podsumowanie inwentaryzacji'!$C160))='Podsumowanie inwentaryzacji'!$C160, IF('Inwentaryzacja 26.02.2013 '!#REF!=2,'Inwentaryzacja 26.02.2013 '!#REF!,0),0),0)</f>
        <v>#REF!</v>
      </c>
      <c r="J160" s="19" t="e">
        <f t="array" ref="J160">SUM(IF(MID('Inwentaryzacja 26.02.2013 '!$C$5:$C$201,1,LEN('Podsumowanie inwentaryzacji'!$C160))='Podsumowanie inwentaryzacji'!$C160, IF('Inwentaryzacja 26.02.2013 '!#REF!=2,'Inwentaryzacja 26.02.2013 '!#REF!,0),0),0)</f>
        <v>#REF!</v>
      </c>
      <c r="K160" s="23" t="e">
        <f t="shared" si="12"/>
        <v>#REF!</v>
      </c>
      <c r="L160" s="19" t="e">
        <f t="array" ref="L160">SUM(IF(MID('Inwentaryzacja 26.02.2013 '!$C$5:$C$201,1,LEN('Podsumowanie inwentaryzacji'!$C160))='Podsumowanie inwentaryzacji'!$C160, IF('Inwentaryzacja 26.02.2013 '!#REF!=2,IF('Inwentaryzacja 26.02.2013 '!#REF!=1,'Inwentaryzacja 26.02.2013 '!$G$5:$G$201,0),0),0),0)</f>
        <v>#REF!</v>
      </c>
      <c r="M160" s="19" t="e">
        <f t="array" ref="M160">SUM(IF(MID('Inwentaryzacja 26.02.2013 '!$C$5:$C$201,1,LEN('Podsumowanie inwentaryzacji'!$C160))='Podsumowanie inwentaryzacji'!$C160, IF('Inwentaryzacja 26.02.2013 '!#REF!=2,IF('Inwentaryzacja 26.02.2013 '!#REF!=1,'Inwentaryzacja 26.02.2013 '!$G$5:$G$201,0),0),0),0)</f>
        <v>#REF!</v>
      </c>
      <c r="N160" s="19" t="e">
        <f t="array" ref="N160">SUM(IF(MID('Inwentaryzacja 26.02.2013 '!$C$5:$C$201,1,LEN('Podsumowanie inwentaryzacji'!$C160))='Podsumowanie inwentaryzacji'!$C160, IF('Inwentaryzacja 26.02.2013 '!#REF!=2,IF('Inwentaryzacja 26.02.2013 '!#REF!=1,'Inwentaryzacja 26.02.2013 '!$G$5:$G$201,0),0),0),0)</f>
        <v>#REF!</v>
      </c>
      <c r="O160" s="19" t="e">
        <f t="array" ref="O160">SUM(IF(MID('Inwentaryzacja 26.02.2013 '!$C$5:$C$201,1,LEN('Podsumowanie inwentaryzacji'!$C160))='Podsumowanie inwentaryzacji'!$C160, IF('Inwentaryzacja 26.02.2013 '!#REF!=2,IF('Inwentaryzacja 26.02.2013 '!#REF!=1,'Inwentaryzacja 26.02.2013 '!$G$5:$G$201,0),0),0),0)</f>
        <v>#REF!</v>
      </c>
      <c r="P160" s="19" t="e">
        <f t="array" ref="P160">SUM(IF(MID('Inwentaryzacja 26.02.2013 '!$C$5:$C$201,1,LEN('Podsumowanie inwentaryzacji'!$C160))='Podsumowanie inwentaryzacji'!$C160, IF('Inwentaryzacja 26.02.2013 '!#REF!=2,IF('Inwentaryzacja 26.02.2013 '!#REF!=1,'Inwentaryzacja 26.02.2013 '!$G$5:$G$201,0),0),0),0)</f>
        <v>#REF!</v>
      </c>
      <c r="Q160" s="19" t="e">
        <f t="array" ref="Q160">SUM(IF(MID('Inwentaryzacja 26.02.2013 '!$C$5:$C$201,1,LEN('Podsumowanie inwentaryzacji'!$C160))='Podsumowanie inwentaryzacji'!$C160, IF('Inwentaryzacja 26.02.2013 '!#REF!=2,IF('Inwentaryzacja 26.02.2013 '!#REF!=1,'Inwentaryzacja 26.02.2013 '!$G$5:$G$201,0),0),0),0)</f>
        <v>#REF!</v>
      </c>
      <c r="R160" s="19" t="e">
        <f t="array" ref="R160">SUM(IF(MID('Inwentaryzacja 26.02.2013 '!$C$5:$C$201,1,LEN('Podsumowanie inwentaryzacji'!$C160))='Podsumowanie inwentaryzacji'!$C160, IF('Inwentaryzacja 26.02.2013 '!#REF!=2,IF('Inwentaryzacja 26.02.2013 '!#REF!=1,'Inwentaryzacja 26.02.2013 '!$G$5:$G$201,0),0),0),0)</f>
        <v>#REF!</v>
      </c>
      <c r="S160" s="23" t="e">
        <f t="shared" si="13"/>
        <v>#REF!</v>
      </c>
      <c r="T160" s="46" t="e">
        <f t="array" ref="T160">SUM(IF(MID('Inwentaryzacja 26.02.2013 '!$C$5:$C$201,1,LEN('Podsumowanie inwentaryzacji'!$C160))='Podsumowanie inwentaryzacji'!$C160, IF('Inwentaryzacja 26.02.2013 '!#REF!=2,IF('Inwentaryzacja 26.02.2013 '!#REF!=1,'Inwentaryzacja 26.02.2013 '!$H$5:$H$201,0),0),0),0)</f>
        <v>#REF!</v>
      </c>
      <c r="U160" s="46" t="e">
        <f t="array" ref="U160">SUM(IF(MID('Inwentaryzacja 26.02.2013 '!$C$5:$C$201,1,LEN('Podsumowanie inwentaryzacji'!$C160))='Podsumowanie inwentaryzacji'!$C160, IF('Inwentaryzacja 26.02.2013 '!#REF!=2,IF('Inwentaryzacja 26.02.2013 '!#REF!=1,'Inwentaryzacja 26.02.2013 '!$H$5:$H$201,0),0),0),0)</f>
        <v>#REF!</v>
      </c>
      <c r="V160" s="46" t="e">
        <f t="array" ref="V160">SUM(IF(MID('Inwentaryzacja 26.02.2013 '!$C$5:$C$201,1,LEN('Podsumowanie inwentaryzacji'!$C160))='Podsumowanie inwentaryzacji'!$C160, IF('Inwentaryzacja 26.02.2013 '!#REF!=2,IF('Inwentaryzacja 26.02.2013 '!#REF!=1,'Inwentaryzacja 26.02.2013 '!$H$5:$H$201,0),0),0),0)</f>
        <v>#REF!</v>
      </c>
      <c r="W160" s="46" t="e">
        <f t="array" ref="W160">SUM(IF(MID('Inwentaryzacja 26.02.2013 '!$C$5:$C$201,1,LEN('Podsumowanie inwentaryzacji'!$C160))='Podsumowanie inwentaryzacji'!$C160, IF('Inwentaryzacja 26.02.2013 '!#REF!=2,IF('Inwentaryzacja 26.02.2013 '!#REF!=1,'Inwentaryzacja 26.02.2013 '!$H$5:$H$201,0),0),0),0)</f>
        <v>#REF!</v>
      </c>
      <c r="X160" s="46" t="e">
        <f t="array" ref="X160">SUM(IF(MID('Inwentaryzacja 26.02.2013 '!$C$5:$C$201,1,LEN('Podsumowanie inwentaryzacji'!$C160))='Podsumowanie inwentaryzacji'!$C160, IF('Inwentaryzacja 26.02.2013 '!#REF!=2,IF('Inwentaryzacja 26.02.2013 '!#REF!=1,'Inwentaryzacja 26.02.2013 '!$H$5:$H$201,0),0),0),0)</f>
        <v>#REF!</v>
      </c>
      <c r="Y160" s="46" t="e">
        <f t="array" ref="Y160">SUM(IF(MID('Inwentaryzacja 26.02.2013 '!$C$5:$C$201,1,LEN('Podsumowanie inwentaryzacji'!$C160))='Podsumowanie inwentaryzacji'!$C160, IF('Inwentaryzacja 26.02.2013 '!#REF!=2,IF('Inwentaryzacja 26.02.2013 '!#REF!=1,'Inwentaryzacja 26.02.2013 '!$H$5:$H$201,0),0),0),0)</f>
        <v>#REF!</v>
      </c>
      <c r="Z160" s="46" t="e">
        <f t="array" ref="Z160">SUM(IF(MID('Inwentaryzacja 26.02.2013 '!$C$5:$C$201,1,LEN('Podsumowanie inwentaryzacji'!$C160))='Podsumowanie inwentaryzacji'!$C160, IF('Inwentaryzacja 26.02.2013 '!#REF!=2,IF('Inwentaryzacja 26.02.2013 '!#REF!=1,'Inwentaryzacja 26.02.2013 '!$H$5:$H$201,0),0),0),0)</f>
        <v>#REF!</v>
      </c>
      <c r="AA160" s="97" t="e">
        <f t="shared" si="14"/>
        <v>#REF!</v>
      </c>
    </row>
    <row r="161" spans="2:27">
      <c r="B161" s="24">
        <f t="shared" si="15"/>
        <v>39</v>
      </c>
      <c r="C161" s="24" t="s">
        <v>7510</v>
      </c>
      <c r="D161" s="19" t="e">
        <f t="array" ref="D161">SUM(IF(MID('Inwentaryzacja 26.02.2013 '!$C$5:$C$201,1,LEN('Podsumowanie inwentaryzacji'!$C161))='Podsumowanie inwentaryzacji'!$C161, IF('Inwentaryzacja 26.02.2013 '!#REF!=2,'Inwentaryzacja 26.02.2013 '!#REF!,0),0),0)</f>
        <v>#REF!</v>
      </c>
      <c r="E161" s="19" t="e">
        <f t="array" ref="E161">SUM(IF(MID('Inwentaryzacja 26.02.2013 '!$C$5:$C$201,1,LEN('Podsumowanie inwentaryzacji'!$C161))='Podsumowanie inwentaryzacji'!$C161, IF('Inwentaryzacja 26.02.2013 '!#REF!=2,'Inwentaryzacja 26.02.2013 '!#REF!,0),0),0)</f>
        <v>#REF!</v>
      </c>
      <c r="F161" s="19" t="e">
        <f t="array" ref="F161">SUM(IF(MID('Inwentaryzacja 26.02.2013 '!$C$5:$C$201,1,LEN('Podsumowanie inwentaryzacji'!$C161))='Podsumowanie inwentaryzacji'!$C161, IF('Inwentaryzacja 26.02.2013 '!#REF!=2,'Inwentaryzacja 26.02.2013 '!#REF!,0),0),0)</f>
        <v>#REF!</v>
      </c>
      <c r="G161" s="19" t="e">
        <f t="array" ref="G161">SUM(IF(MID('Inwentaryzacja 26.02.2013 '!$C$5:$C$201,1,LEN('Podsumowanie inwentaryzacji'!$C161))='Podsumowanie inwentaryzacji'!$C161, IF('Inwentaryzacja 26.02.2013 '!#REF!=2,'Inwentaryzacja 26.02.2013 '!#REF!,0),0),0)</f>
        <v>#REF!</v>
      </c>
      <c r="H161" s="19" t="e">
        <f t="array" ref="H161">SUM(IF(MID('Inwentaryzacja 26.02.2013 '!$C$5:$C$201,1,LEN('Podsumowanie inwentaryzacji'!$C161))='Podsumowanie inwentaryzacji'!$C161, IF('Inwentaryzacja 26.02.2013 '!#REF!=2,'Inwentaryzacja 26.02.2013 '!#REF!,0),0),0)</f>
        <v>#REF!</v>
      </c>
      <c r="I161" s="19" t="e">
        <f t="array" ref="I161">SUM(IF(MID('Inwentaryzacja 26.02.2013 '!$C$5:$C$201,1,LEN('Podsumowanie inwentaryzacji'!$C161))='Podsumowanie inwentaryzacji'!$C161, IF('Inwentaryzacja 26.02.2013 '!#REF!=2,'Inwentaryzacja 26.02.2013 '!#REF!,0),0),0)</f>
        <v>#REF!</v>
      </c>
      <c r="J161" s="19" t="e">
        <f t="array" ref="J161">SUM(IF(MID('Inwentaryzacja 26.02.2013 '!$C$5:$C$201,1,LEN('Podsumowanie inwentaryzacji'!$C161))='Podsumowanie inwentaryzacji'!$C161, IF('Inwentaryzacja 26.02.2013 '!#REF!=2,'Inwentaryzacja 26.02.2013 '!#REF!,0),0),0)</f>
        <v>#REF!</v>
      </c>
      <c r="K161" s="23" t="e">
        <f t="shared" si="12"/>
        <v>#REF!</v>
      </c>
      <c r="L161" s="19" t="e">
        <f t="array" ref="L161">SUM(IF(MID('Inwentaryzacja 26.02.2013 '!$C$5:$C$201,1,LEN('Podsumowanie inwentaryzacji'!$C161))='Podsumowanie inwentaryzacji'!$C161, IF('Inwentaryzacja 26.02.2013 '!#REF!=2,IF('Inwentaryzacja 26.02.2013 '!#REF!=1,'Inwentaryzacja 26.02.2013 '!$G$5:$G$201,0),0),0),0)</f>
        <v>#REF!</v>
      </c>
      <c r="M161" s="19" t="e">
        <f t="array" ref="M161">SUM(IF(MID('Inwentaryzacja 26.02.2013 '!$C$5:$C$201,1,LEN('Podsumowanie inwentaryzacji'!$C161))='Podsumowanie inwentaryzacji'!$C161, IF('Inwentaryzacja 26.02.2013 '!#REF!=2,IF('Inwentaryzacja 26.02.2013 '!#REF!=1,'Inwentaryzacja 26.02.2013 '!$G$5:$G$201,0),0),0),0)</f>
        <v>#REF!</v>
      </c>
      <c r="N161" s="19" t="e">
        <f t="array" ref="N161">SUM(IF(MID('Inwentaryzacja 26.02.2013 '!$C$5:$C$201,1,LEN('Podsumowanie inwentaryzacji'!$C161))='Podsumowanie inwentaryzacji'!$C161, IF('Inwentaryzacja 26.02.2013 '!#REF!=2,IF('Inwentaryzacja 26.02.2013 '!#REF!=1,'Inwentaryzacja 26.02.2013 '!$G$5:$G$201,0),0),0),0)</f>
        <v>#REF!</v>
      </c>
      <c r="O161" s="19" t="e">
        <f t="array" ref="O161">SUM(IF(MID('Inwentaryzacja 26.02.2013 '!$C$5:$C$201,1,LEN('Podsumowanie inwentaryzacji'!$C161))='Podsumowanie inwentaryzacji'!$C161, IF('Inwentaryzacja 26.02.2013 '!#REF!=2,IF('Inwentaryzacja 26.02.2013 '!#REF!=1,'Inwentaryzacja 26.02.2013 '!$G$5:$G$201,0),0),0),0)</f>
        <v>#REF!</v>
      </c>
      <c r="P161" s="19" t="e">
        <f t="array" ref="P161">SUM(IF(MID('Inwentaryzacja 26.02.2013 '!$C$5:$C$201,1,LEN('Podsumowanie inwentaryzacji'!$C161))='Podsumowanie inwentaryzacji'!$C161, IF('Inwentaryzacja 26.02.2013 '!#REF!=2,IF('Inwentaryzacja 26.02.2013 '!#REF!=1,'Inwentaryzacja 26.02.2013 '!$G$5:$G$201,0),0),0),0)</f>
        <v>#REF!</v>
      </c>
      <c r="Q161" s="19" t="e">
        <f t="array" ref="Q161">SUM(IF(MID('Inwentaryzacja 26.02.2013 '!$C$5:$C$201,1,LEN('Podsumowanie inwentaryzacji'!$C161))='Podsumowanie inwentaryzacji'!$C161, IF('Inwentaryzacja 26.02.2013 '!#REF!=2,IF('Inwentaryzacja 26.02.2013 '!#REF!=1,'Inwentaryzacja 26.02.2013 '!$G$5:$G$201,0),0),0),0)</f>
        <v>#REF!</v>
      </c>
      <c r="R161" s="19" t="e">
        <f t="array" ref="R161">SUM(IF(MID('Inwentaryzacja 26.02.2013 '!$C$5:$C$201,1,LEN('Podsumowanie inwentaryzacji'!$C161))='Podsumowanie inwentaryzacji'!$C161, IF('Inwentaryzacja 26.02.2013 '!#REF!=2,IF('Inwentaryzacja 26.02.2013 '!#REF!=1,'Inwentaryzacja 26.02.2013 '!$G$5:$G$201,0),0),0),0)</f>
        <v>#REF!</v>
      </c>
      <c r="S161" s="23" t="e">
        <f t="shared" si="13"/>
        <v>#REF!</v>
      </c>
      <c r="T161" s="46" t="e">
        <f t="array" ref="T161">SUM(IF(MID('Inwentaryzacja 26.02.2013 '!$C$5:$C$201,1,LEN('Podsumowanie inwentaryzacji'!$C161))='Podsumowanie inwentaryzacji'!$C161, IF('Inwentaryzacja 26.02.2013 '!#REF!=2,IF('Inwentaryzacja 26.02.2013 '!#REF!=1,'Inwentaryzacja 26.02.2013 '!$H$5:$H$201,0),0),0),0)</f>
        <v>#REF!</v>
      </c>
      <c r="U161" s="46" t="e">
        <f t="array" ref="U161">SUM(IF(MID('Inwentaryzacja 26.02.2013 '!$C$5:$C$201,1,LEN('Podsumowanie inwentaryzacji'!$C161))='Podsumowanie inwentaryzacji'!$C161, IF('Inwentaryzacja 26.02.2013 '!#REF!=2,IF('Inwentaryzacja 26.02.2013 '!#REF!=1,'Inwentaryzacja 26.02.2013 '!$H$5:$H$201,0),0),0),0)</f>
        <v>#REF!</v>
      </c>
      <c r="V161" s="46" t="e">
        <f t="array" ref="V161">SUM(IF(MID('Inwentaryzacja 26.02.2013 '!$C$5:$C$201,1,LEN('Podsumowanie inwentaryzacji'!$C161))='Podsumowanie inwentaryzacji'!$C161, IF('Inwentaryzacja 26.02.2013 '!#REF!=2,IF('Inwentaryzacja 26.02.2013 '!#REF!=1,'Inwentaryzacja 26.02.2013 '!$H$5:$H$201,0),0),0),0)</f>
        <v>#REF!</v>
      </c>
      <c r="W161" s="46" t="e">
        <f t="array" ref="W161">SUM(IF(MID('Inwentaryzacja 26.02.2013 '!$C$5:$C$201,1,LEN('Podsumowanie inwentaryzacji'!$C161))='Podsumowanie inwentaryzacji'!$C161, IF('Inwentaryzacja 26.02.2013 '!#REF!=2,IF('Inwentaryzacja 26.02.2013 '!#REF!=1,'Inwentaryzacja 26.02.2013 '!$H$5:$H$201,0),0),0),0)</f>
        <v>#REF!</v>
      </c>
      <c r="X161" s="46" t="e">
        <f t="array" ref="X161">SUM(IF(MID('Inwentaryzacja 26.02.2013 '!$C$5:$C$201,1,LEN('Podsumowanie inwentaryzacji'!$C161))='Podsumowanie inwentaryzacji'!$C161, IF('Inwentaryzacja 26.02.2013 '!#REF!=2,IF('Inwentaryzacja 26.02.2013 '!#REF!=1,'Inwentaryzacja 26.02.2013 '!$H$5:$H$201,0),0),0),0)</f>
        <v>#REF!</v>
      </c>
      <c r="Y161" s="46" t="e">
        <f t="array" ref="Y161">SUM(IF(MID('Inwentaryzacja 26.02.2013 '!$C$5:$C$201,1,LEN('Podsumowanie inwentaryzacji'!$C161))='Podsumowanie inwentaryzacji'!$C161, IF('Inwentaryzacja 26.02.2013 '!#REF!=2,IF('Inwentaryzacja 26.02.2013 '!#REF!=1,'Inwentaryzacja 26.02.2013 '!$H$5:$H$201,0),0),0),0)</f>
        <v>#REF!</v>
      </c>
      <c r="Z161" s="46" t="e">
        <f t="array" ref="Z161">SUM(IF(MID('Inwentaryzacja 26.02.2013 '!$C$5:$C$201,1,LEN('Podsumowanie inwentaryzacji'!$C161))='Podsumowanie inwentaryzacji'!$C161, IF('Inwentaryzacja 26.02.2013 '!#REF!=2,IF('Inwentaryzacja 26.02.2013 '!#REF!=1,'Inwentaryzacja 26.02.2013 '!$H$5:$H$201,0),0),0),0)</f>
        <v>#REF!</v>
      </c>
      <c r="AA161" s="97" t="e">
        <f t="shared" si="14"/>
        <v>#REF!</v>
      </c>
    </row>
    <row r="162" spans="2:27">
      <c r="B162" s="209" t="s">
        <v>7512</v>
      </c>
      <c r="C162" s="206"/>
      <c r="D162" s="83" t="e">
        <f t="shared" ref="D162:P162" si="16">SUM(D123:D161)</f>
        <v>#REF!</v>
      </c>
      <c r="E162" s="83" t="e">
        <f t="shared" si="16"/>
        <v>#REF!</v>
      </c>
      <c r="F162" s="83" t="e">
        <f t="shared" si="16"/>
        <v>#REF!</v>
      </c>
      <c r="G162" s="83" t="e">
        <f t="shared" si="16"/>
        <v>#REF!</v>
      </c>
      <c r="H162" s="83" t="e">
        <f t="shared" si="16"/>
        <v>#REF!</v>
      </c>
      <c r="I162" s="83" t="e">
        <f t="shared" si="16"/>
        <v>#REF!</v>
      </c>
      <c r="J162" s="83" t="e">
        <f t="shared" si="16"/>
        <v>#REF!</v>
      </c>
      <c r="K162" s="83" t="e">
        <f t="shared" si="16"/>
        <v>#REF!</v>
      </c>
      <c r="L162" s="20" t="e">
        <f t="shared" si="16"/>
        <v>#REF!</v>
      </c>
      <c r="M162" s="20" t="e">
        <f t="shared" si="16"/>
        <v>#REF!</v>
      </c>
      <c r="N162" s="20" t="e">
        <f t="shared" si="16"/>
        <v>#REF!</v>
      </c>
      <c r="O162" s="20" t="e">
        <f t="shared" si="16"/>
        <v>#REF!</v>
      </c>
      <c r="P162" s="20" t="e">
        <f t="shared" si="16"/>
        <v>#REF!</v>
      </c>
      <c r="Q162" s="20"/>
      <c r="R162" s="20" t="e">
        <f t="shared" ref="R162:X162" si="17">SUM(R123:R161)</f>
        <v>#REF!</v>
      </c>
      <c r="S162" s="20" t="e">
        <f t="shared" si="17"/>
        <v>#REF!</v>
      </c>
      <c r="T162" s="99" t="e">
        <f t="shared" si="17"/>
        <v>#REF!</v>
      </c>
      <c r="U162" s="99" t="e">
        <f t="shared" si="17"/>
        <v>#REF!</v>
      </c>
      <c r="V162" s="99" t="e">
        <f t="shared" si="17"/>
        <v>#REF!</v>
      </c>
      <c r="W162" s="99" t="e">
        <f t="shared" si="17"/>
        <v>#REF!</v>
      </c>
      <c r="X162" s="99" t="e">
        <f t="shared" si="17"/>
        <v>#REF!</v>
      </c>
      <c r="Y162" s="99"/>
      <c r="Z162" s="99" t="e">
        <f>SUM(Z123:Z161)</f>
        <v>#REF!</v>
      </c>
      <c r="AA162" s="99" t="e">
        <f>SUM(AA123:AA161)</f>
        <v>#REF!</v>
      </c>
    </row>
    <row r="165" spans="2:27">
      <c r="B165" s="5" t="s">
        <v>1332</v>
      </c>
    </row>
    <row r="167" spans="2:27">
      <c r="B167" s="210" t="s">
        <v>1931</v>
      </c>
      <c r="C167" s="213" t="s">
        <v>7501</v>
      </c>
      <c r="D167" s="214" t="s">
        <v>1950</v>
      </c>
      <c r="E167" s="215"/>
      <c r="F167" s="215"/>
      <c r="G167" s="215"/>
      <c r="H167" s="215"/>
      <c r="I167" s="215"/>
      <c r="J167" s="215"/>
      <c r="K167" s="203"/>
      <c r="L167" s="216" t="s">
        <v>1949</v>
      </c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</row>
    <row r="168" spans="2:27" ht="45">
      <c r="B168" s="211"/>
      <c r="C168" s="213"/>
      <c r="D168" s="84" t="str">
        <f>D121</f>
        <v>budynki mieszkalne jednorodzinne</v>
      </c>
      <c r="E168" s="84" t="str">
        <f t="shared" ref="E168:AA168" si="18">E121</f>
        <v>budynki mieszkalne wielorodzinne</v>
      </c>
      <c r="F168" s="84" t="str">
        <f t="shared" si="18"/>
        <v>budynki gospodarcze</v>
      </c>
      <c r="G168" s="84" t="str">
        <f t="shared" si="18"/>
        <v>komórki</v>
      </c>
      <c r="H168" s="84" t="str">
        <f t="shared" si="18"/>
        <v>garaże</v>
      </c>
      <c r="I168" s="84" t="str">
        <f t="shared" si="18"/>
        <v>obiekty przemysłowe</v>
      </c>
      <c r="J168" s="84" t="str">
        <f t="shared" si="18"/>
        <v>płyty luzem</v>
      </c>
      <c r="K168" s="84" t="str">
        <f t="shared" si="18"/>
        <v>Razem</v>
      </c>
      <c r="L168" s="84" t="str">
        <f t="shared" si="18"/>
        <v>budynki mieszkalne jednorodzinne</v>
      </c>
      <c r="M168" s="84" t="str">
        <f t="shared" si="18"/>
        <v>budynki mieszkalne wielorodzinne</v>
      </c>
      <c r="N168" s="84" t="str">
        <f t="shared" si="18"/>
        <v>budynki gospodarcze</v>
      </c>
      <c r="O168" s="84" t="str">
        <f t="shared" si="18"/>
        <v>komórki</v>
      </c>
      <c r="P168" s="84" t="str">
        <f t="shared" si="18"/>
        <v>garaże</v>
      </c>
      <c r="Q168" s="84" t="str">
        <f t="shared" si="18"/>
        <v>obiekty przemysłowe</v>
      </c>
      <c r="R168" s="84" t="str">
        <f t="shared" si="18"/>
        <v>płyty luzem</v>
      </c>
      <c r="S168" s="84" t="str">
        <f t="shared" si="18"/>
        <v>Razem</v>
      </c>
      <c r="T168" s="84" t="str">
        <f t="shared" si="18"/>
        <v>budynki mieszkalne jednorodzinne</v>
      </c>
      <c r="U168" s="84" t="str">
        <f t="shared" si="18"/>
        <v>budynki mieszkalne wielorodzinne</v>
      </c>
      <c r="V168" s="84" t="str">
        <f t="shared" si="18"/>
        <v>budynki gospodarcze</v>
      </c>
      <c r="W168" s="84" t="str">
        <f t="shared" si="18"/>
        <v>komórki</v>
      </c>
      <c r="X168" s="84" t="str">
        <f t="shared" si="18"/>
        <v>garaże</v>
      </c>
      <c r="Y168" s="84" t="str">
        <f t="shared" si="18"/>
        <v>obiekty przemysłowe</v>
      </c>
      <c r="Z168" s="84" t="str">
        <f t="shared" si="18"/>
        <v>płyty luzem</v>
      </c>
      <c r="AA168" s="84" t="str">
        <f t="shared" si="18"/>
        <v>Razem</v>
      </c>
    </row>
    <row r="169" spans="2:27">
      <c r="B169" s="212"/>
      <c r="C169" s="213"/>
      <c r="D169" s="10" t="s">
        <v>1947</v>
      </c>
      <c r="E169" s="10" t="s">
        <v>1947</v>
      </c>
      <c r="F169" s="10" t="s">
        <v>1947</v>
      </c>
      <c r="G169" s="10" t="s">
        <v>1947</v>
      </c>
      <c r="H169" s="10" t="s">
        <v>1947</v>
      </c>
      <c r="I169" s="10" t="s">
        <v>1947</v>
      </c>
      <c r="J169" s="10" t="s">
        <v>1947</v>
      </c>
      <c r="K169" s="10" t="s">
        <v>1947</v>
      </c>
      <c r="L169" s="10" t="s">
        <v>1929</v>
      </c>
      <c r="M169" s="10" t="s">
        <v>1929</v>
      </c>
      <c r="N169" s="10" t="s">
        <v>1929</v>
      </c>
      <c r="O169" s="10" t="s">
        <v>1929</v>
      </c>
      <c r="P169" s="10" t="s">
        <v>1929</v>
      </c>
      <c r="Q169" s="10"/>
      <c r="R169" s="10" t="s">
        <v>1929</v>
      </c>
      <c r="S169" s="10" t="s">
        <v>1929</v>
      </c>
      <c r="T169" s="10" t="s">
        <v>1935</v>
      </c>
      <c r="U169" s="10" t="s">
        <v>1935</v>
      </c>
      <c r="V169" s="10" t="s">
        <v>1935</v>
      </c>
      <c r="W169" s="10" t="s">
        <v>1935</v>
      </c>
      <c r="X169" s="10" t="s">
        <v>1935</v>
      </c>
      <c r="Y169" s="10"/>
      <c r="Z169" s="10" t="s">
        <v>1935</v>
      </c>
      <c r="AA169" s="10" t="s">
        <v>1935</v>
      </c>
    </row>
    <row r="170" spans="2:27">
      <c r="B170" s="24">
        <v>1</v>
      </c>
      <c r="C170" s="24" t="s">
        <v>2025</v>
      </c>
      <c r="D170" s="19" t="e">
        <f t="array" ref="D170">SUM(IF(MID('Inwentaryzacja 26.02.2013 '!$C$5:$C$201,1,LEN('Podsumowanie inwentaryzacji'!$C170))='Podsumowanie inwentaryzacji'!$C170, IF('Inwentaryzacja 26.02.2013 '!#REF!=3,'Inwentaryzacja 26.02.2013 '!#REF!,0),0),0)</f>
        <v>#REF!</v>
      </c>
      <c r="E170" s="19" t="e">
        <f t="array" ref="E170">SUM(IF(MID('Inwentaryzacja 26.02.2013 '!$C$5:$C$201,1,LEN('Podsumowanie inwentaryzacji'!$C170))='Podsumowanie inwentaryzacji'!$C170, IF('Inwentaryzacja 26.02.2013 '!#REF!=3,'Inwentaryzacja 26.02.2013 '!#REF!,0),0),0)</f>
        <v>#REF!</v>
      </c>
      <c r="F170" s="19" t="e">
        <f t="array" ref="F170">SUM(IF(MID('Inwentaryzacja 26.02.2013 '!$C$5:$C$201,1,LEN('Podsumowanie inwentaryzacji'!$C170))='Podsumowanie inwentaryzacji'!$C170, IF('Inwentaryzacja 26.02.2013 '!#REF!=3,'Inwentaryzacja 26.02.2013 '!#REF!,0),0),0)</f>
        <v>#REF!</v>
      </c>
      <c r="G170" s="19" t="e">
        <f t="array" ref="G170">SUM(IF(MID('Inwentaryzacja 26.02.2013 '!$C$5:$C$201,1,LEN('Podsumowanie inwentaryzacji'!$C170))='Podsumowanie inwentaryzacji'!$C170, IF('Inwentaryzacja 26.02.2013 '!#REF!=3,'Inwentaryzacja 26.02.2013 '!#REF!,0),0),0)</f>
        <v>#REF!</v>
      </c>
      <c r="H170" s="19" t="e">
        <f t="array" ref="H170">SUM(IF(MID('Inwentaryzacja 26.02.2013 '!$C$5:$C$201,1,LEN('Podsumowanie inwentaryzacji'!$C170))='Podsumowanie inwentaryzacji'!$C170, IF('Inwentaryzacja 26.02.2013 '!#REF!=3,'Inwentaryzacja 26.02.2013 '!#REF!,0),0),0)</f>
        <v>#REF!</v>
      </c>
      <c r="I170" s="19" t="e">
        <f t="array" ref="I170">SUM(IF(MID('Inwentaryzacja 26.02.2013 '!$C$5:$C$201,1,LEN('Podsumowanie inwentaryzacji'!$C170))='Podsumowanie inwentaryzacji'!$C170, IF('Inwentaryzacja 26.02.2013 '!#REF!=3,'Inwentaryzacja 26.02.2013 '!#REF!,0),0),0)</f>
        <v>#REF!</v>
      </c>
      <c r="J170" s="19" t="e">
        <f t="array" ref="J170">SUM(IF(MID('Inwentaryzacja 26.02.2013 '!$C$5:$C$201,1,LEN('Podsumowanie inwentaryzacji'!$C170))='Podsumowanie inwentaryzacji'!$C170, IF('Inwentaryzacja 26.02.2013 '!#REF!=3,'Inwentaryzacja 26.02.2013 '!#REF!,0),0),0)</f>
        <v>#REF!</v>
      </c>
      <c r="K170" s="23" t="e">
        <f t="shared" ref="K170:K186" si="19">SUM(D170:J170)</f>
        <v>#REF!</v>
      </c>
      <c r="L170" s="19" t="e">
        <f t="array" ref="L170">SUM(IF(MID('Inwentaryzacja 26.02.2013 '!$C$5:$C$201,1,LEN('Podsumowanie inwentaryzacji'!$C170))='Podsumowanie inwentaryzacji'!$C170, IF('Inwentaryzacja 26.02.2013 '!#REF!=3,IF('Inwentaryzacja 26.02.2013 '!#REF!=1,'Inwentaryzacja 26.02.2013 '!$G$5:$G$201,0),0),0),0)</f>
        <v>#REF!</v>
      </c>
      <c r="M170" s="19" t="e">
        <f t="array" ref="M170">SUM(IF(MID('Inwentaryzacja 26.02.2013 '!$C$5:$C$201,1,LEN('Podsumowanie inwentaryzacji'!$C170))='Podsumowanie inwentaryzacji'!$C170, IF('Inwentaryzacja 26.02.2013 '!#REF!=3,IF('Inwentaryzacja 26.02.2013 '!#REF!=1,'Inwentaryzacja 26.02.2013 '!$G$5:$G$201,0),0),0),0)</f>
        <v>#REF!</v>
      </c>
      <c r="N170" s="19" t="e">
        <f t="array" ref="N170">SUM(IF(MID('Inwentaryzacja 26.02.2013 '!$C$5:$C$201,1,LEN('Podsumowanie inwentaryzacji'!$C170))='Podsumowanie inwentaryzacji'!$C170, IF('Inwentaryzacja 26.02.2013 '!#REF!=3,IF('Inwentaryzacja 26.02.2013 '!#REF!=1,'Inwentaryzacja 26.02.2013 '!$G$5:$G$201,0),0),0),0)</f>
        <v>#REF!</v>
      </c>
      <c r="O170" s="19" t="e">
        <f t="array" ref="O170">SUM(IF(MID('Inwentaryzacja 26.02.2013 '!$C$5:$C$201,1,LEN('Podsumowanie inwentaryzacji'!$C170))='Podsumowanie inwentaryzacji'!$C170, IF('Inwentaryzacja 26.02.2013 '!#REF!=3,IF('Inwentaryzacja 26.02.2013 '!#REF!=1,'Inwentaryzacja 26.02.2013 '!$G$5:$G$201,0),0),0),0)</f>
        <v>#REF!</v>
      </c>
      <c r="P170" s="19" t="e">
        <f t="array" ref="P170">SUM(IF(MID('Inwentaryzacja 26.02.2013 '!$C$5:$C$201,1,LEN('Podsumowanie inwentaryzacji'!$C170))='Podsumowanie inwentaryzacji'!$C170, IF('Inwentaryzacja 26.02.2013 '!#REF!=3,IF('Inwentaryzacja 26.02.2013 '!#REF!=1,'Inwentaryzacja 26.02.2013 '!$G$5:$G$201,0),0),0),0)</f>
        <v>#REF!</v>
      </c>
      <c r="Q170" s="19" t="e">
        <f t="array" ref="Q170">SUM(IF(MID('Inwentaryzacja 26.02.2013 '!$C$5:$C$201,1,LEN('Podsumowanie inwentaryzacji'!$C170))='Podsumowanie inwentaryzacji'!$C170, IF('Inwentaryzacja 26.02.2013 '!#REF!=3,IF('Inwentaryzacja 26.02.2013 '!#REF!=1,'Inwentaryzacja 26.02.2013 '!$G$5:$G$201,0),0),0),0)</f>
        <v>#REF!</v>
      </c>
      <c r="R170" s="19" t="e">
        <f t="array" ref="R170">SUM(IF(MID('Inwentaryzacja 26.02.2013 '!$C$5:$C$201,1,LEN('Podsumowanie inwentaryzacji'!$C170))='Podsumowanie inwentaryzacji'!$C170, IF('Inwentaryzacja 26.02.2013 '!#REF!=3,IF('Inwentaryzacja 26.02.2013 '!#REF!=1,'Inwentaryzacja 26.02.2013 '!$G$5:$G$201,0),0),0),0)</f>
        <v>#REF!</v>
      </c>
      <c r="S170" s="23" t="e">
        <f t="shared" ref="S170:S186" si="20">SUM(L170:R170)</f>
        <v>#REF!</v>
      </c>
      <c r="T170" s="46" t="e">
        <f t="array" ref="T170">SUM(IF(MID('Inwentaryzacja 26.02.2013 '!$C$5:$C$201,1,LEN('Podsumowanie inwentaryzacji'!$C170))='Podsumowanie inwentaryzacji'!$C170, IF('Inwentaryzacja 26.02.2013 '!#REF!=3,IF('Inwentaryzacja 26.02.2013 '!#REF!=1,'Inwentaryzacja 26.02.2013 '!$H$5:$H$201,0),0),0),0)</f>
        <v>#REF!</v>
      </c>
      <c r="U170" s="46" t="e">
        <f t="array" ref="U170">SUM(IF(MID('Inwentaryzacja 26.02.2013 '!$C$5:$C$201,1,LEN('Podsumowanie inwentaryzacji'!$C170))='Podsumowanie inwentaryzacji'!$C170, IF('Inwentaryzacja 26.02.2013 '!#REF!=3,IF('Inwentaryzacja 26.02.2013 '!#REF!=1,'Inwentaryzacja 26.02.2013 '!$H$5:$H$201,0),0),0),0)</f>
        <v>#REF!</v>
      </c>
      <c r="V170" s="46" t="e">
        <f t="array" ref="V170">SUM(IF(MID('Inwentaryzacja 26.02.2013 '!$C$5:$C$201,1,LEN('Podsumowanie inwentaryzacji'!$C170))='Podsumowanie inwentaryzacji'!$C170, IF('Inwentaryzacja 26.02.2013 '!#REF!=3,IF('Inwentaryzacja 26.02.2013 '!#REF!=1,'Inwentaryzacja 26.02.2013 '!$H$5:$H$201,0),0),0),0)</f>
        <v>#REF!</v>
      </c>
      <c r="W170" s="46" t="e">
        <f t="array" ref="W170">SUM(IF(MID('Inwentaryzacja 26.02.2013 '!$C$5:$C$201,1,LEN('Podsumowanie inwentaryzacji'!$C170))='Podsumowanie inwentaryzacji'!$C170, IF('Inwentaryzacja 26.02.2013 '!#REF!=3,IF('Inwentaryzacja 26.02.2013 '!#REF!=1,'Inwentaryzacja 26.02.2013 '!$H$5:$H$201,0),0),0),0)</f>
        <v>#REF!</v>
      </c>
      <c r="X170" s="46" t="e">
        <f t="array" ref="X170">SUM(IF(MID('Inwentaryzacja 26.02.2013 '!$C$5:$C$201,1,LEN('Podsumowanie inwentaryzacji'!$C170))='Podsumowanie inwentaryzacji'!$C170, IF('Inwentaryzacja 26.02.2013 '!#REF!=3,IF('Inwentaryzacja 26.02.2013 '!#REF!=1,'Inwentaryzacja 26.02.2013 '!$H$5:$H$201,0),0),0),0)</f>
        <v>#REF!</v>
      </c>
      <c r="Y170" s="46" t="e">
        <f t="array" ref="Y170">SUM(IF(MID('Inwentaryzacja 26.02.2013 '!$C$5:$C$201,1,LEN('Podsumowanie inwentaryzacji'!$C170))='Podsumowanie inwentaryzacji'!$C170, IF('Inwentaryzacja 26.02.2013 '!#REF!=3,IF('Inwentaryzacja 26.02.2013 '!#REF!=1,'Inwentaryzacja 26.02.2013 '!$H$5:$H$201,0),0),0),0)</f>
        <v>#REF!</v>
      </c>
      <c r="Z170" s="46" t="e">
        <f t="array" ref="Z170">SUM(IF(MID('Inwentaryzacja 26.02.2013 '!$C$5:$C$201,1,LEN('Podsumowanie inwentaryzacji'!$C170))='Podsumowanie inwentaryzacji'!$C170, IF('Inwentaryzacja 26.02.2013 '!#REF!=3,IF('Inwentaryzacja 26.02.2013 '!#REF!=1,'Inwentaryzacja 26.02.2013 '!$H$5:$H$201,0),0),0),0)</f>
        <v>#REF!</v>
      </c>
      <c r="AA170" s="97" t="e">
        <f t="shared" ref="AA170:AA186" si="21">SUM(T170:Z170)</f>
        <v>#REF!</v>
      </c>
    </row>
    <row r="171" spans="2:27">
      <c r="B171" s="24">
        <f>B170+1</f>
        <v>2</v>
      </c>
      <c r="C171" s="24" t="s">
        <v>3977</v>
      </c>
      <c r="D171" s="19" t="e">
        <f t="array" ref="D171">SUM(IF(MID('Inwentaryzacja 26.02.2013 '!$C$5:$C$201,1,LEN('Podsumowanie inwentaryzacji'!$C171))='Podsumowanie inwentaryzacji'!$C171, IF('Inwentaryzacja 26.02.2013 '!#REF!=3,'Inwentaryzacja 26.02.2013 '!#REF!,0),0),0)</f>
        <v>#REF!</v>
      </c>
      <c r="E171" s="19" t="e">
        <f t="array" ref="E171">SUM(IF(MID('Inwentaryzacja 26.02.2013 '!$C$5:$C$201,1,LEN('Podsumowanie inwentaryzacji'!$C171))='Podsumowanie inwentaryzacji'!$C171, IF('Inwentaryzacja 26.02.2013 '!#REF!=3,'Inwentaryzacja 26.02.2013 '!#REF!,0),0),0)</f>
        <v>#REF!</v>
      </c>
      <c r="F171" s="19" t="e">
        <f t="array" ref="F171">SUM(IF(MID('Inwentaryzacja 26.02.2013 '!$C$5:$C$201,1,LEN('Podsumowanie inwentaryzacji'!$C171))='Podsumowanie inwentaryzacji'!$C171, IF('Inwentaryzacja 26.02.2013 '!#REF!=3,'Inwentaryzacja 26.02.2013 '!#REF!,0),0),0)</f>
        <v>#REF!</v>
      </c>
      <c r="G171" s="19" t="e">
        <f t="array" ref="G171">SUM(IF(MID('Inwentaryzacja 26.02.2013 '!$C$5:$C$201,1,LEN('Podsumowanie inwentaryzacji'!$C171))='Podsumowanie inwentaryzacji'!$C171, IF('Inwentaryzacja 26.02.2013 '!#REF!=3,'Inwentaryzacja 26.02.2013 '!#REF!,0),0),0)</f>
        <v>#REF!</v>
      </c>
      <c r="H171" s="19" t="e">
        <f t="array" ref="H171">SUM(IF(MID('Inwentaryzacja 26.02.2013 '!$C$5:$C$201,1,LEN('Podsumowanie inwentaryzacji'!$C171))='Podsumowanie inwentaryzacji'!$C171, IF('Inwentaryzacja 26.02.2013 '!#REF!=3,'Inwentaryzacja 26.02.2013 '!#REF!,0),0),0)</f>
        <v>#REF!</v>
      </c>
      <c r="I171" s="19" t="e">
        <f t="array" ref="I171">SUM(IF(MID('Inwentaryzacja 26.02.2013 '!$C$5:$C$201,1,LEN('Podsumowanie inwentaryzacji'!$C171))='Podsumowanie inwentaryzacji'!$C171, IF('Inwentaryzacja 26.02.2013 '!#REF!=3,'Inwentaryzacja 26.02.2013 '!#REF!,0),0),0)</f>
        <v>#REF!</v>
      </c>
      <c r="J171" s="19" t="e">
        <f t="array" ref="J171">SUM(IF(MID('Inwentaryzacja 26.02.2013 '!$C$5:$C$201,1,LEN('Podsumowanie inwentaryzacji'!$C171))='Podsumowanie inwentaryzacji'!$C171, IF('Inwentaryzacja 26.02.2013 '!#REF!=3,'Inwentaryzacja 26.02.2013 '!#REF!,0),0),0)</f>
        <v>#REF!</v>
      </c>
      <c r="K171" s="23" t="e">
        <f t="shared" si="19"/>
        <v>#REF!</v>
      </c>
      <c r="L171" s="19" t="e">
        <f t="array" ref="L171">SUM(IF(MID('Inwentaryzacja 26.02.2013 '!$C$5:$C$201,1,LEN('Podsumowanie inwentaryzacji'!$C171))='Podsumowanie inwentaryzacji'!$C171, IF('Inwentaryzacja 26.02.2013 '!#REF!=3,IF('Inwentaryzacja 26.02.2013 '!#REF!=1,'Inwentaryzacja 26.02.2013 '!$G$5:$G$201,0),0),0),0)</f>
        <v>#REF!</v>
      </c>
      <c r="M171" s="19" t="e">
        <f t="array" ref="M171">SUM(IF(MID('Inwentaryzacja 26.02.2013 '!$C$5:$C$201,1,LEN('Podsumowanie inwentaryzacji'!$C171))='Podsumowanie inwentaryzacji'!$C171, IF('Inwentaryzacja 26.02.2013 '!#REF!=3,IF('Inwentaryzacja 26.02.2013 '!#REF!=1,'Inwentaryzacja 26.02.2013 '!$G$5:$G$201,0),0),0),0)</f>
        <v>#REF!</v>
      </c>
      <c r="N171" s="19" t="e">
        <f t="array" ref="N171">SUM(IF(MID('Inwentaryzacja 26.02.2013 '!$C$5:$C$201,1,LEN('Podsumowanie inwentaryzacji'!$C171))='Podsumowanie inwentaryzacji'!$C171, IF('Inwentaryzacja 26.02.2013 '!#REF!=3,IF('Inwentaryzacja 26.02.2013 '!#REF!=1,'Inwentaryzacja 26.02.2013 '!$G$5:$G$201,0),0),0),0)</f>
        <v>#REF!</v>
      </c>
      <c r="O171" s="19" t="e">
        <f t="array" ref="O171">SUM(IF(MID('Inwentaryzacja 26.02.2013 '!$C$5:$C$201,1,LEN('Podsumowanie inwentaryzacji'!$C171))='Podsumowanie inwentaryzacji'!$C171, IF('Inwentaryzacja 26.02.2013 '!#REF!=3,IF('Inwentaryzacja 26.02.2013 '!#REF!=1,'Inwentaryzacja 26.02.2013 '!$G$5:$G$201,0),0),0),0)</f>
        <v>#REF!</v>
      </c>
      <c r="P171" s="19" t="e">
        <f t="array" ref="P171">SUM(IF(MID('Inwentaryzacja 26.02.2013 '!$C$5:$C$201,1,LEN('Podsumowanie inwentaryzacji'!$C171))='Podsumowanie inwentaryzacji'!$C171, IF('Inwentaryzacja 26.02.2013 '!#REF!=3,IF('Inwentaryzacja 26.02.2013 '!#REF!=1,'Inwentaryzacja 26.02.2013 '!$G$5:$G$201,0),0),0),0)</f>
        <v>#REF!</v>
      </c>
      <c r="Q171" s="19" t="e">
        <f t="array" ref="Q171">SUM(IF(MID('Inwentaryzacja 26.02.2013 '!$C$5:$C$201,1,LEN('Podsumowanie inwentaryzacji'!$C171))='Podsumowanie inwentaryzacji'!$C171, IF('Inwentaryzacja 26.02.2013 '!#REF!=3,IF('Inwentaryzacja 26.02.2013 '!#REF!=1,'Inwentaryzacja 26.02.2013 '!$G$5:$G$201,0),0),0),0)</f>
        <v>#REF!</v>
      </c>
      <c r="R171" s="19" t="e">
        <f t="array" ref="R171">SUM(IF(MID('Inwentaryzacja 26.02.2013 '!$C$5:$C$201,1,LEN('Podsumowanie inwentaryzacji'!$C171))='Podsumowanie inwentaryzacji'!$C171, IF('Inwentaryzacja 26.02.2013 '!#REF!=3,IF('Inwentaryzacja 26.02.2013 '!#REF!=1,'Inwentaryzacja 26.02.2013 '!$G$5:$G$201,0),0),0),0)</f>
        <v>#REF!</v>
      </c>
      <c r="S171" s="23" t="e">
        <f t="shared" si="20"/>
        <v>#REF!</v>
      </c>
      <c r="T171" s="46" t="e">
        <f t="array" ref="T171">SUM(IF(MID('Inwentaryzacja 26.02.2013 '!$C$5:$C$201,1,LEN('Podsumowanie inwentaryzacji'!$C171))='Podsumowanie inwentaryzacji'!$C171, IF('Inwentaryzacja 26.02.2013 '!#REF!=3,IF('Inwentaryzacja 26.02.2013 '!#REF!=1,'Inwentaryzacja 26.02.2013 '!$H$5:$H$201,0),0),0),0)</f>
        <v>#REF!</v>
      </c>
      <c r="U171" s="46" t="e">
        <f t="array" ref="U171">SUM(IF(MID('Inwentaryzacja 26.02.2013 '!$C$5:$C$201,1,LEN('Podsumowanie inwentaryzacji'!$C171))='Podsumowanie inwentaryzacji'!$C171, IF('Inwentaryzacja 26.02.2013 '!#REF!=3,IF('Inwentaryzacja 26.02.2013 '!#REF!=1,'Inwentaryzacja 26.02.2013 '!$H$5:$H$201,0),0),0),0)</f>
        <v>#REF!</v>
      </c>
      <c r="V171" s="46" t="e">
        <f t="array" ref="V171">SUM(IF(MID('Inwentaryzacja 26.02.2013 '!$C$5:$C$201,1,LEN('Podsumowanie inwentaryzacji'!$C171))='Podsumowanie inwentaryzacji'!$C171, IF('Inwentaryzacja 26.02.2013 '!#REF!=3,IF('Inwentaryzacja 26.02.2013 '!#REF!=1,'Inwentaryzacja 26.02.2013 '!$H$5:$H$201,0),0),0),0)</f>
        <v>#REF!</v>
      </c>
      <c r="W171" s="46" t="e">
        <f t="array" ref="W171">SUM(IF(MID('Inwentaryzacja 26.02.2013 '!$C$5:$C$201,1,LEN('Podsumowanie inwentaryzacji'!$C171))='Podsumowanie inwentaryzacji'!$C171, IF('Inwentaryzacja 26.02.2013 '!#REF!=3,IF('Inwentaryzacja 26.02.2013 '!#REF!=1,'Inwentaryzacja 26.02.2013 '!$H$5:$H$201,0),0),0),0)</f>
        <v>#REF!</v>
      </c>
      <c r="X171" s="46" t="e">
        <f t="array" ref="X171">SUM(IF(MID('Inwentaryzacja 26.02.2013 '!$C$5:$C$201,1,LEN('Podsumowanie inwentaryzacji'!$C171))='Podsumowanie inwentaryzacji'!$C171, IF('Inwentaryzacja 26.02.2013 '!#REF!=3,IF('Inwentaryzacja 26.02.2013 '!#REF!=1,'Inwentaryzacja 26.02.2013 '!$H$5:$H$201,0),0),0),0)</f>
        <v>#REF!</v>
      </c>
      <c r="Y171" s="46" t="e">
        <f t="array" ref="Y171">SUM(IF(MID('Inwentaryzacja 26.02.2013 '!$C$5:$C$201,1,LEN('Podsumowanie inwentaryzacji'!$C171))='Podsumowanie inwentaryzacji'!$C171, IF('Inwentaryzacja 26.02.2013 '!#REF!=3,IF('Inwentaryzacja 26.02.2013 '!#REF!=1,'Inwentaryzacja 26.02.2013 '!$H$5:$H$201,0),0),0),0)</f>
        <v>#REF!</v>
      </c>
      <c r="Z171" s="46" t="e">
        <f t="array" ref="Z171">SUM(IF(MID('Inwentaryzacja 26.02.2013 '!$C$5:$C$201,1,LEN('Podsumowanie inwentaryzacji'!$C171))='Podsumowanie inwentaryzacji'!$C171, IF('Inwentaryzacja 26.02.2013 '!#REF!=3,IF('Inwentaryzacja 26.02.2013 '!#REF!=1,'Inwentaryzacja 26.02.2013 '!$H$5:$H$201,0),0),0),0)</f>
        <v>#REF!</v>
      </c>
      <c r="AA171" s="97" t="e">
        <f t="shared" si="21"/>
        <v>#REF!</v>
      </c>
    </row>
    <row r="172" spans="2:27">
      <c r="B172" s="24">
        <f t="shared" ref="B172:B186" si="22">B171+1</f>
        <v>3</v>
      </c>
      <c r="C172" s="24" t="s">
        <v>3192</v>
      </c>
      <c r="D172" s="19" t="e">
        <f t="array" ref="D172">SUM(IF(MID('Inwentaryzacja 26.02.2013 '!$C$5:$C$201,1,LEN('Podsumowanie inwentaryzacji'!$C172))='Podsumowanie inwentaryzacji'!$C172, IF('Inwentaryzacja 26.02.2013 '!#REF!=3,'Inwentaryzacja 26.02.2013 '!#REF!,0),0),0)</f>
        <v>#REF!</v>
      </c>
      <c r="E172" s="19" t="e">
        <f t="array" ref="E172">SUM(IF(MID('Inwentaryzacja 26.02.2013 '!$C$5:$C$201,1,LEN('Podsumowanie inwentaryzacji'!$C172))='Podsumowanie inwentaryzacji'!$C172, IF('Inwentaryzacja 26.02.2013 '!#REF!=3,'Inwentaryzacja 26.02.2013 '!#REF!,0),0),0)</f>
        <v>#REF!</v>
      </c>
      <c r="F172" s="19" t="e">
        <f t="array" ref="F172">SUM(IF(MID('Inwentaryzacja 26.02.2013 '!$C$5:$C$201,1,LEN('Podsumowanie inwentaryzacji'!$C172))='Podsumowanie inwentaryzacji'!$C172, IF('Inwentaryzacja 26.02.2013 '!#REF!=3,'Inwentaryzacja 26.02.2013 '!#REF!,0),0),0)</f>
        <v>#REF!</v>
      </c>
      <c r="G172" s="19" t="e">
        <f t="array" ref="G172">SUM(IF(MID('Inwentaryzacja 26.02.2013 '!$C$5:$C$201,1,LEN('Podsumowanie inwentaryzacji'!$C172))='Podsumowanie inwentaryzacji'!$C172, IF('Inwentaryzacja 26.02.2013 '!#REF!=3,'Inwentaryzacja 26.02.2013 '!#REF!,0),0),0)</f>
        <v>#REF!</v>
      </c>
      <c r="H172" s="19" t="e">
        <f t="array" ref="H172">SUM(IF(MID('Inwentaryzacja 26.02.2013 '!$C$5:$C$201,1,LEN('Podsumowanie inwentaryzacji'!$C172))='Podsumowanie inwentaryzacji'!$C172, IF('Inwentaryzacja 26.02.2013 '!#REF!=3,'Inwentaryzacja 26.02.2013 '!#REF!,0),0),0)</f>
        <v>#REF!</v>
      </c>
      <c r="I172" s="19" t="e">
        <f t="array" ref="I172">SUM(IF(MID('Inwentaryzacja 26.02.2013 '!$C$5:$C$201,1,LEN('Podsumowanie inwentaryzacji'!$C172))='Podsumowanie inwentaryzacji'!$C172, IF('Inwentaryzacja 26.02.2013 '!#REF!=3,'Inwentaryzacja 26.02.2013 '!#REF!,0),0),0)</f>
        <v>#REF!</v>
      </c>
      <c r="J172" s="19" t="e">
        <f t="array" ref="J172">SUM(IF(MID('Inwentaryzacja 26.02.2013 '!$C$5:$C$201,1,LEN('Podsumowanie inwentaryzacji'!$C172))='Podsumowanie inwentaryzacji'!$C172, IF('Inwentaryzacja 26.02.2013 '!#REF!=3,'Inwentaryzacja 26.02.2013 '!#REF!,0),0),0)</f>
        <v>#REF!</v>
      </c>
      <c r="K172" s="23" t="e">
        <f t="shared" si="19"/>
        <v>#REF!</v>
      </c>
      <c r="L172" s="19" t="e">
        <f t="array" ref="L172">SUM(IF(MID('Inwentaryzacja 26.02.2013 '!$C$5:$C$201,1,LEN('Podsumowanie inwentaryzacji'!$C172))='Podsumowanie inwentaryzacji'!$C172, IF('Inwentaryzacja 26.02.2013 '!#REF!=3,IF('Inwentaryzacja 26.02.2013 '!#REF!=1,'Inwentaryzacja 26.02.2013 '!$G$5:$G$201,0),0),0),0)</f>
        <v>#REF!</v>
      </c>
      <c r="M172" s="19" t="e">
        <f t="array" ref="M172">SUM(IF(MID('Inwentaryzacja 26.02.2013 '!$C$5:$C$201,1,LEN('Podsumowanie inwentaryzacji'!$C172))='Podsumowanie inwentaryzacji'!$C172, IF('Inwentaryzacja 26.02.2013 '!#REF!=3,IF('Inwentaryzacja 26.02.2013 '!#REF!=1,'Inwentaryzacja 26.02.2013 '!$G$5:$G$201,0),0),0),0)</f>
        <v>#REF!</v>
      </c>
      <c r="N172" s="19" t="e">
        <f t="array" ref="N172">SUM(IF(MID('Inwentaryzacja 26.02.2013 '!$C$5:$C$201,1,LEN('Podsumowanie inwentaryzacji'!$C172))='Podsumowanie inwentaryzacji'!$C172, IF('Inwentaryzacja 26.02.2013 '!#REF!=3,IF('Inwentaryzacja 26.02.2013 '!#REF!=1,'Inwentaryzacja 26.02.2013 '!$G$5:$G$201,0),0),0),0)</f>
        <v>#REF!</v>
      </c>
      <c r="O172" s="19" t="e">
        <f t="array" ref="O172">SUM(IF(MID('Inwentaryzacja 26.02.2013 '!$C$5:$C$201,1,LEN('Podsumowanie inwentaryzacji'!$C172))='Podsumowanie inwentaryzacji'!$C172, IF('Inwentaryzacja 26.02.2013 '!#REF!=3,IF('Inwentaryzacja 26.02.2013 '!#REF!=1,'Inwentaryzacja 26.02.2013 '!$G$5:$G$201,0),0),0),0)</f>
        <v>#REF!</v>
      </c>
      <c r="P172" s="19" t="e">
        <f t="array" ref="P172">SUM(IF(MID('Inwentaryzacja 26.02.2013 '!$C$5:$C$201,1,LEN('Podsumowanie inwentaryzacji'!$C172))='Podsumowanie inwentaryzacji'!$C172, IF('Inwentaryzacja 26.02.2013 '!#REF!=3,IF('Inwentaryzacja 26.02.2013 '!#REF!=1,'Inwentaryzacja 26.02.2013 '!$G$5:$G$201,0),0),0),0)</f>
        <v>#REF!</v>
      </c>
      <c r="Q172" s="19" t="e">
        <f t="array" ref="Q172">SUM(IF(MID('Inwentaryzacja 26.02.2013 '!$C$5:$C$201,1,LEN('Podsumowanie inwentaryzacji'!$C172))='Podsumowanie inwentaryzacji'!$C172, IF('Inwentaryzacja 26.02.2013 '!#REF!=3,IF('Inwentaryzacja 26.02.2013 '!#REF!=1,'Inwentaryzacja 26.02.2013 '!$G$5:$G$201,0),0),0),0)</f>
        <v>#REF!</v>
      </c>
      <c r="R172" s="19" t="e">
        <f t="array" ref="R172">SUM(IF(MID('Inwentaryzacja 26.02.2013 '!$C$5:$C$201,1,LEN('Podsumowanie inwentaryzacji'!$C172))='Podsumowanie inwentaryzacji'!$C172, IF('Inwentaryzacja 26.02.2013 '!#REF!=3,IF('Inwentaryzacja 26.02.2013 '!#REF!=1,'Inwentaryzacja 26.02.2013 '!$G$5:$G$201,0),0),0),0)</f>
        <v>#REF!</v>
      </c>
      <c r="S172" s="23" t="e">
        <f t="shared" si="20"/>
        <v>#REF!</v>
      </c>
      <c r="T172" s="46" t="e">
        <f t="array" ref="T172">SUM(IF(MID('Inwentaryzacja 26.02.2013 '!$C$5:$C$201,1,LEN('Podsumowanie inwentaryzacji'!$C172))='Podsumowanie inwentaryzacji'!$C172, IF('Inwentaryzacja 26.02.2013 '!#REF!=3,IF('Inwentaryzacja 26.02.2013 '!#REF!=1,'Inwentaryzacja 26.02.2013 '!$H$5:$H$201,0),0),0),0)</f>
        <v>#REF!</v>
      </c>
      <c r="U172" s="46" t="e">
        <f t="array" ref="U172">SUM(IF(MID('Inwentaryzacja 26.02.2013 '!$C$5:$C$201,1,LEN('Podsumowanie inwentaryzacji'!$C172))='Podsumowanie inwentaryzacji'!$C172, IF('Inwentaryzacja 26.02.2013 '!#REF!=3,IF('Inwentaryzacja 26.02.2013 '!#REF!=1,'Inwentaryzacja 26.02.2013 '!$H$5:$H$201,0),0),0),0)</f>
        <v>#REF!</v>
      </c>
      <c r="V172" s="46" t="e">
        <f t="array" ref="V172">SUM(IF(MID('Inwentaryzacja 26.02.2013 '!$C$5:$C$201,1,LEN('Podsumowanie inwentaryzacji'!$C172))='Podsumowanie inwentaryzacji'!$C172, IF('Inwentaryzacja 26.02.2013 '!#REF!=3,IF('Inwentaryzacja 26.02.2013 '!#REF!=1,'Inwentaryzacja 26.02.2013 '!$H$5:$H$201,0),0),0),0)</f>
        <v>#REF!</v>
      </c>
      <c r="W172" s="46" t="e">
        <f t="array" ref="W172">SUM(IF(MID('Inwentaryzacja 26.02.2013 '!$C$5:$C$201,1,LEN('Podsumowanie inwentaryzacji'!$C172))='Podsumowanie inwentaryzacji'!$C172, IF('Inwentaryzacja 26.02.2013 '!#REF!=3,IF('Inwentaryzacja 26.02.2013 '!#REF!=1,'Inwentaryzacja 26.02.2013 '!$H$5:$H$201,0),0),0),0)</f>
        <v>#REF!</v>
      </c>
      <c r="X172" s="46" t="e">
        <f t="array" ref="X172">SUM(IF(MID('Inwentaryzacja 26.02.2013 '!$C$5:$C$201,1,LEN('Podsumowanie inwentaryzacji'!$C172))='Podsumowanie inwentaryzacji'!$C172, IF('Inwentaryzacja 26.02.2013 '!#REF!=3,IF('Inwentaryzacja 26.02.2013 '!#REF!=1,'Inwentaryzacja 26.02.2013 '!$H$5:$H$201,0),0),0),0)</f>
        <v>#REF!</v>
      </c>
      <c r="Y172" s="46" t="e">
        <f t="array" ref="Y172">SUM(IF(MID('Inwentaryzacja 26.02.2013 '!$C$5:$C$201,1,LEN('Podsumowanie inwentaryzacji'!$C172))='Podsumowanie inwentaryzacji'!$C172, IF('Inwentaryzacja 26.02.2013 '!#REF!=3,IF('Inwentaryzacja 26.02.2013 '!#REF!=1,'Inwentaryzacja 26.02.2013 '!$H$5:$H$201,0),0),0),0)</f>
        <v>#REF!</v>
      </c>
      <c r="Z172" s="46" t="e">
        <f t="array" ref="Z172">SUM(IF(MID('Inwentaryzacja 26.02.2013 '!$C$5:$C$201,1,LEN('Podsumowanie inwentaryzacji'!$C172))='Podsumowanie inwentaryzacji'!$C172, IF('Inwentaryzacja 26.02.2013 '!#REF!=3,IF('Inwentaryzacja 26.02.2013 '!#REF!=1,'Inwentaryzacja 26.02.2013 '!$H$5:$H$201,0),0),0),0)</f>
        <v>#REF!</v>
      </c>
      <c r="AA172" s="97" t="e">
        <f t="shared" si="21"/>
        <v>#REF!</v>
      </c>
    </row>
    <row r="173" spans="2:27">
      <c r="B173" s="24">
        <f t="shared" si="22"/>
        <v>4</v>
      </c>
      <c r="C173" s="24" t="s">
        <v>1112</v>
      </c>
      <c r="D173" s="19" t="e">
        <f t="array" ref="D173">SUM(IF(MID('Inwentaryzacja 26.02.2013 '!$C$5:$C$201,1,LEN('Podsumowanie inwentaryzacji'!$C173))='Podsumowanie inwentaryzacji'!$C173, IF('Inwentaryzacja 26.02.2013 '!#REF!=3,'Inwentaryzacja 26.02.2013 '!#REF!,0),0),0)</f>
        <v>#REF!</v>
      </c>
      <c r="E173" s="19" t="e">
        <f t="array" ref="E173">SUM(IF(MID('Inwentaryzacja 26.02.2013 '!$C$5:$C$201,1,LEN('Podsumowanie inwentaryzacji'!$C173))='Podsumowanie inwentaryzacji'!$C173, IF('Inwentaryzacja 26.02.2013 '!#REF!=3,'Inwentaryzacja 26.02.2013 '!#REF!,0),0),0)</f>
        <v>#REF!</v>
      </c>
      <c r="F173" s="19" t="e">
        <f t="array" ref="F173">SUM(IF(MID('Inwentaryzacja 26.02.2013 '!$C$5:$C$201,1,LEN('Podsumowanie inwentaryzacji'!$C173))='Podsumowanie inwentaryzacji'!$C173, IF('Inwentaryzacja 26.02.2013 '!#REF!=3,'Inwentaryzacja 26.02.2013 '!#REF!,0),0),0)</f>
        <v>#REF!</v>
      </c>
      <c r="G173" s="19" t="e">
        <f t="array" ref="G173">SUM(IF(MID('Inwentaryzacja 26.02.2013 '!$C$5:$C$201,1,LEN('Podsumowanie inwentaryzacji'!$C173))='Podsumowanie inwentaryzacji'!$C173, IF('Inwentaryzacja 26.02.2013 '!#REF!=3,'Inwentaryzacja 26.02.2013 '!#REF!,0),0),0)</f>
        <v>#REF!</v>
      </c>
      <c r="H173" s="19" t="e">
        <f t="array" ref="H173">SUM(IF(MID('Inwentaryzacja 26.02.2013 '!$C$5:$C$201,1,LEN('Podsumowanie inwentaryzacji'!$C173))='Podsumowanie inwentaryzacji'!$C173, IF('Inwentaryzacja 26.02.2013 '!#REF!=3,'Inwentaryzacja 26.02.2013 '!#REF!,0),0),0)</f>
        <v>#REF!</v>
      </c>
      <c r="I173" s="19" t="e">
        <f t="array" ref="I173">SUM(IF(MID('Inwentaryzacja 26.02.2013 '!$C$5:$C$201,1,LEN('Podsumowanie inwentaryzacji'!$C173))='Podsumowanie inwentaryzacji'!$C173, IF('Inwentaryzacja 26.02.2013 '!#REF!=3,'Inwentaryzacja 26.02.2013 '!#REF!,0),0),0)</f>
        <v>#REF!</v>
      </c>
      <c r="J173" s="19" t="e">
        <f t="array" ref="J173">SUM(IF(MID('Inwentaryzacja 26.02.2013 '!$C$5:$C$201,1,LEN('Podsumowanie inwentaryzacji'!$C173))='Podsumowanie inwentaryzacji'!$C173, IF('Inwentaryzacja 26.02.2013 '!#REF!=3,'Inwentaryzacja 26.02.2013 '!#REF!,0),0),0)</f>
        <v>#REF!</v>
      </c>
      <c r="K173" s="23" t="e">
        <f t="shared" si="19"/>
        <v>#REF!</v>
      </c>
      <c r="L173" s="19" t="e">
        <f t="array" ref="L173">SUM(IF(MID('Inwentaryzacja 26.02.2013 '!$C$5:$C$201,1,LEN('Podsumowanie inwentaryzacji'!$C173))='Podsumowanie inwentaryzacji'!$C173, IF('Inwentaryzacja 26.02.2013 '!#REF!=3,IF('Inwentaryzacja 26.02.2013 '!#REF!=1,'Inwentaryzacja 26.02.2013 '!$G$5:$G$201,0),0),0),0)</f>
        <v>#REF!</v>
      </c>
      <c r="M173" s="19" t="e">
        <f t="array" ref="M173">SUM(IF(MID('Inwentaryzacja 26.02.2013 '!$C$5:$C$201,1,LEN('Podsumowanie inwentaryzacji'!$C173))='Podsumowanie inwentaryzacji'!$C173, IF('Inwentaryzacja 26.02.2013 '!#REF!=3,IF('Inwentaryzacja 26.02.2013 '!#REF!=1,'Inwentaryzacja 26.02.2013 '!$G$5:$G$201,0),0),0),0)</f>
        <v>#REF!</v>
      </c>
      <c r="N173" s="19" t="e">
        <f t="array" ref="N173">SUM(IF(MID('Inwentaryzacja 26.02.2013 '!$C$5:$C$201,1,LEN('Podsumowanie inwentaryzacji'!$C173))='Podsumowanie inwentaryzacji'!$C173, IF('Inwentaryzacja 26.02.2013 '!#REF!=3,IF('Inwentaryzacja 26.02.2013 '!#REF!=1,'Inwentaryzacja 26.02.2013 '!$G$5:$G$201,0),0),0),0)</f>
        <v>#REF!</v>
      </c>
      <c r="O173" s="19" t="e">
        <f t="array" ref="O173">SUM(IF(MID('Inwentaryzacja 26.02.2013 '!$C$5:$C$201,1,LEN('Podsumowanie inwentaryzacji'!$C173))='Podsumowanie inwentaryzacji'!$C173, IF('Inwentaryzacja 26.02.2013 '!#REF!=3,IF('Inwentaryzacja 26.02.2013 '!#REF!=1,'Inwentaryzacja 26.02.2013 '!$G$5:$G$201,0),0),0),0)</f>
        <v>#REF!</v>
      </c>
      <c r="P173" s="19" t="e">
        <f t="array" ref="P173">SUM(IF(MID('Inwentaryzacja 26.02.2013 '!$C$5:$C$201,1,LEN('Podsumowanie inwentaryzacji'!$C173))='Podsumowanie inwentaryzacji'!$C173, IF('Inwentaryzacja 26.02.2013 '!#REF!=3,IF('Inwentaryzacja 26.02.2013 '!#REF!=1,'Inwentaryzacja 26.02.2013 '!$G$5:$G$201,0),0),0),0)</f>
        <v>#REF!</v>
      </c>
      <c r="Q173" s="19" t="e">
        <f t="array" ref="Q173">SUM(IF(MID('Inwentaryzacja 26.02.2013 '!$C$5:$C$201,1,LEN('Podsumowanie inwentaryzacji'!$C173))='Podsumowanie inwentaryzacji'!$C173, IF('Inwentaryzacja 26.02.2013 '!#REF!=3,IF('Inwentaryzacja 26.02.2013 '!#REF!=1,'Inwentaryzacja 26.02.2013 '!$G$5:$G$201,0),0),0),0)</f>
        <v>#REF!</v>
      </c>
      <c r="R173" s="19" t="e">
        <f t="array" ref="R173">SUM(IF(MID('Inwentaryzacja 26.02.2013 '!$C$5:$C$201,1,LEN('Podsumowanie inwentaryzacji'!$C173))='Podsumowanie inwentaryzacji'!$C173, IF('Inwentaryzacja 26.02.2013 '!#REF!=3,IF('Inwentaryzacja 26.02.2013 '!#REF!=1,'Inwentaryzacja 26.02.2013 '!$G$5:$G$201,0),0),0),0)</f>
        <v>#REF!</v>
      </c>
      <c r="S173" s="23" t="e">
        <f t="shared" si="20"/>
        <v>#REF!</v>
      </c>
      <c r="T173" s="46" t="e">
        <f t="array" ref="T173">SUM(IF(MID('Inwentaryzacja 26.02.2013 '!$C$5:$C$201,1,LEN('Podsumowanie inwentaryzacji'!$C173))='Podsumowanie inwentaryzacji'!$C173, IF('Inwentaryzacja 26.02.2013 '!#REF!=3,IF('Inwentaryzacja 26.02.2013 '!#REF!=1,'Inwentaryzacja 26.02.2013 '!$H$5:$H$201,0),0),0),0)</f>
        <v>#REF!</v>
      </c>
      <c r="U173" s="46" t="e">
        <f t="array" ref="U173">SUM(IF(MID('Inwentaryzacja 26.02.2013 '!$C$5:$C$201,1,LEN('Podsumowanie inwentaryzacji'!$C173))='Podsumowanie inwentaryzacji'!$C173, IF('Inwentaryzacja 26.02.2013 '!#REF!=3,IF('Inwentaryzacja 26.02.2013 '!#REF!=1,'Inwentaryzacja 26.02.2013 '!$H$5:$H$201,0),0),0),0)</f>
        <v>#REF!</v>
      </c>
      <c r="V173" s="46" t="e">
        <f t="array" ref="V173">SUM(IF(MID('Inwentaryzacja 26.02.2013 '!$C$5:$C$201,1,LEN('Podsumowanie inwentaryzacji'!$C173))='Podsumowanie inwentaryzacji'!$C173, IF('Inwentaryzacja 26.02.2013 '!#REF!=3,IF('Inwentaryzacja 26.02.2013 '!#REF!=1,'Inwentaryzacja 26.02.2013 '!$H$5:$H$201,0),0),0),0)</f>
        <v>#REF!</v>
      </c>
      <c r="W173" s="46" t="e">
        <f t="array" ref="W173">SUM(IF(MID('Inwentaryzacja 26.02.2013 '!$C$5:$C$201,1,LEN('Podsumowanie inwentaryzacji'!$C173))='Podsumowanie inwentaryzacji'!$C173, IF('Inwentaryzacja 26.02.2013 '!#REF!=3,IF('Inwentaryzacja 26.02.2013 '!#REF!=1,'Inwentaryzacja 26.02.2013 '!$H$5:$H$201,0),0),0),0)</f>
        <v>#REF!</v>
      </c>
      <c r="X173" s="46" t="e">
        <f t="array" ref="X173">SUM(IF(MID('Inwentaryzacja 26.02.2013 '!$C$5:$C$201,1,LEN('Podsumowanie inwentaryzacji'!$C173))='Podsumowanie inwentaryzacji'!$C173, IF('Inwentaryzacja 26.02.2013 '!#REF!=3,IF('Inwentaryzacja 26.02.2013 '!#REF!=1,'Inwentaryzacja 26.02.2013 '!$H$5:$H$201,0),0),0),0)</f>
        <v>#REF!</v>
      </c>
      <c r="Y173" s="46" t="e">
        <f t="array" ref="Y173">SUM(IF(MID('Inwentaryzacja 26.02.2013 '!$C$5:$C$201,1,LEN('Podsumowanie inwentaryzacji'!$C173))='Podsumowanie inwentaryzacji'!$C173, IF('Inwentaryzacja 26.02.2013 '!#REF!=3,IF('Inwentaryzacja 26.02.2013 '!#REF!=1,'Inwentaryzacja 26.02.2013 '!$H$5:$H$201,0),0),0),0)</f>
        <v>#REF!</v>
      </c>
      <c r="Z173" s="46" t="e">
        <f t="array" ref="Z173">SUM(IF(MID('Inwentaryzacja 26.02.2013 '!$C$5:$C$201,1,LEN('Podsumowanie inwentaryzacji'!$C173))='Podsumowanie inwentaryzacji'!$C173, IF('Inwentaryzacja 26.02.2013 '!#REF!=3,IF('Inwentaryzacja 26.02.2013 '!#REF!=1,'Inwentaryzacja 26.02.2013 '!$H$5:$H$201,0),0),0),0)</f>
        <v>#REF!</v>
      </c>
      <c r="AA173" s="97" t="e">
        <f t="shared" si="21"/>
        <v>#REF!</v>
      </c>
    </row>
    <row r="174" spans="2:27">
      <c r="B174" s="24">
        <f t="shared" si="22"/>
        <v>5</v>
      </c>
      <c r="C174" s="24" t="s">
        <v>3213</v>
      </c>
      <c r="D174" s="19" t="e">
        <f t="array" ref="D174">SUM(IF(MID('Inwentaryzacja 26.02.2013 '!$C$5:$C$201,1,LEN('Podsumowanie inwentaryzacji'!$C174))='Podsumowanie inwentaryzacji'!$C174, IF('Inwentaryzacja 26.02.2013 '!#REF!=3,'Inwentaryzacja 26.02.2013 '!#REF!,0),0),0)</f>
        <v>#REF!</v>
      </c>
      <c r="E174" s="19" t="e">
        <f t="array" ref="E174">SUM(IF(MID('Inwentaryzacja 26.02.2013 '!$C$5:$C$201,1,LEN('Podsumowanie inwentaryzacji'!$C174))='Podsumowanie inwentaryzacji'!$C174, IF('Inwentaryzacja 26.02.2013 '!#REF!=3,'Inwentaryzacja 26.02.2013 '!#REF!,0),0),0)</f>
        <v>#REF!</v>
      </c>
      <c r="F174" s="19" t="e">
        <f t="array" ref="F174">SUM(IF(MID('Inwentaryzacja 26.02.2013 '!$C$5:$C$201,1,LEN('Podsumowanie inwentaryzacji'!$C174))='Podsumowanie inwentaryzacji'!$C174, IF('Inwentaryzacja 26.02.2013 '!#REF!=3,'Inwentaryzacja 26.02.2013 '!#REF!,0),0),0)</f>
        <v>#REF!</v>
      </c>
      <c r="G174" s="19" t="e">
        <f t="array" ref="G174">SUM(IF(MID('Inwentaryzacja 26.02.2013 '!$C$5:$C$201,1,LEN('Podsumowanie inwentaryzacji'!$C174))='Podsumowanie inwentaryzacji'!$C174, IF('Inwentaryzacja 26.02.2013 '!#REF!=3,'Inwentaryzacja 26.02.2013 '!#REF!,0),0),0)</f>
        <v>#REF!</v>
      </c>
      <c r="H174" s="19" t="e">
        <f t="array" ref="H174">SUM(IF(MID('Inwentaryzacja 26.02.2013 '!$C$5:$C$201,1,LEN('Podsumowanie inwentaryzacji'!$C174))='Podsumowanie inwentaryzacji'!$C174, IF('Inwentaryzacja 26.02.2013 '!#REF!=3,'Inwentaryzacja 26.02.2013 '!#REF!,0),0),0)</f>
        <v>#REF!</v>
      </c>
      <c r="I174" s="19" t="e">
        <f t="array" ref="I174">SUM(IF(MID('Inwentaryzacja 26.02.2013 '!$C$5:$C$201,1,LEN('Podsumowanie inwentaryzacji'!$C174))='Podsumowanie inwentaryzacji'!$C174, IF('Inwentaryzacja 26.02.2013 '!#REF!=3,'Inwentaryzacja 26.02.2013 '!#REF!,0),0),0)</f>
        <v>#REF!</v>
      </c>
      <c r="J174" s="19" t="e">
        <f t="array" ref="J174">SUM(IF(MID('Inwentaryzacja 26.02.2013 '!$C$5:$C$201,1,LEN('Podsumowanie inwentaryzacji'!$C174))='Podsumowanie inwentaryzacji'!$C174, IF('Inwentaryzacja 26.02.2013 '!#REF!=3,'Inwentaryzacja 26.02.2013 '!#REF!,0),0),0)</f>
        <v>#REF!</v>
      </c>
      <c r="K174" s="23" t="e">
        <f t="shared" si="19"/>
        <v>#REF!</v>
      </c>
      <c r="L174" s="19" t="e">
        <f t="array" ref="L174">SUM(IF(MID('Inwentaryzacja 26.02.2013 '!$C$5:$C$201,1,LEN('Podsumowanie inwentaryzacji'!$C174))='Podsumowanie inwentaryzacji'!$C174, IF('Inwentaryzacja 26.02.2013 '!#REF!=3,IF('Inwentaryzacja 26.02.2013 '!#REF!=1,'Inwentaryzacja 26.02.2013 '!$G$5:$G$201,0),0),0),0)</f>
        <v>#REF!</v>
      </c>
      <c r="M174" s="19" t="e">
        <f t="array" ref="M174">SUM(IF(MID('Inwentaryzacja 26.02.2013 '!$C$5:$C$201,1,LEN('Podsumowanie inwentaryzacji'!$C174))='Podsumowanie inwentaryzacji'!$C174, IF('Inwentaryzacja 26.02.2013 '!#REF!=3,IF('Inwentaryzacja 26.02.2013 '!#REF!=1,'Inwentaryzacja 26.02.2013 '!$G$5:$G$201,0),0),0),0)</f>
        <v>#REF!</v>
      </c>
      <c r="N174" s="19" t="e">
        <f t="array" ref="N174">SUM(IF(MID('Inwentaryzacja 26.02.2013 '!$C$5:$C$201,1,LEN('Podsumowanie inwentaryzacji'!$C174))='Podsumowanie inwentaryzacji'!$C174, IF('Inwentaryzacja 26.02.2013 '!#REF!=3,IF('Inwentaryzacja 26.02.2013 '!#REF!=1,'Inwentaryzacja 26.02.2013 '!$G$5:$G$201,0),0),0),0)</f>
        <v>#REF!</v>
      </c>
      <c r="O174" s="19" t="e">
        <f t="array" ref="O174">SUM(IF(MID('Inwentaryzacja 26.02.2013 '!$C$5:$C$201,1,LEN('Podsumowanie inwentaryzacji'!$C174))='Podsumowanie inwentaryzacji'!$C174, IF('Inwentaryzacja 26.02.2013 '!#REF!=3,IF('Inwentaryzacja 26.02.2013 '!#REF!=1,'Inwentaryzacja 26.02.2013 '!$G$5:$G$201,0),0),0),0)</f>
        <v>#REF!</v>
      </c>
      <c r="P174" s="19" t="e">
        <f t="array" ref="P174">SUM(IF(MID('Inwentaryzacja 26.02.2013 '!$C$5:$C$201,1,LEN('Podsumowanie inwentaryzacji'!$C174))='Podsumowanie inwentaryzacji'!$C174, IF('Inwentaryzacja 26.02.2013 '!#REF!=3,IF('Inwentaryzacja 26.02.2013 '!#REF!=1,'Inwentaryzacja 26.02.2013 '!$G$5:$G$201,0),0),0),0)</f>
        <v>#REF!</v>
      </c>
      <c r="Q174" s="19" t="e">
        <f t="array" ref="Q174">SUM(IF(MID('Inwentaryzacja 26.02.2013 '!$C$5:$C$201,1,LEN('Podsumowanie inwentaryzacji'!$C174))='Podsumowanie inwentaryzacji'!$C174, IF('Inwentaryzacja 26.02.2013 '!#REF!=3,IF('Inwentaryzacja 26.02.2013 '!#REF!=1,'Inwentaryzacja 26.02.2013 '!$G$5:$G$201,0),0),0),0)</f>
        <v>#REF!</v>
      </c>
      <c r="R174" s="19" t="e">
        <f t="array" ref="R174">SUM(IF(MID('Inwentaryzacja 26.02.2013 '!$C$5:$C$201,1,LEN('Podsumowanie inwentaryzacji'!$C174))='Podsumowanie inwentaryzacji'!$C174, IF('Inwentaryzacja 26.02.2013 '!#REF!=3,IF('Inwentaryzacja 26.02.2013 '!#REF!=1,'Inwentaryzacja 26.02.2013 '!$G$5:$G$201,0),0),0),0)</f>
        <v>#REF!</v>
      </c>
      <c r="S174" s="23" t="e">
        <f t="shared" si="20"/>
        <v>#REF!</v>
      </c>
      <c r="T174" s="46" t="e">
        <f t="array" ref="T174">SUM(IF(MID('Inwentaryzacja 26.02.2013 '!$C$5:$C$201,1,LEN('Podsumowanie inwentaryzacji'!$C174))='Podsumowanie inwentaryzacji'!$C174, IF('Inwentaryzacja 26.02.2013 '!#REF!=3,IF('Inwentaryzacja 26.02.2013 '!#REF!=1,'Inwentaryzacja 26.02.2013 '!$H$5:$H$201,0),0),0),0)</f>
        <v>#REF!</v>
      </c>
      <c r="U174" s="46" t="e">
        <f t="array" ref="U174">SUM(IF(MID('Inwentaryzacja 26.02.2013 '!$C$5:$C$201,1,LEN('Podsumowanie inwentaryzacji'!$C174))='Podsumowanie inwentaryzacji'!$C174, IF('Inwentaryzacja 26.02.2013 '!#REF!=3,IF('Inwentaryzacja 26.02.2013 '!#REF!=1,'Inwentaryzacja 26.02.2013 '!$H$5:$H$201,0),0),0),0)</f>
        <v>#REF!</v>
      </c>
      <c r="V174" s="46" t="e">
        <f t="array" ref="V174">SUM(IF(MID('Inwentaryzacja 26.02.2013 '!$C$5:$C$201,1,LEN('Podsumowanie inwentaryzacji'!$C174))='Podsumowanie inwentaryzacji'!$C174, IF('Inwentaryzacja 26.02.2013 '!#REF!=3,IF('Inwentaryzacja 26.02.2013 '!#REF!=1,'Inwentaryzacja 26.02.2013 '!$H$5:$H$201,0),0),0),0)</f>
        <v>#REF!</v>
      </c>
      <c r="W174" s="46" t="e">
        <f t="array" ref="W174">SUM(IF(MID('Inwentaryzacja 26.02.2013 '!$C$5:$C$201,1,LEN('Podsumowanie inwentaryzacji'!$C174))='Podsumowanie inwentaryzacji'!$C174, IF('Inwentaryzacja 26.02.2013 '!#REF!=3,IF('Inwentaryzacja 26.02.2013 '!#REF!=1,'Inwentaryzacja 26.02.2013 '!$H$5:$H$201,0),0),0),0)</f>
        <v>#REF!</v>
      </c>
      <c r="X174" s="46" t="e">
        <f t="array" ref="X174">SUM(IF(MID('Inwentaryzacja 26.02.2013 '!$C$5:$C$201,1,LEN('Podsumowanie inwentaryzacji'!$C174))='Podsumowanie inwentaryzacji'!$C174, IF('Inwentaryzacja 26.02.2013 '!#REF!=3,IF('Inwentaryzacja 26.02.2013 '!#REF!=1,'Inwentaryzacja 26.02.2013 '!$H$5:$H$201,0),0),0),0)</f>
        <v>#REF!</v>
      </c>
      <c r="Y174" s="46" t="e">
        <f t="array" ref="Y174">SUM(IF(MID('Inwentaryzacja 26.02.2013 '!$C$5:$C$201,1,LEN('Podsumowanie inwentaryzacji'!$C174))='Podsumowanie inwentaryzacji'!$C174, IF('Inwentaryzacja 26.02.2013 '!#REF!=3,IF('Inwentaryzacja 26.02.2013 '!#REF!=1,'Inwentaryzacja 26.02.2013 '!$H$5:$H$201,0),0),0),0)</f>
        <v>#REF!</v>
      </c>
      <c r="Z174" s="46" t="e">
        <f t="array" ref="Z174">SUM(IF(MID('Inwentaryzacja 26.02.2013 '!$C$5:$C$201,1,LEN('Podsumowanie inwentaryzacji'!$C174))='Podsumowanie inwentaryzacji'!$C174, IF('Inwentaryzacja 26.02.2013 '!#REF!=3,IF('Inwentaryzacja 26.02.2013 '!#REF!=1,'Inwentaryzacja 26.02.2013 '!$H$5:$H$201,0),0),0),0)</f>
        <v>#REF!</v>
      </c>
      <c r="AA174" s="97" t="e">
        <f t="shared" si="21"/>
        <v>#REF!</v>
      </c>
    </row>
    <row r="175" spans="2:27">
      <c r="B175" s="24">
        <f t="shared" si="22"/>
        <v>6</v>
      </c>
      <c r="C175" s="24" t="s">
        <v>3222</v>
      </c>
      <c r="D175" s="19" t="e">
        <f t="array" ref="D175">SUM(IF(MID('Inwentaryzacja 26.02.2013 '!$C$5:$C$201,1,LEN('Podsumowanie inwentaryzacji'!$C175))='Podsumowanie inwentaryzacji'!$C175, IF('Inwentaryzacja 26.02.2013 '!#REF!=3,'Inwentaryzacja 26.02.2013 '!#REF!,0),0),0)</f>
        <v>#REF!</v>
      </c>
      <c r="E175" s="19" t="e">
        <f t="array" ref="E175">SUM(IF(MID('Inwentaryzacja 26.02.2013 '!$C$5:$C$201,1,LEN('Podsumowanie inwentaryzacji'!$C175))='Podsumowanie inwentaryzacji'!$C175, IF('Inwentaryzacja 26.02.2013 '!#REF!=3,'Inwentaryzacja 26.02.2013 '!#REF!,0),0),0)</f>
        <v>#REF!</v>
      </c>
      <c r="F175" s="19" t="e">
        <f t="array" ref="F175">SUM(IF(MID('Inwentaryzacja 26.02.2013 '!$C$5:$C$201,1,LEN('Podsumowanie inwentaryzacji'!$C175))='Podsumowanie inwentaryzacji'!$C175, IF('Inwentaryzacja 26.02.2013 '!#REF!=3,'Inwentaryzacja 26.02.2013 '!#REF!,0),0),0)</f>
        <v>#REF!</v>
      </c>
      <c r="G175" s="19" t="e">
        <f t="array" ref="G175">SUM(IF(MID('Inwentaryzacja 26.02.2013 '!$C$5:$C$201,1,LEN('Podsumowanie inwentaryzacji'!$C175))='Podsumowanie inwentaryzacji'!$C175, IF('Inwentaryzacja 26.02.2013 '!#REF!=3,'Inwentaryzacja 26.02.2013 '!#REF!,0),0),0)</f>
        <v>#REF!</v>
      </c>
      <c r="H175" s="19" t="e">
        <f t="array" ref="H175">SUM(IF(MID('Inwentaryzacja 26.02.2013 '!$C$5:$C$201,1,LEN('Podsumowanie inwentaryzacji'!$C175))='Podsumowanie inwentaryzacji'!$C175, IF('Inwentaryzacja 26.02.2013 '!#REF!=3,'Inwentaryzacja 26.02.2013 '!#REF!,0),0),0)</f>
        <v>#REF!</v>
      </c>
      <c r="I175" s="19" t="e">
        <f t="array" ref="I175">SUM(IF(MID('Inwentaryzacja 26.02.2013 '!$C$5:$C$201,1,LEN('Podsumowanie inwentaryzacji'!$C175))='Podsumowanie inwentaryzacji'!$C175, IF('Inwentaryzacja 26.02.2013 '!#REF!=3,'Inwentaryzacja 26.02.2013 '!#REF!,0),0),0)</f>
        <v>#REF!</v>
      </c>
      <c r="J175" s="19" t="e">
        <f t="array" ref="J175">SUM(IF(MID('Inwentaryzacja 26.02.2013 '!$C$5:$C$201,1,LEN('Podsumowanie inwentaryzacji'!$C175))='Podsumowanie inwentaryzacji'!$C175, IF('Inwentaryzacja 26.02.2013 '!#REF!=3,'Inwentaryzacja 26.02.2013 '!#REF!,0),0),0)</f>
        <v>#REF!</v>
      </c>
      <c r="K175" s="23" t="e">
        <f t="shared" si="19"/>
        <v>#REF!</v>
      </c>
      <c r="L175" s="19" t="e">
        <f t="array" ref="L175">SUM(IF(MID('Inwentaryzacja 26.02.2013 '!$C$5:$C$201,1,LEN('Podsumowanie inwentaryzacji'!$C175))='Podsumowanie inwentaryzacji'!$C175, IF('Inwentaryzacja 26.02.2013 '!#REF!=3,IF('Inwentaryzacja 26.02.2013 '!#REF!=1,'Inwentaryzacja 26.02.2013 '!$G$5:$G$201,0),0),0),0)</f>
        <v>#REF!</v>
      </c>
      <c r="M175" s="19" t="e">
        <f t="array" ref="M175">SUM(IF(MID('Inwentaryzacja 26.02.2013 '!$C$5:$C$201,1,LEN('Podsumowanie inwentaryzacji'!$C175))='Podsumowanie inwentaryzacji'!$C175, IF('Inwentaryzacja 26.02.2013 '!#REF!=3,IF('Inwentaryzacja 26.02.2013 '!#REF!=1,'Inwentaryzacja 26.02.2013 '!$G$5:$G$201,0),0),0),0)</f>
        <v>#REF!</v>
      </c>
      <c r="N175" s="19" t="e">
        <f t="array" ref="N175">SUM(IF(MID('Inwentaryzacja 26.02.2013 '!$C$5:$C$201,1,LEN('Podsumowanie inwentaryzacji'!$C175))='Podsumowanie inwentaryzacji'!$C175, IF('Inwentaryzacja 26.02.2013 '!#REF!=3,IF('Inwentaryzacja 26.02.2013 '!#REF!=1,'Inwentaryzacja 26.02.2013 '!$G$5:$G$201,0),0),0),0)</f>
        <v>#REF!</v>
      </c>
      <c r="O175" s="19" t="e">
        <f t="array" ref="O175">SUM(IF(MID('Inwentaryzacja 26.02.2013 '!$C$5:$C$201,1,LEN('Podsumowanie inwentaryzacji'!$C175))='Podsumowanie inwentaryzacji'!$C175, IF('Inwentaryzacja 26.02.2013 '!#REF!=3,IF('Inwentaryzacja 26.02.2013 '!#REF!=1,'Inwentaryzacja 26.02.2013 '!$G$5:$G$201,0),0),0),0)</f>
        <v>#REF!</v>
      </c>
      <c r="P175" s="19" t="e">
        <f t="array" ref="P175">SUM(IF(MID('Inwentaryzacja 26.02.2013 '!$C$5:$C$201,1,LEN('Podsumowanie inwentaryzacji'!$C175))='Podsumowanie inwentaryzacji'!$C175, IF('Inwentaryzacja 26.02.2013 '!#REF!=3,IF('Inwentaryzacja 26.02.2013 '!#REF!=1,'Inwentaryzacja 26.02.2013 '!$G$5:$G$201,0),0),0),0)</f>
        <v>#REF!</v>
      </c>
      <c r="Q175" s="19" t="e">
        <f t="array" ref="Q175">SUM(IF(MID('Inwentaryzacja 26.02.2013 '!$C$5:$C$201,1,LEN('Podsumowanie inwentaryzacji'!$C175))='Podsumowanie inwentaryzacji'!$C175, IF('Inwentaryzacja 26.02.2013 '!#REF!=3,IF('Inwentaryzacja 26.02.2013 '!#REF!=1,'Inwentaryzacja 26.02.2013 '!$G$5:$G$201,0),0),0),0)</f>
        <v>#REF!</v>
      </c>
      <c r="R175" s="19" t="e">
        <f t="array" ref="R175">SUM(IF(MID('Inwentaryzacja 26.02.2013 '!$C$5:$C$201,1,LEN('Podsumowanie inwentaryzacji'!$C175))='Podsumowanie inwentaryzacji'!$C175, IF('Inwentaryzacja 26.02.2013 '!#REF!=3,IF('Inwentaryzacja 26.02.2013 '!#REF!=1,'Inwentaryzacja 26.02.2013 '!$G$5:$G$201,0),0),0),0)</f>
        <v>#REF!</v>
      </c>
      <c r="S175" s="23" t="e">
        <f t="shared" si="20"/>
        <v>#REF!</v>
      </c>
      <c r="T175" s="46" t="e">
        <f t="array" ref="T175">SUM(IF(MID('Inwentaryzacja 26.02.2013 '!$C$5:$C$201,1,LEN('Podsumowanie inwentaryzacji'!$C175))='Podsumowanie inwentaryzacji'!$C175, IF('Inwentaryzacja 26.02.2013 '!#REF!=3,IF('Inwentaryzacja 26.02.2013 '!#REF!=1,'Inwentaryzacja 26.02.2013 '!$H$5:$H$201,0),0),0),0)</f>
        <v>#REF!</v>
      </c>
      <c r="U175" s="46" t="e">
        <f t="array" ref="U175">SUM(IF(MID('Inwentaryzacja 26.02.2013 '!$C$5:$C$201,1,LEN('Podsumowanie inwentaryzacji'!$C175))='Podsumowanie inwentaryzacji'!$C175, IF('Inwentaryzacja 26.02.2013 '!#REF!=3,IF('Inwentaryzacja 26.02.2013 '!#REF!=1,'Inwentaryzacja 26.02.2013 '!$H$5:$H$201,0),0),0),0)</f>
        <v>#REF!</v>
      </c>
      <c r="V175" s="46" t="e">
        <f t="array" ref="V175">SUM(IF(MID('Inwentaryzacja 26.02.2013 '!$C$5:$C$201,1,LEN('Podsumowanie inwentaryzacji'!$C175))='Podsumowanie inwentaryzacji'!$C175, IF('Inwentaryzacja 26.02.2013 '!#REF!=3,IF('Inwentaryzacja 26.02.2013 '!#REF!=1,'Inwentaryzacja 26.02.2013 '!$H$5:$H$201,0),0),0),0)</f>
        <v>#REF!</v>
      </c>
      <c r="W175" s="46" t="e">
        <f t="array" ref="W175">SUM(IF(MID('Inwentaryzacja 26.02.2013 '!$C$5:$C$201,1,LEN('Podsumowanie inwentaryzacji'!$C175))='Podsumowanie inwentaryzacji'!$C175, IF('Inwentaryzacja 26.02.2013 '!#REF!=3,IF('Inwentaryzacja 26.02.2013 '!#REF!=1,'Inwentaryzacja 26.02.2013 '!$H$5:$H$201,0),0),0),0)</f>
        <v>#REF!</v>
      </c>
      <c r="X175" s="46" t="e">
        <f t="array" ref="X175">SUM(IF(MID('Inwentaryzacja 26.02.2013 '!$C$5:$C$201,1,LEN('Podsumowanie inwentaryzacji'!$C175))='Podsumowanie inwentaryzacji'!$C175, IF('Inwentaryzacja 26.02.2013 '!#REF!=3,IF('Inwentaryzacja 26.02.2013 '!#REF!=1,'Inwentaryzacja 26.02.2013 '!$H$5:$H$201,0),0),0),0)</f>
        <v>#REF!</v>
      </c>
      <c r="Y175" s="46" t="e">
        <f t="array" ref="Y175">SUM(IF(MID('Inwentaryzacja 26.02.2013 '!$C$5:$C$201,1,LEN('Podsumowanie inwentaryzacji'!$C175))='Podsumowanie inwentaryzacji'!$C175, IF('Inwentaryzacja 26.02.2013 '!#REF!=3,IF('Inwentaryzacja 26.02.2013 '!#REF!=1,'Inwentaryzacja 26.02.2013 '!$H$5:$H$201,0),0),0),0)</f>
        <v>#REF!</v>
      </c>
      <c r="Z175" s="46" t="e">
        <f t="array" ref="Z175">SUM(IF(MID('Inwentaryzacja 26.02.2013 '!$C$5:$C$201,1,LEN('Podsumowanie inwentaryzacji'!$C175))='Podsumowanie inwentaryzacji'!$C175, IF('Inwentaryzacja 26.02.2013 '!#REF!=3,IF('Inwentaryzacja 26.02.2013 '!#REF!=1,'Inwentaryzacja 26.02.2013 '!$H$5:$H$201,0),0),0),0)</f>
        <v>#REF!</v>
      </c>
      <c r="AA175" s="97" t="e">
        <f t="shared" si="21"/>
        <v>#REF!</v>
      </c>
    </row>
    <row r="176" spans="2:27">
      <c r="B176" s="24">
        <f t="shared" si="22"/>
        <v>7</v>
      </c>
      <c r="C176" s="24" t="s">
        <v>4029</v>
      </c>
      <c r="D176" s="19" t="e">
        <f t="array" ref="D176">SUM(IF(MID('Inwentaryzacja 26.02.2013 '!$C$5:$C$201,1,LEN('Podsumowanie inwentaryzacji'!$C176))='Podsumowanie inwentaryzacji'!$C176, IF('Inwentaryzacja 26.02.2013 '!#REF!=3,'Inwentaryzacja 26.02.2013 '!#REF!,0),0),0)</f>
        <v>#REF!</v>
      </c>
      <c r="E176" s="19" t="e">
        <f t="array" ref="E176">SUM(IF(MID('Inwentaryzacja 26.02.2013 '!$C$5:$C$201,1,LEN('Podsumowanie inwentaryzacji'!$C176))='Podsumowanie inwentaryzacji'!$C176, IF('Inwentaryzacja 26.02.2013 '!#REF!=3,'Inwentaryzacja 26.02.2013 '!#REF!,0),0),0)</f>
        <v>#REF!</v>
      </c>
      <c r="F176" s="19" t="e">
        <f t="array" ref="F176">SUM(IF(MID('Inwentaryzacja 26.02.2013 '!$C$5:$C$201,1,LEN('Podsumowanie inwentaryzacji'!$C176))='Podsumowanie inwentaryzacji'!$C176, IF('Inwentaryzacja 26.02.2013 '!#REF!=3,'Inwentaryzacja 26.02.2013 '!#REF!,0),0),0)</f>
        <v>#REF!</v>
      </c>
      <c r="G176" s="19" t="e">
        <f t="array" ref="G176">SUM(IF(MID('Inwentaryzacja 26.02.2013 '!$C$5:$C$201,1,LEN('Podsumowanie inwentaryzacji'!$C176))='Podsumowanie inwentaryzacji'!$C176, IF('Inwentaryzacja 26.02.2013 '!#REF!=3,'Inwentaryzacja 26.02.2013 '!#REF!,0),0),0)</f>
        <v>#REF!</v>
      </c>
      <c r="H176" s="19" t="e">
        <f t="array" ref="H176">SUM(IF(MID('Inwentaryzacja 26.02.2013 '!$C$5:$C$201,1,LEN('Podsumowanie inwentaryzacji'!$C176))='Podsumowanie inwentaryzacji'!$C176, IF('Inwentaryzacja 26.02.2013 '!#REF!=3,'Inwentaryzacja 26.02.2013 '!#REF!,0),0),0)</f>
        <v>#REF!</v>
      </c>
      <c r="I176" s="19" t="e">
        <f t="array" ref="I176">SUM(IF(MID('Inwentaryzacja 26.02.2013 '!$C$5:$C$201,1,LEN('Podsumowanie inwentaryzacji'!$C176))='Podsumowanie inwentaryzacji'!$C176, IF('Inwentaryzacja 26.02.2013 '!#REF!=3,'Inwentaryzacja 26.02.2013 '!#REF!,0),0),0)</f>
        <v>#REF!</v>
      </c>
      <c r="J176" s="19" t="e">
        <f t="array" ref="J176">SUM(IF(MID('Inwentaryzacja 26.02.2013 '!$C$5:$C$201,1,LEN('Podsumowanie inwentaryzacji'!$C176))='Podsumowanie inwentaryzacji'!$C176, IF('Inwentaryzacja 26.02.2013 '!#REF!=3,'Inwentaryzacja 26.02.2013 '!#REF!,0),0),0)</f>
        <v>#REF!</v>
      </c>
      <c r="K176" s="23" t="e">
        <f t="shared" si="19"/>
        <v>#REF!</v>
      </c>
      <c r="L176" s="19" t="e">
        <f t="array" ref="L176">SUM(IF(MID('Inwentaryzacja 26.02.2013 '!$C$5:$C$201,1,LEN('Podsumowanie inwentaryzacji'!$C176))='Podsumowanie inwentaryzacji'!$C176, IF('Inwentaryzacja 26.02.2013 '!#REF!=3,IF('Inwentaryzacja 26.02.2013 '!#REF!=1,'Inwentaryzacja 26.02.2013 '!$G$5:$G$201,0),0),0),0)</f>
        <v>#REF!</v>
      </c>
      <c r="M176" s="19" t="e">
        <f t="array" ref="M176">SUM(IF(MID('Inwentaryzacja 26.02.2013 '!$C$5:$C$201,1,LEN('Podsumowanie inwentaryzacji'!$C176))='Podsumowanie inwentaryzacji'!$C176, IF('Inwentaryzacja 26.02.2013 '!#REF!=3,IF('Inwentaryzacja 26.02.2013 '!#REF!=1,'Inwentaryzacja 26.02.2013 '!$G$5:$G$201,0),0),0),0)</f>
        <v>#REF!</v>
      </c>
      <c r="N176" s="19" t="e">
        <f t="array" ref="N176">SUM(IF(MID('Inwentaryzacja 26.02.2013 '!$C$5:$C$201,1,LEN('Podsumowanie inwentaryzacji'!$C176))='Podsumowanie inwentaryzacji'!$C176, IF('Inwentaryzacja 26.02.2013 '!#REF!=3,IF('Inwentaryzacja 26.02.2013 '!#REF!=1,'Inwentaryzacja 26.02.2013 '!$G$5:$G$201,0),0),0),0)</f>
        <v>#REF!</v>
      </c>
      <c r="O176" s="19" t="e">
        <f t="array" ref="O176">SUM(IF(MID('Inwentaryzacja 26.02.2013 '!$C$5:$C$201,1,LEN('Podsumowanie inwentaryzacji'!$C176))='Podsumowanie inwentaryzacji'!$C176, IF('Inwentaryzacja 26.02.2013 '!#REF!=3,IF('Inwentaryzacja 26.02.2013 '!#REF!=1,'Inwentaryzacja 26.02.2013 '!$G$5:$G$201,0),0),0),0)</f>
        <v>#REF!</v>
      </c>
      <c r="P176" s="19" t="e">
        <f t="array" ref="P176">SUM(IF(MID('Inwentaryzacja 26.02.2013 '!$C$5:$C$201,1,LEN('Podsumowanie inwentaryzacji'!$C176))='Podsumowanie inwentaryzacji'!$C176, IF('Inwentaryzacja 26.02.2013 '!#REF!=3,IF('Inwentaryzacja 26.02.2013 '!#REF!=1,'Inwentaryzacja 26.02.2013 '!$G$5:$G$201,0),0),0),0)</f>
        <v>#REF!</v>
      </c>
      <c r="Q176" s="19" t="e">
        <f t="array" ref="Q176">SUM(IF(MID('Inwentaryzacja 26.02.2013 '!$C$5:$C$201,1,LEN('Podsumowanie inwentaryzacji'!$C176))='Podsumowanie inwentaryzacji'!$C176, IF('Inwentaryzacja 26.02.2013 '!#REF!=3,IF('Inwentaryzacja 26.02.2013 '!#REF!=1,'Inwentaryzacja 26.02.2013 '!$G$5:$G$201,0),0),0),0)</f>
        <v>#REF!</v>
      </c>
      <c r="R176" s="19" t="e">
        <f t="array" ref="R176">SUM(IF(MID('Inwentaryzacja 26.02.2013 '!$C$5:$C$201,1,LEN('Podsumowanie inwentaryzacji'!$C176))='Podsumowanie inwentaryzacji'!$C176, IF('Inwentaryzacja 26.02.2013 '!#REF!=3,IF('Inwentaryzacja 26.02.2013 '!#REF!=1,'Inwentaryzacja 26.02.2013 '!$G$5:$G$201,0),0),0),0)</f>
        <v>#REF!</v>
      </c>
      <c r="S176" s="23" t="e">
        <f t="shared" si="20"/>
        <v>#REF!</v>
      </c>
      <c r="T176" s="46" t="e">
        <f t="array" ref="T176">SUM(IF(MID('Inwentaryzacja 26.02.2013 '!$C$5:$C$201,1,LEN('Podsumowanie inwentaryzacji'!$C176))='Podsumowanie inwentaryzacji'!$C176, IF('Inwentaryzacja 26.02.2013 '!#REF!=3,IF('Inwentaryzacja 26.02.2013 '!#REF!=1,'Inwentaryzacja 26.02.2013 '!$H$5:$H$201,0),0),0),0)</f>
        <v>#REF!</v>
      </c>
      <c r="U176" s="46" t="e">
        <f t="array" ref="U176">SUM(IF(MID('Inwentaryzacja 26.02.2013 '!$C$5:$C$201,1,LEN('Podsumowanie inwentaryzacji'!$C176))='Podsumowanie inwentaryzacji'!$C176, IF('Inwentaryzacja 26.02.2013 '!#REF!=3,IF('Inwentaryzacja 26.02.2013 '!#REF!=1,'Inwentaryzacja 26.02.2013 '!$H$5:$H$201,0),0),0),0)</f>
        <v>#REF!</v>
      </c>
      <c r="V176" s="46" t="e">
        <f t="array" ref="V176">SUM(IF(MID('Inwentaryzacja 26.02.2013 '!$C$5:$C$201,1,LEN('Podsumowanie inwentaryzacji'!$C176))='Podsumowanie inwentaryzacji'!$C176, IF('Inwentaryzacja 26.02.2013 '!#REF!=3,IF('Inwentaryzacja 26.02.2013 '!#REF!=1,'Inwentaryzacja 26.02.2013 '!$H$5:$H$201,0),0),0),0)</f>
        <v>#REF!</v>
      </c>
      <c r="W176" s="46" t="e">
        <f t="array" ref="W176">SUM(IF(MID('Inwentaryzacja 26.02.2013 '!$C$5:$C$201,1,LEN('Podsumowanie inwentaryzacji'!$C176))='Podsumowanie inwentaryzacji'!$C176, IF('Inwentaryzacja 26.02.2013 '!#REF!=3,IF('Inwentaryzacja 26.02.2013 '!#REF!=1,'Inwentaryzacja 26.02.2013 '!$H$5:$H$201,0),0),0),0)</f>
        <v>#REF!</v>
      </c>
      <c r="X176" s="46" t="e">
        <f t="array" ref="X176">SUM(IF(MID('Inwentaryzacja 26.02.2013 '!$C$5:$C$201,1,LEN('Podsumowanie inwentaryzacji'!$C176))='Podsumowanie inwentaryzacji'!$C176, IF('Inwentaryzacja 26.02.2013 '!#REF!=3,IF('Inwentaryzacja 26.02.2013 '!#REF!=1,'Inwentaryzacja 26.02.2013 '!$H$5:$H$201,0),0),0),0)</f>
        <v>#REF!</v>
      </c>
      <c r="Y176" s="46" t="e">
        <f t="array" ref="Y176">SUM(IF(MID('Inwentaryzacja 26.02.2013 '!$C$5:$C$201,1,LEN('Podsumowanie inwentaryzacji'!$C176))='Podsumowanie inwentaryzacji'!$C176, IF('Inwentaryzacja 26.02.2013 '!#REF!=3,IF('Inwentaryzacja 26.02.2013 '!#REF!=1,'Inwentaryzacja 26.02.2013 '!$H$5:$H$201,0),0),0),0)</f>
        <v>#REF!</v>
      </c>
      <c r="Z176" s="46" t="e">
        <f t="array" ref="Z176">SUM(IF(MID('Inwentaryzacja 26.02.2013 '!$C$5:$C$201,1,LEN('Podsumowanie inwentaryzacji'!$C176))='Podsumowanie inwentaryzacji'!$C176, IF('Inwentaryzacja 26.02.2013 '!#REF!=3,IF('Inwentaryzacja 26.02.2013 '!#REF!=1,'Inwentaryzacja 26.02.2013 '!$H$5:$H$201,0),0),0),0)</f>
        <v>#REF!</v>
      </c>
      <c r="AA176" s="97" t="e">
        <f t="shared" si="21"/>
        <v>#REF!</v>
      </c>
    </row>
    <row r="177" spans="2:27">
      <c r="B177" s="24">
        <f t="shared" si="22"/>
        <v>8</v>
      </c>
      <c r="C177" s="24" t="s">
        <v>1099</v>
      </c>
      <c r="D177" s="19" t="e">
        <f t="array" ref="D177">SUM(IF(MID('Inwentaryzacja 26.02.2013 '!$C$5:$C$201,1,LEN('Podsumowanie inwentaryzacji'!$C177))='Podsumowanie inwentaryzacji'!$C177, IF('Inwentaryzacja 26.02.2013 '!#REF!=3,'Inwentaryzacja 26.02.2013 '!#REF!,0),0),0)</f>
        <v>#REF!</v>
      </c>
      <c r="E177" s="19" t="e">
        <f t="array" ref="E177">SUM(IF(MID('Inwentaryzacja 26.02.2013 '!$C$5:$C$201,1,LEN('Podsumowanie inwentaryzacji'!$C177))='Podsumowanie inwentaryzacji'!$C177, IF('Inwentaryzacja 26.02.2013 '!#REF!=3,'Inwentaryzacja 26.02.2013 '!#REF!,0),0),0)</f>
        <v>#REF!</v>
      </c>
      <c r="F177" s="19" t="e">
        <f t="array" ref="F177">SUM(IF(MID('Inwentaryzacja 26.02.2013 '!$C$5:$C$201,1,LEN('Podsumowanie inwentaryzacji'!$C177))='Podsumowanie inwentaryzacji'!$C177, IF('Inwentaryzacja 26.02.2013 '!#REF!=3,'Inwentaryzacja 26.02.2013 '!#REF!,0),0),0)</f>
        <v>#REF!</v>
      </c>
      <c r="G177" s="19" t="e">
        <f t="array" ref="G177">SUM(IF(MID('Inwentaryzacja 26.02.2013 '!$C$5:$C$201,1,LEN('Podsumowanie inwentaryzacji'!$C177))='Podsumowanie inwentaryzacji'!$C177, IF('Inwentaryzacja 26.02.2013 '!#REF!=3,'Inwentaryzacja 26.02.2013 '!#REF!,0),0),0)</f>
        <v>#REF!</v>
      </c>
      <c r="H177" s="19" t="e">
        <f t="array" ref="H177">SUM(IF(MID('Inwentaryzacja 26.02.2013 '!$C$5:$C$201,1,LEN('Podsumowanie inwentaryzacji'!$C177))='Podsumowanie inwentaryzacji'!$C177, IF('Inwentaryzacja 26.02.2013 '!#REF!=3,'Inwentaryzacja 26.02.2013 '!#REF!,0),0),0)</f>
        <v>#REF!</v>
      </c>
      <c r="I177" s="19" t="e">
        <f t="array" ref="I177">SUM(IF(MID('Inwentaryzacja 26.02.2013 '!$C$5:$C$201,1,LEN('Podsumowanie inwentaryzacji'!$C177))='Podsumowanie inwentaryzacji'!$C177, IF('Inwentaryzacja 26.02.2013 '!#REF!=3,'Inwentaryzacja 26.02.2013 '!#REF!,0),0),0)</f>
        <v>#REF!</v>
      </c>
      <c r="J177" s="19" t="e">
        <f t="array" ref="J177">SUM(IF(MID('Inwentaryzacja 26.02.2013 '!$C$5:$C$201,1,LEN('Podsumowanie inwentaryzacji'!$C177))='Podsumowanie inwentaryzacji'!$C177, IF('Inwentaryzacja 26.02.2013 '!#REF!=3,'Inwentaryzacja 26.02.2013 '!#REF!,0),0),0)</f>
        <v>#REF!</v>
      </c>
      <c r="K177" s="23" t="e">
        <f t="shared" si="19"/>
        <v>#REF!</v>
      </c>
      <c r="L177" s="19" t="e">
        <f t="array" ref="L177">SUM(IF(MID('Inwentaryzacja 26.02.2013 '!$C$5:$C$201,1,LEN('Podsumowanie inwentaryzacji'!$C177))='Podsumowanie inwentaryzacji'!$C177, IF('Inwentaryzacja 26.02.2013 '!#REF!=3,IF('Inwentaryzacja 26.02.2013 '!#REF!=1,'Inwentaryzacja 26.02.2013 '!$G$5:$G$201,0),0),0),0)</f>
        <v>#REF!</v>
      </c>
      <c r="M177" s="19" t="e">
        <f t="array" ref="M177">SUM(IF(MID('Inwentaryzacja 26.02.2013 '!$C$5:$C$201,1,LEN('Podsumowanie inwentaryzacji'!$C177))='Podsumowanie inwentaryzacji'!$C177, IF('Inwentaryzacja 26.02.2013 '!#REF!=3,IF('Inwentaryzacja 26.02.2013 '!#REF!=1,'Inwentaryzacja 26.02.2013 '!$G$5:$G$201,0),0),0),0)</f>
        <v>#REF!</v>
      </c>
      <c r="N177" s="19" t="e">
        <f t="array" ref="N177">SUM(IF(MID('Inwentaryzacja 26.02.2013 '!$C$5:$C$201,1,LEN('Podsumowanie inwentaryzacji'!$C177))='Podsumowanie inwentaryzacji'!$C177, IF('Inwentaryzacja 26.02.2013 '!#REF!=3,IF('Inwentaryzacja 26.02.2013 '!#REF!=1,'Inwentaryzacja 26.02.2013 '!$G$5:$G$201,0),0),0),0)</f>
        <v>#REF!</v>
      </c>
      <c r="O177" s="19" t="e">
        <f t="array" ref="O177">SUM(IF(MID('Inwentaryzacja 26.02.2013 '!$C$5:$C$201,1,LEN('Podsumowanie inwentaryzacji'!$C177))='Podsumowanie inwentaryzacji'!$C177, IF('Inwentaryzacja 26.02.2013 '!#REF!=3,IF('Inwentaryzacja 26.02.2013 '!#REF!=1,'Inwentaryzacja 26.02.2013 '!$G$5:$G$201,0),0),0),0)</f>
        <v>#REF!</v>
      </c>
      <c r="P177" s="19" t="e">
        <f t="array" ref="P177">SUM(IF(MID('Inwentaryzacja 26.02.2013 '!$C$5:$C$201,1,LEN('Podsumowanie inwentaryzacji'!$C177))='Podsumowanie inwentaryzacji'!$C177, IF('Inwentaryzacja 26.02.2013 '!#REF!=3,IF('Inwentaryzacja 26.02.2013 '!#REF!=1,'Inwentaryzacja 26.02.2013 '!$G$5:$G$201,0),0),0),0)</f>
        <v>#REF!</v>
      </c>
      <c r="Q177" s="19" t="e">
        <f t="array" ref="Q177">SUM(IF(MID('Inwentaryzacja 26.02.2013 '!$C$5:$C$201,1,LEN('Podsumowanie inwentaryzacji'!$C177))='Podsumowanie inwentaryzacji'!$C177, IF('Inwentaryzacja 26.02.2013 '!#REF!=3,IF('Inwentaryzacja 26.02.2013 '!#REF!=1,'Inwentaryzacja 26.02.2013 '!$G$5:$G$201,0),0),0),0)</f>
        <v>#REF!</v>
      </c>
      <c r="R177" s="19" t="e">
        <f t="array" ref="R177">SUM(IF(MID('Inwentaryzacja 26.02.2013 '!$C$5:$C$201,1,LEN('Podsumowanie inwentaryzacji'!$C177))='Podsumowanie inwentaryzacji'!$C177, IF('Inwentaryzacja 26.02.2013 '!#REF!=3,IF('Inwentaryzacja 26.02.2013 '!#REF!=1,'Inwentaryzacja 26.02.2013 '!$G$5:$G$201,0),0),0),0)</f>
        <v>#REF!</v>
      </c>
      <c r="S177" s="23" t="e">
        <f t="shared" si="20"/>
        <v>#REF!</v>
      </c>
      <c r="T177" s="46" t="e">
        <f t="array" ref="T177">SUM(IF(MID('Inwentaryzacja 26.02.2013 '!$C$5:$C$201,1,LEN('Podsumowanie inwentaryzacji'!$C177))='Podsumowanie inwentaryzacji'!$C177, IF('Inwentaryzacja 26.02.2013 '!#REF!=3,IF('Inwentaryzacja 26.02.2013 '!#REF!=1,'Inwentaryzacja 26.02.2013 '!$H$5:$H$201,0),0),0),0)</f>
        <v>#REF!</v>
      </c>
      <c r="U177" s="46" t="e">
        <f t="array" ref="U177">SUM(IF(MID('Inwentaryzacja 26.02.2013 '!$C$5:$C$201,1,LEN('Podsumowanie inwentaryzacji'!$C177))='Podsumowanie inwentaryzacji'!$C177, IF('Inwentaryzacja 26.02.2013 '!#REF!=3,IF('Inwentaryzacja 26.02.2013 '!#REF!=1,'Inwentaryzacja 26.02.2013 '!$H$5:$H$201,0),0),0),0)</f>
        <v>#REF!</v>
      </c>
      <c r="V177" s="46" t="e">
        <f t="array" ref="V177">SUM(IF(MID('Inwentaryzacja 26.02.2013 '!$C$5:$C$201,1,LEN('Podsumowanie inwentaryzacji'!$C177))='Podsumowanie inwentaryzacji'!$C177, IF('Inwentaryzacja 26.02.2013 '!#REF!=3,IF('Inwentaryzacja 26.02.2013 '!#REF!=1,'Inwentaryzacja 26.02.2013 '!$H$5:$H$201,0),0),0),0)</f>
        <v>#REF!</v>
      </c>
      <c r="W177" s="46" t="e">
        <f t="array" ref="W177">SUM(IF(MID('Inwentaryzacja 26.02.2013 '!$C$5:$C$201,1,LEN('Podsumowanie inwentaryzacji'!$C177))='Podsumowanie inwentaryzacji'!$C177, IF('Inwentaryzacja 26.02.2013 '!#REF!=3,IF('Inwentaryzacja 26.02.2013 '!#REF!=1,'Inwentaryzacja 26.02.2013 '!$H$5:$H$201,0),0),0),0)</f>
        <v>#REF!</v>
      </c>
      <c r="X177" s="46" t="e">
        <f t="array" ref="X177">SUM(IF(MID('Inwentaryzacja 26.02.2013 '!$C$5:$C$201,1,LEN('Podsumowanie inwentaryzacji'!$C177))='Podsumowanie inwentaryzacji'!$C177, IF('Inwentaryzacja 26.02.2013 '!#REF!=3,IF('Inwentaryzacja 26.02.2013 '!#REF!=1,'Inwentaryzacja 26.02.2013 '!$H$5:$H$201,0),0),0),0)</f>
        <v>#REF!</v>
      </c>
      <c r="Y177" s="46" t="e">
        <f t="array" ref="Y177">SUM(IF(MID('Inwentaryzacja 26.02.2013 '!$C$5:$C$201,1,LEN('Podsumowanie inwentaryzacji'!$C177))='Podsumowanie inwentaryzacji'!$C177, IF('Inwentaryzacja 26.02.2013 '!#REF!=3,IF('Inwentaryzacja 26.02.2013 '!#REF!=1,'Inwentaryzacja 26.02.2013 '!$H$5:$H$201,0),0),0),0)</f>
        <v>#REF!</v>
      </c>
      <c r="Z177" s="46" t="e">
        <f t="array" ref="Z177">SUM(IF(MID('Inwentaryzacja 26.02.2013 '!$C$5:$C$201,1,LEN('Podsumowanie inwentaryzacji'!$C177))='Podsumowanie inwentaryzacji'!$C177, IF('Inwentaryzacja 26.02.2013 '!#REF!=3,IF('Inwentaryzacja 26.02.2013 '!#REF!=1,'Inwentaryzacja 26.02.2013 '!$H$5:$H$201,0),0),0),0)</f>
        <v>#REF!</v>
      </c>
      <c r="AA177" s="97" t="e">
        <f t="shared" si="21"/>
        <v>#REF!</v>
      </c>
    </row>
    <row r="178" spans="2:27">
      <c r="B178" s="24">
        <f t="shared" si="22"/>
        <v>9</v>
      </c>
      <c r="C178" s="24" t="s">
        <v>6371</v>
      </c>
      <c r="D178" s="19" t="e">
        <f t="array" ref="D178">SUM(IF(MID('Inwentaryzacja 26.02.2013 '!$C$5:$C$201,1,LEN('Podsumowanie inwentaryzacji'!$C178))='Podsumowanie inwentaryzacji'!$C178, IF('Inwentaryzacja 26.02.2013 '!#REF!=3,'Inwentaryzacja 26.02.2013 '!#REF!,0),0),0)</f>
        <v>#REF!</v>
      </c>
      <c r="E178" s="19" t="e">
        <f t="array" ref="E178">SUM(IF(MID('Inwentaryzacja 26.02.2013 '!$C$5:$C$201,1,LEN('Podsumowanie inwentaryzacji'!$C178))='Podsumowanie inwentaryzacji'!$C178, IF('Inwentaryzacja 26.02.2013 '!#REF!=3,'Inwentaryzacja 26.02.2013 '!#REF!,0),0),0)</f>
        <v>#REF!</v>
      </c>
      <c r="F178" s="19" t="e">
        <f t="array" ref="F178">SUM(IF(MID('Inwentaryzacja 26.02.2013 '!$C$5:$C$201,1,LEN('Podsumowanie inwentaryzacji'!$C178))='Podsumowanie inwentaryzacji'!$C178, IF('Inwentaryzacja 26.02.2013 '!#REF!=3,'Inwentaryzacja 26.02.2013 '!#REF!,0),0),0)</f>
        <v>#REF!</v>
      </c>
      <c r="G178" s="19" t="e">
        <f t="array" ref="G178">SUM(IF(MID('Inwentaryzacja 26.02.2013 '!$C$5:$C$201,1,LEN('Podsumowanie inwentaryzacji'!$C178))='Podsumowanie inwentaryzacji'!$C178, IF('Inwentaryzacja 26.02.2013 '!#REF!=3,'Inwentaryzacja 26.02.2013 '!#REF!,0),0),0)</f>
        <v>#REF!</v>
      </c>
      <c r="H178" s="19" t="e">
        <f t="array" ref="H178">SUM(IF(MID('Inwentaryzacja 26.02.2013 '!$C$5:$C$201,1,LEN('Podsumowanie inwentaryzacji'!$C178))='Podsumowanie inwentaryzacji'!$C178, IF('Inwentaryzacja 26.02.2013 '!#REF!=3,'Inwentaryzacja 26.02.2013 '!#REF!,0),0),0)</f>
        <v>#REF!</v>
      </c>
      <c r="I178" s="19" t="e">
        <f t="array" ref="I178">SUM(IF(MID('Inwentaryzacja 26.02.2013 '!$C$5:$C$201,1,LEN('Podsumowanie inwentaryzacji'!$C178))='Podsumowanie inwentaryzacji'!$C178, IF('Inwentaryzacja 26.02.2013 '!#REF!=3,'Inwentaryzacja 26.02.2013 '!#REF!,0),0),0)</f>
        <v>#REF!</v>
      </c>
      <c r="J178" s="19" t="e">
        <f t="array" ref="J178">SUM(IF(MID('Inwentaryzacja 26.02.2013 '!$C$5:$C$201,1,LEN('Podsumowanie inwentaryzacji'!$C178))='Podsumowanie inwentaryzacji'!$C178, IF('Inwentaryzacja 26.02.2013 '!#REF!=3,'Inwentaryzacja 26.02.2013 '!#REF!,0),0),0)</f>
        <v>#REF!</v>
      </c>
      <c r="K178" s="23" t="e">
        <f t="shared" si="19"/>
        <v>#REF!</v>
      </c>
      <c r="L178" s="19" t="e">
        <f t="array" ref="L178">SUM(IF(MID('Inwentaryzacja 26.02.2013 '!$C$5:$C$201,1,LEN('Podsumowanie inwentaryzacji'!$C178))='Podsumowanie inwentaryzacji'!$C178, IF('Inwentaryzacja 26.02.2013 '!#REF!=3,IF('Inwentaryzacja 26.02.2013 '!#REF!=1,'Inwentaryzacja 26.02.2013 '!$G$5:$G$201,0),0),0),0)</f>
        <v>#REF!</v>
      </c>
      <c r="M178" s="19" t="e">
        <f t="array" ref="M178">SUM(IF(MID('Inwentaryzacja 26.02.2013 '!$C$5:$C$201,1,LEN('Podsumowanie inwentaryzacji'!$C178))='Podsumowanie inwentaryzacji'!$C178, IF('Inwentaryzacja 26.02.2013 '!#REF!=3,IF('Inwentaryzacja 26.02.2013 '!#REF!=1,'Inwentaryzacja 26.02.2013 '!$G$5:$G$201,0),0),0),0)</f>
        <v>#REF!</v>
      </c>
      <c r="N178" s="19" t="e">
        <f t="array" ref="N178">SUM(IF(MID('Inwentaryzacja 26.02.2013 '!$C$5:$C$201,1,LEN('Podsumowanie inwentaryzacji'!$C178))='Podsumowanie inwentaryzacji'!$C178, IF('Inwentaryzacja 26.02.2013 '!#REF!=3,IF('Inwentaryzacja 26.02.2013 '!#REF!=1,'Inwentaryzacja 26.02.2013 '!$G$5:$G$201,0),0),0),0)</f>
        <v>#REF!</v>
      </c>
      <c r="O178" s="19" t="e">
        <f t="array" ref="O178">SUM(IF(MID('Inwentaryzacja 26.02.2013 '!$C$5:$C$201,1,LEN('Podsumowanie inwentaryzacji'!$C178))='Podsumowanie inwentaryzacji'!$C178, IF('Inwentaryzacja 26.02.2013 '!#REF!=3,IF('Inwentaryzacja 26.02.2013 '!#REF!=1,'Inwentaryzacja 26.02.2013 '!$G$5:$G$201,0),0),0),0)</f>
        <v>#REF!</v>
      </c>
      <c r="P178" s="19" t="e">
        <f t="array" ref="P178">SUM(IF(MID('Inwentaryzacja 26.02.2013 '!$C$5:$C$201,1,LEN('Podsumowanie inwentaryzacji'!$C178))='Podsumowanie inwentaryzacji'!$C178, IF('Inwentaryzacja 26.02.2013 '!#REF!=3,IF('Inwentaryzacja 26.02.2013 '!#REF!=1,'Inwentaryzacja 26.02.2013 '!$G$5:$G$201,0),0),0),0)</f>
        <v>#REF!</v>
      </c>
      <c r="Q178" s="19" t="e">
        <f t="array" ref="Q178">SUM(IF(MID('Inwentaryzacja 26.02.2013 '!$C$5:$C$201,1,LEN('Podsumowanie inwentaryzacji'!$C178))='Podsumowanie inwentaryzacji'!$C178, IF('Inwentaryzacja 26.02.2013 '!#REF!=3,IF('Inwentaryzacja 26.02.2013 '!#REF!=1,'Inwentaryzacja 26.02.2013 '!$G$5:$G$201,0),0),0),0)</f>
        <v>#REF!</v>
      </c>
      <c r="R178" s="19" t="e">
        <f t="array" ref="R178">SUM(IF(MID('Inwentaryzacja 26.02.2013 '!$C$5:$C$201,1,LEN('Podsumowanie inwentaryzacji'!$C178))='Podsumowanie inwentaryzacji'!$C178, IF('Inwentaryzacja 26.02.2013 '!#REF!=3,IF('Inwentaryzacja 26.02.2013 '!#REF!=1,'Inwentaryzacja 26.02.2013 '!$G$5:$G$201,0),0),0),0)</f>
        <v>#REF!</v>
      </c>
      <c r="S178" s="23" t="e">
        <f t="shared" si="20"/>
        <v>#REF!</v>
      </c>
      <c r="T178" s="46" t="e">
        <f t="array" ref="T178">SUM(IF(MID('Inwentaryzacja 26.02.2013 '!$C$5:$C$201,1,LEN('Podsumowanie inwentaryzacji'!$C178))='Podsumowanie inwentaryzacji'!$C178, IF('Inwentaryzacja 26.02.2013 '!#REF!=3,IF('Inwentaryzacja 26.02.2013 '!#REF!=1,'Inwentaryzacja 26.02.2013 '!$H$5:$H$201,0),0),0),0)</f>
        <v>#REF!</v>
      </c>
      <c r="U178" s="46" t="e">
        <f t="array" ref="U178">SUM(IF(MID('Inwentaryzacja 26.02.2013 '!$C$5:$C$201,1,LEN('Podsumowanie inwentaryzacji'!$C178))='Podsumowanie inwentaryzacji'!$C178, IF('Inwentaryzacja 26.02.2013 '!#REF!=3,IF('Inwentaryzacja 26.02.2013 '!#REF!=1,'Inwentaryzacja 26.02.2013 '!$H$5:$H$201,0),0),0),0)</f>
        <v>#REF!</v>
      </c>
      <c r="V178" s="46" t="e">
        <f t="array" ref="V178">SUM(IF(MID('Inwentaryzacja 26.02.2013 '!$C$5:$C$201,1,LEN('Podsumowanie inwentaryzacji'!$C178))='Podsumowanie inwentaryzacji'!$C178, IF('Inwentaryzacja 26.02.2013 '!#REF!=3,IF('Inwentaryzacja 26.02.2013 '!#REF!=1,'Inwentaryzacja 26.02.2013 '!$H$5:$H$201,0),0),0),0)</f>
        <v>#REF!</v>
      </c>
      <c r="W178" s="46" t="e">
        <f t="array" ref="W178">SUM(IF(MID('Inwentaryzacja 26.02.2013 '!$C$5:$C$201,1,LEN('Podsumowanie inwentaryzacji'!$C178))='Podsumowanie inwentaryzacji'!$C178, IF('Inwentaryzacja 26.02.2013 '!#REF!=3,IF('Inwentaryzacja 26.02.2013 '!#REF!=1,'Inwentaryzacja 26.02.2013 '!$H$5:$H$201,0),0),0),0)</f>
        <v>#REF!</v>
      </c>
      <c r="X178" s="46" t="e">
        <f t="array" ref="X178">SUM(IF(MID('Inwentaryzacja 26.02.2013 '!$C$5:$C$201,1,LEN('Podsumowanie inwentaryzacji'!$C178))='Podsumowanie inwentaryzacji'!$C178, IF('Inwentaryzacja 26.02.2013 '!#REF!=3,IF('Inwentaryzacja 26.02.2013 '!#REF!=1,'Inwentaryzacja 26.02.2013 '!$H$5:$H$201,0),0),0),0)</f>
        <v>#REF!</v>
      </c>
      <c r="Y178" s="46" t="e">
        <f t="array" ref="Y178">SUM(IF(MID('Inwentaryzacja 26.02.2013 '!$C$5:$C$201,1,LEN('Podsumowanie inwentaryzacji'!$C178))='Podsumowanie inwentaryzacji'!$C178, IF('Inwentaryzacja 26.02.2013 '!#REF!=3,IF('Inwentaryzacja 26.02.2013 '!#REF!=1,'Inwentaryzacja 26.02.2013 '!$H$5:$H$201,0),0),0),0)</f>
        <v>#REF!</v>
      </c>
      <c r="Z178" s="46" t="e">
        <f t="array" ref="Z178">SUM(IF(MID('Inwentaryzacja 26.02.2013 '!$C$5:$C$201,1,LEN('Podsumowanie inwentaryzacji'!$C178))='Podsumowanie inwentaryzacji'!$C178, IF('Inwentaryzacja 26.02.2013 '!#REF!=3,IF('Inwentaryzacja 26.02.2013 '!#REF!=1,'Inwentaryzacja 26.02.2013 '!$H$5:$H$201,0),0),0),0)</f>
        <v>#REF!</v>
      </c>
      <c r="AA178" s="97" t="e">
        <f t="shared" si="21"/>
        <v>#REF!</v>
      </c>
    </row>
    <row r="179" spans="2:27">
      <c r="B179" s="24">
        <f t="shared" si="22"/>
        <v>10</v>
      </c>
      <c r="C179" s="24" t="s">
        <v>2053</v>
      </c>
      <c r="D179" s="19" t="e">
        <f t="array" ref="D179">SUM(IF(MID('Inwentaryzacja 26.02.2013 '!$C$5:$C$201,1,LEN('Podsumowanie inwentaryzacji'!$C179))='Podsumowanie inwentaryzacji'!$C179, IF('Inwentaryzacja 26.02.2013 '!#REF!=3,'Inwentaryzacja 26.02.2013 '!#REF!,0),0),0)</f>
        <v>#REF!</v>
      </c>
      <c r="E179" s="19" t="e">
        <f t="array" ref="E179">SUM(IF(MID('Inwentaryzacja 26.02.2013 '!$C$5:$C$201,1,LEN('Podsumowanie inwentaryzacji'!$C179))='Podsumowanie inwentaryzacji'!$C179, IF('Inwentaryzacja 26.02.2013 '!#REF!=3,'Inwentaryzacja 26.02.2013 '!#REF!,0),0),0)</f>
        <v>#REF!</v>
      </c>
      <c r="F179" s="19" t="e">
        <f t="array" ref="F179">SUM(IF(MID('Inwentaryzacja 26.02.2013 '!$C$5:$C$201,1,LEN('Podsumowanie inwentaryzacji'!$C179))='Podsumowanie inwentaryzacji'!$C179, IF('Inwentaryzacja 26.02.2013 '!#REF!=3,'Inwentaryzacja 26.02.2013 '!#REF!,0),0),0)</f>
        <v>#REF!</v>
      </c>
      <c r="G179" s="19" t="e">
        <f t="array" ref="G179">SUM(IF(MID('Inwentaryzacja 26.02.2013 '!$C$5:$C$201,1,LEN('Podsumowanie inwentaryzacji'!$C179))='Podsumowanie inwentaryzacji'!$C179, IF('Inwentaryzacja 26.02.2013 '!#REF!=3,'Inwentaryzacja 26.02.2013 '!#REF!,0),0),0)</f>
        <v>#REF!</v>
      </c>
      <c r="H179" s="19" t="e">
        <f t="array" ref="H179">SUM(IF(MID('Inwentaryzacja 26.02.2013 '!$C$5:$C$201,1,LEN('Podsumowanie inwentaryzacji'!$C179))='Podsumowanie inwentaryzacji'!$C179, IF('Inwentaryzacja 26.02.2013 '!#REF!=3,'Inwentaryzacja 26.02.2013 '!#REF!,0),0),0)</f>
        <v>#REF!</v>
      </c>
      <c r="I179" s="19" t="e">
        <f t="array" ref="I179">SUM(IF(MID('Inwentaryzacja 26.02.2013 '!$C$5:$C$201,1,LEN('Podsumowanie inwentaryzacji'!$C179))='Podsumowanie inwentaryzacji'!$C179, IF('Inwentaryzacja 26.02.2013 '!#REF!=3,'Inwentaryzacja 26.02.2013 '!#REF!,0),0),0)</f>
        <v>#REF!</v>
      </c>
      <c r="J179" s="19" t="e">
        <f t="array" ref="J179">SUM(IF(MID('Inwentaryzacja 26.02.2013 '!$C$5:$C$201,1,LEN('Podsumowanie inwentaryzacji'!$C179))='Podsumowanie inwentaryzacji'!$C179, IF('Inwentaryzacja 26.02.2013 '!#REF!=3,'Inwentaryzacja 26.02.2013 '!#REF!,0),0),0)</f>
        <v>#REF!</v>
      </c>
      <c r="K179" s="23" t="e">
        <f t="shared" si="19"/>
        <v>#REF!</v>
      </c>
      <c r="L179" s="19" t="e">
        <f t="array" ref="L179">SUM(IF(MID('Inwentaryzacja 26.02.2013 '!$C$5:$C$201,1,LEN('Podsumowanie inwentaryzacji'!$C179))='Podsumowanie inwentaryzacji'!$C179, IF('Inwentaryzacja 26.02.2013 '!#REF!=3,IF('Inwentaryzacja 26.02.2013 '!#REF!=1,'Inwentaryzacja 26.02.2013 '!$G$5:$G$201,0),0),0),0)</f>
        <v>#REF!</v>
      </c>
      <c r="M179" s="19" t="e">
        <f t="array" ref="M179">SUM(IF(MID('Inwentaryzacja 26.02.2013 '!$C$5:$C$201,1,LEN('Podsumowanie inwentaryzacji'!$C179))='Podsumowanie inwentaryzacji'!$C179, IF('Inwentaryzacja 26.02.2013 '!#REF!=3,IF('Inwentaryzacja 26.02.2013 '!#REF!=1,'Inwentaryzacja 26.02.2013 '!$G$5:$G$201,0),0),0),0)</f>
        <v>#REF!</v>
      </c>
      <c r="N179" s="19" t="e">
        <f t="array" ref="N179">SUM(IF(MID('Inwentaryzacja 26.02.2013 '!$C$5:$C$201,1,LEN('Podsumowanie inwentaryzacji'!$C179))='Podsumowanie inwentaryzacji'!$C179, IF('Inwentaryzacja 26.02.2013 '!#REF!=3,IF('Inwentaryzacja 26.02.2013 '!#REF!=1,'Inwentaryzacja 26.02.2013 '!$G$5:$G$201,0),0),0),0)</f>
        <v>#REF!</v>
      </c>
      <c r="O179" s="19" t="e">
        <f t="array" ref="O179">SUM(IF(MID('Inwentaryzacja 26.02.2013 '!$C$5:$C$201,1,LEN('Podsumowanie inwentaryzacji'!$C179))='Podsumowanie inwentaryzacji'!$C179, IF('Inwentaryzacja 26.02.2013 '!#REF!=3,IF('Inwentaryzacja 26.02.2013 '!#REF!=1,'Inwentaryzacja 26.02.2013 '!$G$5:$G$201,0),0),0),0)</f>
        <v>#REF!</v>
      </c>
      <c r="P179" s="19" t="e">
        <f t="array" ref="P179">SUM(IF(MID('Inwentaryzacja 26.02.2013 '!$C$5:$C$201,1,LEN('Podsumowanie inwentaryzacji'!$C179))='Podsumowanie inwentaryzacji'!$C179, IF('Inwentaryzacja 26.02.2013 '!#REF!=3,IF('Inwentaryzacja 26.02.2013 '!#REF!=1,'Inwentaryzacja 26.02.2013 '!$G$5:$G$201,0),0),0),0)</f>
        <v>#REF!</v>
      </c>
      <c r="Q179" s="19" t="e">
        <f t="array" ref="Q179">SUM(IF(MID('Inwentaryzacja 26.02.2013 '!$C$5:$C$201,1,LEN('Podsumowanie inwentaryzacji'!$C179))='Podsumowanie inwentaryzacji'!$C179, IF('Inwentaryzacja 26.02.2013 '!#REF!=3,IF('Inwentaryzacja 26.02.2013 '!#REF!=1,'Inwentaryzacja 26.02.2013 '!$G$5:$G$201,0),0),0),0)</f>
        <v>#REF!</v>
      </c>
      <c r="R179" s="19" t="e">
        <f t="array" ref="R179">SUM(IF(MID('Inwentaryzacja 26.02.2013 '!$C$5:$C$201,1,LEN('Podsumowanie inwentaryzacji'!$C179))='Podsumowanie inwentaryzacji'!$C179, IF('Inwentaryzacja 26.02.2013 '!#REF!=3,IF('Inwentaryzacja 26.02.2013 '!#REF!=1,'Inwentaryzacja 26.02.2013 '!$G$5:$G$201,0),0),0),0)</f>
        <v>#REF!</v>
      </c>
      <c r="S179" s="23" t="e">
        <f t="shared" si="20"/>
        <v>#REF!</v>
      </c>
      <c r="T179" s="46" t="e">
        <f t="array" ref="T179">SUM(IF(MID('Inwentaryzacja 26.02.2013 '!$C$5:$C$201,1,LEN('Podsumowanie inwentaryzacji'!$C179))='Podsumowanie inwentaryzacji'!$C179, IF('Inwentaryzacja 26.02.2013 '!#REF!=3,IF('Inwentaryzacja 26.02.2013 '!#REF!=1,'Inwentaryzacja 26.02.2013 '!$H$5:$H$201,0),0),0),0)</f>
        <v>#REF!</v>
      </c>
      <c r="U179" s="46" t="e">
        <f t="array" ref="U179">SUM(IF(MID('Inwentaryzacja 26.02.2013 '!$C$5:$C$201,1,LEN('Podsumowanie inwentaryzacji'!$C179))='Podsumowanie inwentaryzacji'!$C179, IF('Inwentaryzacja 26.02.2013 '!#REF!=3,IF('Inwentaryzacja 26.02.2013 '!#REF!=1,'Inwentaryzacja 26.02.2013 '!$H$5:$H$201,0),0),0),0)</f>
        <v>#REF!</v>
      </c>
      <c r="V179" s="46" t="e">
        <f t="array" ref="V179">SUM(IF(MID('Inwentaryzacja 26.02.2013 '!$C$5:$C$201,1,LEN('Podsumowanie inwentaryzacji'!$C179))='Podsumowanie inwentaryzacji'!$C179, IF('Inwentaryzacja 26.02.2013 '!#REF!=3,IF('Inwentaryzacja 26.02.2013 '!#REF!=1,'Inwentaryzacja 26.02.2013 '!$H$5:$H$201,0),0),0),0)</f>
        <v>#REF!</v>
      </c>
      <c r="W179" s="46" t="e">
        <f t="array" ref="W179">SUM(IF(MID('Inwentaryzacja 26.02.2013 '!$C$5:$C$201,1,LEN('Podsumowanie inwentaryzacji'!$C179))='Podsumowanie inwentaryzacji'!$C179, IF('Inwentaryzacja 26.02.2013 '!#REF!=3,IF('Inwentaryzacja 26.02.2013 '!#REF!=1,'Inwentaryzacja 26.02.2013 '!$H$5:$H$201,0),0),0),0)</f>
        <v>#REF!</v>
      </c>
      <c r="X179" s="46" t="e">
        <f t="array" ref="X179">SUM(IF(MID('Inwentaryzacja 26.02.2013 '!$C$5:$C$201,1,LEN('Podsumowanie inwentaryzacji'!$C179))='Podsumowanie inwentaryzacji'!$C179, IF('Inwentaryzacja 26.02.2013 '!#REF!=3,IF('Inwentaryzacja 26.02.2013 '!#REF!=1,'Inwentaryzacja 26.02.2013 '!$H$5:$H$201,0),0),0),0)</f>
        <v>#REF!</v>
      </c>
      <c r="Y179" s="46" t="e">
        <f t="array" ref="Y179">SUM(IF(MID('Inwentaryzacja 26.02.2013 '!$C$5:$C$201,1,LEN('Podsumowanie inwentaryzacji'!$C179))='Podsumowanie inwentaryzacji'!$C179, IF('Inwentaryzacja 26.02.2013 '!#REF!=3,IF('Inwentaryzacja 26.02.2013 '!#REF!=1,'Inwentaryzacja 26.02.2013 '!$H$5:$H$201,0),0),0),0)</f>
        <v>#REF!</v>
      </c>
      <c r="Z179" s="46" t="e">
        <f t="array" ref="Z179">SUM(IF(MID('Inwentaryzacja 26.02.2013 '!$C$5:$C$201,1,LEN('Podsumowanie inwentaryzacji'!$C179))='Podsumowanie inwentaryzacji'!$C179, IF('Inwentaryzacja 26.02.2013 '!#REF!=3,IF('Inwentaryzacja 26.02.2013 '!#REF!=1,'Inwentaryzacja 26.02.2013 '!$H$5:$H$201,0),0),0),0)</f>
        <v>#REF!</v>
      </c>
      <c r="AA179" s="97" t="e">
        <f t="shared" si="21"/>
        <v>#REF!</v>
      </c>
    </row>
    <row r="180" spans="2:27">
      <c r="B180" s="24">
        <f t="shared" si="22"/>
        <v>11</v>
      </c>
      <c r="C180" s="24" t="s">
        <v>1022</v>
      </c>
      <c r="D180" s="19" t="e">
        <f t="array" ref="D180">SUM(IF(MID('Inwentaryzacja 26.02.2013 '!$C$5:$C$201,1,LEN('Podsumowanie inwentaryzacji'!$C180))='Podsumowanie inwentaryzacji'!$C180, IF('Inwentaryzacja 26.02.2013 '!#REF!=3,'Inwentaryzacja 26.02.2013 '!#REF!,0),0),0)</f>
        <v>#REF!</v>
      </c>
      <c r="E180" s="19" t="e">
        <f t="array" ref="E180">SUM(IF(MID('Inwentaryzacja 26.02.2013 '!$C$5:$C$201,1,LEN('Podsumowanie inwentaryzacji'!$C180))='Podsumowanie inwentaryzacji'!$C180, IF('Inwentaryzacja 26.02.2013 '!#REF!=3,'Inwentaryzacja 26.02.2013 '!#REF!,0),0),0)</f>
        <v>#REF!</v>
      </c>
      <c r="F180" s="19" t="e">
        <f t="array" ref="F180">SUM(IF(MID('Inwentaryzacja 26.02.2013 '!$C$5:$C$201,1,LEN('Podsumowanie inwentaryzacji'!$C180))='Podsumowanie inwentaryzacji'!$C180, IF('Inwentaryzacja 26.02.2013 '!#REF!=3,'Inwentaryzacja 26.02.2013 '!#REF!,0),0),0)</f>
        <v>#REF!</v>
      </c>
      <c r="G180" s="19" t="e">
        <f t="array" ref="G180">SUM(IF(MID('Inwentaryzacja 26.02.2013 '!$C$5:$C$201,1,LEN('Podsumowanie inwentaryzacji'!$C180))='Podsumowanie inwentaryzacji'!$C180, IF('Inwentaryzacja 26.02.2013 '!#REF!=3,'Inwentaryzacja 26.02.2013 '!#REF!,0),0),0)</f>
        <v>#REF!</v>
      </c>
      <c r="H180" s="19" t="e">
        <f t="array" ref="H180">SUM(IF(MID('Inwentaryzacja 26.02.2013 '!$C$5:$C$201,1,LEN('Podsumowanie inwentaryzacji'!$C180))='Podsumowanie inwentaryzacji'!$C180, IF('Inwentaryzacja 26.02.2013 '!#REF!=3,'Inwentaryzacja 26.02.2013 '!#REF!,0),0),0)</f>
        <v>#REF!</v>
      </c>
      <c r="I180" s="19" t="e">
        <f t="array" ref="I180">SUM(IF(MID('Inwentaryzacja 26.02.2013 '!$C$5:$C$201,1,LEN('Podsumowanie inwentaryzacji'!$C180))='Podsumowanie inwentaryzacji'!$C180, IF('Inwentaryzacja 26.02.2013 '!#REF!=3,'Inwentaryzacja 26.02.2013 '!#REF!,0),0),0)</f>
        <v>#REF!</v>
      </c>
      <c r="J180" s="19" t="e">
        <f t="array" ref="J180">SUM(IF(MID('Inwentaryzacja 26.02.2013 '!$C$5:$C$201,1,LEN('Podsumowanie inwentaryzacji'!$C180))='Podsumowanie inwentaryzacji'!$C180, IF('Inwentaryzacja 26.02.2013 '!#REF!=3,'Inwentaryzacja 26.02.2013 '!#REF!,0),0),0)</f>
        <v>#REF!</v>
      </c>
      <c r="K180" s="23" t="e">
        <f t="shared" si="19"/>
        <v>#REF!</v>
      </c>
      <c r="L180" s="19" t="e">
        <f t="array" ref="L180">SUM(IF(MID('Inwentaryzacja 26.02.2013 '!$C$5:$C$201,1,LEN('Podsumowanie inwentaryzacji'!$C180))='Podsumowanie inwentaryzacji'!$C180, IF('Inwentaryzacja 26.02.2013 '!#REF!=3,IF('Inwentaryzacja 26.02.2013 '!#REF!=1,'Inwentaryzacja 26.02.2013 '!$G$5:$G$201,0),0),0),0)</f>
        <v>#REF!</v>
      </c>
      <c r="M180" s="19" t="e">
        <f t="array" ref="M180">SUM(IF(MID('Inwentaryzacja 26.02.2013 '!$C$5:$C$201,1,LEN('Podsumowanie inwentaryzacji'!$C180))='Podsumowanie inwentaryzacji'!$C180, IF('Inwentaryzacja 26.02.2013 '!#REF!=3,IF('Inwentaryzacja 26.02.2013 '!#REF!=1,'Inwentaryzacja 26.02.2013 '!$G$5:$G$201,0),0),0),0)</f>
        <v>#REF!</v>
      </c>
      <c r="N180" s="19" t="e">
        <f t="array" ref="N180">SUM(IF(MID('Inwentaryzacja 26.02.2013 '!$C$5:$C$201,1,LEN('Podsumowanie inwentaryzacji'!$C180))='Podsumowanie inwentaryzacji'!$C180, IF('Inwentaryzacja 26.02.2013 '!#REF!=3,IF('Inwentaryzacja 26.02.2013 '!#REF!=1,'Inwentaryzacja 26.02.2013 '!$G$5:$G$201,0),0),0),0)</f>
        <v>#REF!</v>
      </c>
      <c r="O180" s="19" t="e">
        <f t="array" ref="O180">SUM(IF(MID('Inwentaryzacja 26.02.2013 '!$C$5:$C$201,1,LEN('Podsumowanie inwentaryzacji'!$C180))='Podsumowanie inwentaryzacji'!$C180, IF('Inwentaryzacja 26.02.2013 '!#REF!=3,IF('Inwentaryzacja 26.02.2013 '!#REF!=1,'Inwentaryzacja 26.02.2013 '!$G$5:$G$201,0),0),0),0)</f>
        <v>#REF!</v>
      </c>
      <c r="P180" s="19" t="e">
        <f t="array" ref="P180">SUM(IF(MID('Inwentaryzacja 26.02.2013 '!$C$5:$C$201,1,LEN('Podsumowanie inwentaryzacji'!$C180))='Podsumowanie inwentaryzacji'!$C180, IF('Inwentaryzacja 26.02.2013 '!#REF!=3,IF('Inwentaryzacja 26.02.2013 '!#REF!=1,'Inwentaryzacja 26.02.2013 '!$G$5:$G$201,0),0),0),0)</f>
        <v>#REF!</v>
      </c>
      <c r="Q180" s="19" t="e">
        <f t="array" ref="Q180">SUM(IF(MID('Inwentaryzacja 26.02.2013 '!$C$5:$C$201,1,LEN('Podsumowanie inwentaryzacji'!$C180))='Podsumowanie inwentaryzacji'!$C180, IF('Inwentaryzacja 26.02.2013 '!#REF!=3,IF('Inwentaryzacja 26.02.2013 '!#REF!=1,'Inwentaryzacja 26.02.2013 '!$G$5:$G$201,0),0),0),0)</f>
        <v>#REF!</v>
      </c>
      <c r="R180" s="19" t="e">
        <f t="array" ref="R180">SUM(IF(MID('Inwentaryzacja 26.02.2013 '!$C$5:$C$201,1,LEN('Podsumowanie inwentaryzacji'!$C180))='Podsumowanie inwentaryzacji'!$C180, IF('Inwentaryzacja 26.02.2013 '!#REF!=3,IF('Inwentaryzacja 26.02.2013 '!#REF!=1,'Inwentaryzacja 26.02.2013 '!$G$5:$G$201,0),0),0),0)</f>
        <v>#REF!</v>
      </c>
      <c r="S180" s="23" t="e">
        <f t="shared" si="20"/>
        <v>#REF!</v>
      </c>
      <c r="T180" s="46" t="e">
        <f t="array" ref="T180">SUM(IF(MID('Inwentaryzacja 26.02.2013 '!$C$5:$C$201,1,LEN('Podsumowanie inwentaryzacji'!$C180))='Podsumowanie inwentaryzacji'!$C180, IF('Inwentaryzacja 26.02.2013 '!#REF!=3,IF('Inwentaryzacja 26.02.2013 '!#REF!=1,'Inwentaryzacja 26.02.2013 '!$H$5:$H$201,0),0),0),0)</f>
        <v>#REF!</v>
      </c>
      <c r="U180" s="46" t="e">
        <f t="array" ref="U180">SUM(IF(MID('Inwentaryzacja 26.02.2013 '!$C$5:$C$201,1,LEN('Podsumowanie inwentaryzacji'!$C180))='Podsumowanie inwentaryzacji'!$C180, IF('Inwentaryzacja 26.02.2013 '!#REF!=3,IF('Inwentaryzacja 26.02.2013 '!#REF!=1,'Inwentaryzacja 26.02.2013 '!$H$5:$H$201,0),0),0),0)</f>
        <v>#REF!</v>
      </c>
      <c r="V180" s="46" t="e">
        <f t="array" ref="V180">SUM(IF(MID('Inwentaryzacja 26.02.2013 '!$C$5:$C$201,1,LEN('Podsumowanie inwentaryzacji'!$C180))='Podsumowanie inwentaryzacji'!$C180, IF('Inwentaryzacja 26.02.2013 '!#REF!=3,IF('Inwentaryzacja 26.02.2013 '!#REF!=1,'Inwentaryzacja 26.02.2013 '!$H$5:$H$201,0),0),0),0)</f>
        <v>#REF!</v>
      </c>
      <c r="W180" s="46" t="e">
        <f t="array" ref="W180">SUM(IF(MID('Inwentaryzacja 26.02.2013 '!$C$5:$C$201,1,LEN('Podsumowanie inwentaryzacji'!$C180))='Podsumowanie inwentaryzacji'!$C180, IF('Inwentaryzacja 26.02.2013 '!#REF!=3,IF('Inwentaryzacja 26.02.2013 '!#REF!=1,'Inwentaryzacja 26.02.2013 '!$H$5:$H$201,0),0),0),0)</f>
        <v>#REF!</v>
      </c>
      <c r="X180" s="46" t="e">
        <f t="array" ref="X180">SUM(IF(MID('Inwentaryzacja 26.02.2013 '!$C$5:$C$201,1,LEN('Podsumowanie inwentaryzacji'!$C180))='Podsumowanie inwentaryzacji'!$C180, IF('Inwentaryzacja 26.02.2013 '!#REF!=3,IF('Inwentaryzacja 26.02.2013 '!#REF!=1,'Inwentaryzacja 26.02.2013 '!$H$5:$H$201,0),0),0),0)</f>
        <v>#REF!</v>
      </c>
      <c r="Y180" s="46" t="e">
        <f t="array" ref="Y180">SUM(IF(MID('Inwentaryzacja 26.02.2013 '!$C$5:$C$201,1,LEN('Podsumowanie inwentaryzacji'!$C180))='Podsumowanie inwentaryzacji'!$C180, IF('Inwentaryzacja 26.02.2013 '!#REF!=3,IF('Inwentaryzacja 26.02.2013 '!#REF!=1,'Inwentaryzacja 26.02.2013 '!$H$5:$H$201,0),0),0),0)</f>
        <v>#REF!</v>
      </c>
      <c r="Z180" s="46" t="e">
        <f t="array" ref="Z180">SUM(IF(MID('Inwentaryzacja 26.02.2013 '!$C$5:$C$201,1,LEN('Podsumowanie inwentaryzacji'!$C180))='Podsumowanie inwentaryzacji'!$C180, IF('Inwentaryzacja 26.02.2013 '!#REF!=3,IF('Inwentaryzacja 26.02.2013 '!#REF!=1,'Inwentaryzacja 26.02.2013 '!$H$5:$H$201,0),0),0),0)</f>
        <v>#REF!</v>
      </c>
      <c r="AA180" s="97" t="e">
        <f t="shared" si="21"/>
        <v>#REF!</v>
      </c>
    </row>
    <row r="181" spans="2:27">
      <c r="B181" s="24">
        <f t="shared" si="22"/>
        <v>12</v>
      </c>
      <c r="C181" s="24" t="s">
        <v>4503</v>
      </c>
      <c r="D181" s="19" t="e">
        <f t="array" ref="D181">SUM(IF(MID('Inwentaryzacja 26.02.2013 '!$C$5:$C$201,1,LEN('Podsumowanie inwentaryzacji'!$C181))='Podsumowanie inwentaryzacji'!$C181, IF('Inwentaryzacja 26.02.2013 '!#REF!=3,'Inwentaryzacja 26.02.2013 '!#REF!,0),0),0)</f>
        <v>#REF!</v>
      </c>
      <c r="E181" s="19" t="e">
        <f t="array" ref="E181">SUM(IF(MID('Inwentaryzacja 26.02.2013 '!$C$5:$C$201,1,LEN('Podsumowanie inwentaryzacji'!$C181))='Podsumowanie inwentaryzacji'!$C181, IF('Inwentaryzacja 26.02.2013 '!#REF!=3,'Inwentaryzacja 26.02.2013 '!#REF!,0),0),0)</f>
        <v>#REF!</v>
      </c>
      <c r="F181" s="19" t="e">
        <f t="array" ref="F181">SUM(IF(MID('Inwentaryzacja 26.02.2013 '!$C$5:$C$201,1,LEN('Podsumowanie inwentaryzacji'!$C181))='Podsumowanie inwentaryzacji'!$C181, IF('Inwentaryzacja 26.02.2013 '!#REF!=3,'Inwentaryzacja 26.02.2013 '!#REF!,0),0),0)</f>
        <v>#REF!</v>
      </c>
      <c r="G181" s="19" t="e">
        <f t="array" ref="G181">SUM(IF(MID('Inwentaryzacja 26.02.2013 '!$C$5:$C$201,1,LEN('Podsumowanie inwentaryzacji'!$C181))='Podsumowanie inwentaryzacji'!$C181, IF('Inwentaryzacja 26.02.2013 '!#REF!=3,'Inwentaryzacja 26.02.2013 '!#REF!,0),0),0)</f>
        <v>#REF!</v>
      </c>
      <c r="H181" s="19" t="e">
        <f t="array" ref="H181">SUM(IF(MID('Inwentaryzacja 26.02.2013 '!$C$5:$C$201,1,LEN('Podsumowanie inwentaryzacji'!$C181))='Podsumowanie inwentaryzacji'!$C181, IF('Inwentaryzacja 26.02.2013 '!#REF!=3,'Inwentaryzacja 26.02.2013 '!#REF!,0),0),0)</f>
        <v>#REF!</v>
      </c>
      <c r="I181" s="19" t="e">
        <f t="array" ref="I181">SUM(IF(MID('Inwentaryzacja 26.02.2013 '!$C$5:$C$201,1,LEN('Podsumowanie inwentaryzacji'!$C181))='Podsumowanie inwentaryzacji'!$C181, IF('Inwentaryzacja 26.02.2013 '!#REF!=3,'Inwentaryzacja 26.02.2013 '!#REF!,0),0),0)</f>
        <v>#REF!</v>
      </c>
      <c r="J181" s="19" t="e">
        <f t="array" ref="J181">SUM(IF(MID('Inwentaryzacja 26.02.2013 '!$C$5:$C$201,1,LEN('Podsumowanie inwentaryzacji'!$C181))='Podsumowanie inwentaryzacji'!$C181, IF('Inwentaryzacja 26.02.2013 '!#REF!=3,'Inwentaryzacja 26.02.2013 '!#REF!,0),0),0)</f>
        <v>#REF!</v>
      </c>
      <c r="K181" s="23" t="e">
        <f t="shared" si="19"/>
        <v>#REF!</v>
      </c>
      <c r="L181" s="19" t="e">
        <f t="array" ref="L181">SUM(IF(MID('Inwentaryzacja 26.02.2013 '!$C$5:$C$201,1,LEN('Podsumowanie inwentaryzacji'!$C181))='Podsumowanie inwentaryzacji'!$C181, IF('Inwentaryzacja 26.02.2013 '!#REF!=3,IF('Inwentaryzacja 26.02.2013 '!#REF!=1,'Inwentaryzacja 26.02.2013 '!$G$5:$G$201,0),0),0),0)</f>
        <v>#REF!</v>
      </c>
      <c r="M181" s="19" t="e">
        <f t="array" ref="M181">SUM(IF(MID('Inwentaryzacja 26.02.2013 '!$C$5:$C$201,1,LEN('Podsumowanie inwentaryzacji'!$C181))='Podsumowanie inwentaryzacji'!$C181, IF('Inwentaryzacja 26.02.2013 '!#REF!=3,IF('Inwentaryzacja 26.02.2013 '!#REF!=1,'Inwentaryzacja 26.02.2013 '!$G$5:$G$201,0),0),0),0)</f>
        <v>#REF!</v>
      </c>
      <c r="N181" s="19" t="e">
        <f t="array" ref="N181">SUM(IF(MID('Inwentaryzacja 26.02.2013 '!$C$5:$C$201,1,LEN('Podsumowanie inwentaryzacji'!$C181))='Podsumowanie inwentaryzacji'!$C181, IF('Inwentaryzacja 26.02.2013 '!#REF!=3,IF('Inwentaryzacja 26.02.2013 '!#REF!=1,'Inwentaryzacja 26.02.2013 '!$G$5:$G$201,0),0),0),0)</f>
        <v>#REF!</v>
      </c>
      <c r="O181" s="19" t="e">
        <f t="array" ref="O181">SUM(IF(MID('Inwentaryzacja 26.02.2013 '!$C$5:$C$201,1,LEN('Podsumowanie inwentaryzacji'!$C181))='Podsumowanie inwentaryzacji'!$C181, IF('Inwentaryzacja 26.02.2013 '!#REF!=3,IF('Inwentaryzacja 26.02.2013 '!#REF!=1,'Inwentaryzacja 26.02.2013 '!$G$5:$G$201,0),0),0),0)</f>
        <v>#REF!</v>
      </c>
      <c r="P181" s="19" t="e">
        <f t="array" ref="P181">SUM(IF(MID('Inwentaryzacja 26.02.2013 '!$C$5:$C$201,1,LEN('Podsumowanie inwentaryzacji'!$C181))='Podsumowanie inwentaryzacji'!$C181, IF('Inwentaryzacja 26.02.2013 '!#REF!=3,IF('Inwentaryzacja 26.02.2013 '!#REF!=1,'Inwentaryzacja 26.02.2013 '!$G$5:$G$201,0),0),0),0)</f>
        <v>#REF!</v>
      </c>
      <c r="Q181" s="19" t="e">
        <f t="array" ref="Q181">SUM(IF(MID('Inwentaryzacja 26.02.2013 '!$C$5:$C$201,1,LEN('Podsumowanie inwentaryzacji'!$C181))='Podsumowanie inwentaryzacji'!$C181, IF('Inwentaryzacja 26.02.2013 '!#REF!=3,IF('Inwentaryzacja 26.02.2013 '!#REF!=1,'Inwentaryzacja 26.02.2013 '!$G$5:$G$201,0),0),0),0)</f>
        <v>#REF!</v>
      </c>
      <c r="R181" s="19" t="e">
        <f t="array" ref="R181">SUM(IF(MID('Inwentaryzacja 26.02.2013 '!$C$5:$C$201,1,LEN('Podsumowanie inwentaryzacji'!$C181))='Podsumowanie inwentaryzacji'!$C181, IF('Inwentaryzacja 26.02.2013 '!#REF!=3,IF('Inwentaryzacja 26.02.2013 '!#REF!=1,'Inwentaryzacja 26.02.2013 '!$G$5:$G$201,0),0),0),0)</f>
        <v>#REF!</v>
      </c>
      <c r="S181" s="23" t="e">
        <f t="shared" si="20"/>
        <v>#REF!</v>
      </c>
      <c r="T181" s="46" t="e">
        <f t="array" ref="T181">SUM(IF(MID('Inwentaryzacja 26.02.2013 '!$C$5:$C$201,1,LEN('Podsumowanie inwentaryzacji'!$C181))='Podsumowanie inwentaryzacji'!$C181, IF('Inwentaryzacja 26.02.2013 '!#REF!=3,IF('Inwentaryzacja 26.02.2013 '!#REF!=1,'Inwentaryzacja 26.02.2013 '!$H$5:$H$201,0),0),0),0)</f>
        <v>#REF!</v>
      </c>
      <c r="U181" s="46" t="e">
        <f t="array" ref="U181">SUM(IF(MID('Inwentaryzacja 26.02.2013 '!$C$5:$C$201,1,LEN('Podsumowanie inwentaryzacji'!$C181))='Podsumowanie inwentaryzacji'!$C181, IF('Inwentaryzacja 26.02.2013 '!#REF!=3,IF('Inwentaryzacja 26.02.2013 '!#REF!=1,'Inwentaryzacja 26.02.2013 '!$H$5:$H$201,0),0),0),0)</f>
        <v>#REF!</v>
      </c>
      <c r="V181" s="46" t="e">
        <f t="array" ref="V181">SUM(IF(MID('Inwentaryzacja 26.02.2013 '!$C$5:$C$201,1,LEN('Podsumowanie inwentaryzacji'!$C181))='Podsumowanie inwentaryzacji'!$C181, IF('Inwentaryzacja 26.02.2013 '!#REF!=3,IF('Inwentaryzacja 26.02.2013 '!#REF!=1,'Inwentaryzacja 26.02.2013 '!$H$5:$H$201,0),0),0),0)</f>
        <v>#REF!</v>
      </c>
      <c r="W181" s="46" t="e">
        <f t="array" ref="W181">SUM(IF(MID('Inwentaryzacja 26.02.2013 '!$C$5:$C$201,1,LEN('Podsumowanie inwentaryzacji'!$C181))='Podsumowanie inwentaryzacji'!$C181, IF('Inwentaryzacja 26.02.2013 '!#REF!=3,IF('Inwentaryzacja 26.02.2013 '!#REF!=1,'Inwentaryzacja 26.02.2013 '!$H$5:$H$201,0),0),0),0)</f>
        <v>#REF!</v>
      </c>
      <c r="X181" s="46" t="e">
        <f t="array" ref="X181">SUM(IF(MID('Inwentaryzacja 26.02.2013 '!$C$5:$C$201,1,LEN('Podsumowanie inwentaryzacji'!$C181))='Podsumowanie inwentaryzacji'!$C181, IF('Inwentaryzacja 26.02.2013 '!#REF!=3,IF('Inwentaryzacja 26.02.2013 '!#REF!=1,'Inwentaryzacja 26.02.2013 '!$H$5:$H$201,0),0),0),0)</f>
        <v>#REF!</v>
      </c>
      <c r="Y181" s="46" t="e">
        <f t="array" ref="Y181">SUM(IF(MID('Inwentaryzacja 26.02.2013 '!$C$5:$C$201,1,LEN('Podsumowanie inwentaryzacji'!$C181))='Podsumowanie inwentaryzacji'!$C181, IF('Inwentaryzacja 26.02.2013 '!#REF!=3,IF('Inwentaryzacja 26.02.2013 '!#REF!=1,'Inwentaryzacja 26.02.2013 '!$H$5:$H$201,0),0),0),0)</f>
        <v>#REF!</v>
      </c>
      <c r="Z181" s="46" t="e">
        <f t="array" ref="Z181">SUM(IF(MID('Inwentaryzacja 26.02.2013 '!$C$5:$C$201,1,LEN('Podsumowanie inwentaryzacji'!$C181))='Podsumowanie inwentaryzacji'!$C181, IF('Inwentaryzacja 26.02.2013 '!#REF!=3,IF('Inwentaryzacja 26.02.2013 '!#REF!=1,'Inwentaryzacja 26.02.2013 '!$H$5:$H$201,0),0),0),0)</f>
        <v>#REF!</v>
      </c>
      <c r="AA181" s="97" t="e">
        <f t="shared" si="21"/>
        <v>#REF!</v>
      </c>
    </row>
    <row r="182" spans="2:27">
      <c r="B182" s="24">
        <f t="shared" si="22"/>
        <v>13</v>
      </c>
      <c r="C182" s="24" t="s">
        <v>7158</v>
      </c>
      <c r="D182" s="19" t="e">
        <f t="array" ref="D182">SUM(IF(MID('Inwentaryzacja 26.02.2013 '!$C$5:$C$201,1,LEN('Podsumowanie inwentaryzacji'!$C182))='Podsumowanie inwentaryzacji'!$C182, IF('Inwentaryzacja 26.02.2013 '!#REF!=3,'Inwentaryzacja 26.02.2013 '!#REF!,0),0),0)</f>
        <v>#REF!</v>
      </c>
      <c r="E182" s="19" t="e">
        <f t="array" ref="E182">SUM(IF(MID('Inwentaryzacja 26.02.2013 '!$C$5:$C$201,1,LEN('Podsumowanie inwentaryzacji'!$C182))='Podsumowanie inwentaryzacji'!$C182, IF('Inwentaryzacja 26.02.2013 '!#REF!=3,'Inwentaryzacja 26.02.2013 '!#REF!,0),0),0)</f>
        <v>#REF!</v>
      </c>
      <c r="F182" s="19" t="e">
        <f t="array" ref="F182">SUM(IF(MID('Inwentaryzacja 26.02.2013 '!$C$5:$C$201,1,LEN('Podsumowanie inwentaryzacji'!$C182))='Podsumowanie inwentaryzacji'!$C182, IF('Inwentaryzacja 26.02.2013 '!#REF!=3,'Inwentaryzacja 26.02.2013 '!#REF!,0),0),0)</f>
        <v>#REF!</v>
      </c>
      <c r="G182" s="19" t="e">
        <f t="array" ref="G182">SUM(IF(MID('Inwentaryzacja 26.02.2013 '!$C$5:$C$201,1,LEN('Podsumowanie inwentaryzacji'!$C182))='Podsumowanie inwentaryzacji'!$C182, IF('Inwentaryzacja 26.02.2013 '!#REF!=3,'Inwentaryzacja 26.02.2013 '!#REF!,0),0),0)</f>
        <v>#REF!</v>
      </c>
      <c r="H182" s="19" t="e">
        <f t="array" ref="H182">SUM(IF(MID('Inwentaryzacja 26.02.2013 '!$C$5:$C$201,1,LEN('Podsumowanie inwentaryzacji'!$C182))='Podsumowanie inwentaryzacji'!$C182, IF('Inwentaryzacja 26.02.2013 '!#REF!=3,'Inwentaryzacja 26.02.2013 '!#REF!,0),0),0)</f>
        <v>#REF!</v>
      </c>
      <c r="I182" s="19" t="e">
        <f t="array" ref="I182">SUM(IF(MID('Inwentaryzacja 26.02.2013 '!$C$5:$C$201,1,LEN('Podsumowanie inwentaryzacji'!$C182))='Podsumowanie inwentaryzacji'!$C182, IF('Inwentaryzacja 26.02.2013 '!#REF!=3,'Inwentaryzacja 26.02.2013 '!#REF!,0),0),0)</f>
        <v>#REF!</v>
      </c>
      <c r="J182" s="19" t="e">
        <f t="array" ref="J182">SUM(IF(MID('Inwentaryzacja 26.02.2013 '!$C$5:$C$201,1,LEN('Podsumowanie inwentaryzacji'!$C182))='Podsumowanie inwentaryzacji'!$C182, IF('Inwentaryzacja 26.02.2013 '!#REF!=3,'Inwentaryzacja 26.02.2013 '!#REF!,0),0),0)</f>
        <v>#REF!</v>
      </c>
      <c r="K182" s="23" t="e">
        <f t="shared" si="19"/>
        <v>#REF!</v>
      </c>
      <c r="L182" s="19" t="e">
        <f t="array" ref="L182">SUM(IF(MID('Inwentaryzacja 26.02.2013 '!$C$5:$C$201,1,LEN('Podsumowanie inwentaryzacji'!$C182))='Podsumowanie inwentaryzacji'!$C182, IF('Inwentaryzacja 26.02.2013 '!#REF!=3,IF('Inwentaryzacja 26.02.2013 '!#REF!=1,'Inwentaryzacja 26.02.2013 '!$G$5:$G$201,0),0),0),0)</f>
        <v>#REF!</v>
      </c>
      <c r="M182" s="19" t="e">
        <f t="array" ref="M182">SUM(IF(MID('Inwentaryzacja 26.02.2013 '!$C$5:$C$201,1,LEN('Podsumowanie inwentaryzacji'!$C182))='Podsumowanie inwentaryzacji'!$C182, IF('Inwentaryzacja 26.02.2013 '!#REF!=3,IF('Inwentaryzacja 26.02.2013 '!#REF!=1,'Inwentaryzacja 26.02.2013 '!$G$5:$G$201,0),0),0),0)</f>
        <v>#REF!</v>
      </c>
      <c r="N182" s="19" t="e">
        <f t="array" ref="N182">SUM(IF(MID('Inwentaryzacja 26.02.2013 '!$C$5:$C$201,1,LEN('Podsumowanie inwentaryzacji'!$C182))='Podsumowanie inwentaryzacji'!$C182, IF('Inwentaryzacja 26.02.2013 '!#REF!=3,IF('Inwentaryzacja 26.02.2013 '!#REF!=1,'Inwentaryzacja 26.02.2013 '!$G$5:$G$201,0),0),0),0)</f>
        <v>#REF!</v>
      </c>
      <c r="O182" s="19" t="e">
        <f t="array" ref="O182">SUM(IF(MID('Inwentaryzacja 26.02.2013 '!$C$5:$C$201,1,LEN('Podsumowanie inwentaryzacji'!$C182))='Podsumowanie inwentaryzacji'!$C182, IF('Inwentaryzacja 26.02.2013 '!#REF!=3,IF('Inwentaryzacja 26.02.2013 '!#REF!=1,'Inwentaryzacja 26.02.2013 '!$G$5:$G$201,0),0),0),0)</f>
        <v>#REF!</v>
      </c>
      <c r="P182" s="19" t="e">
        <f t="array" ref="P182">SUM(IF(MID('Inwentaryzacja 26.02.2013 '!$C$5:$C$201,1,LEN('Podsumowanie inwentaryzacji'!$C182))='Podsumowanie inwentaryzacji'!$C182, IF('Inwentaryzacja 26.02.2013 '!#REF!=3,IF('Inwentaryzacja 26.02.2013 '!#REF!=1,'Inwentaryzacja 26.02.2013 '!$G$5:$G$201,0),0),0),0)</f>
        <v>#REF!</v>
      </c>
      <c r="Q182" s="19" t="e">
        <f t="array" ref="Q182">SUM(IF(MID('Inwentaryzacja 26.02.2013 '!$C$5:$C$201,1,LEN('Podsumowanie inwentaryzacji'!$C182))='Podsumowanie inwentaryzacji'!$C182, IF('Inwentaryzacja 26.02.2013 '!#REF!=3,IF('Inwentaryzacja 26.02.2013 '!#REF!=1,'Inwentaryzacja 26.02.2013 '!$G$5:$G$201,0),0),0),0)</f>
        <v>#REF!</v>
      </c>
      <c r="R182" s="19" t="e">
        <f t="array" ref="R182">SUM(IF(MID('Inwentaryzacja 26.02.2013 '!$C$5:$C$201,1,LEN('Podsumowanie inwentaryzacji'!$C182))='Podsumowanie inwentaryzacji'!$C182, IF('Inwentaryzacja 26.02.2013 '!#REF!=3,IF('Inwentaryzacja 26.02.2013 '!#REF!=1,'Inwentaryzacja 26.02.2013 '!$G$5:$G$201,0),0),0),0)</f>
        <v>#REF!</v>
      </c>
      <c r="S182" s="23" t="e">
        <f t="shared" si="20"/>
        <v>#REF!</v>
      </c>
      <c r="T182" s="46" t="e">
        <f t="array" ref="T182">SUM(IF(MID('Inwentaryzacja 26.02.2013 '!$C$5:$C$201,1,LEN('Podsumowanie inwentaryzacji'!$C182))='Podsumowanie inwentaryzacji'!$C182, IF('Inwentaryzacja 26.02.2013 '!#REF!=3,IF('Inwentaryzacja 26.02.2013 '!#REF!=1,'Inwentaryzacja 26.02.2013 '!$H$5:$H$201,0),0),0),0)</f>
        <v>#REF!</v>
      </c>
      <c r="U182" s="46" t="e">
        <f t="array" ref="U182">SUM(IF(MID('Inwentaryzacja 26.02.2013 '!$C$5:$C$201,1,LEN('Podsumowanie inwentaryzacji'!$C182))='Podsumowanie inwentaryzacji'!$C182, IF('Inwentaryzacja 26.02.2013 '!#REF!=3,IF('Inwentaryzacja 26.02.2013 '!#REF!=1,'Inwentaryzacja 26.02.2013 '!$H$5:$H$201,0),0),0),0)</f>
        <v>#REF!</v>
      </c>
      <c r="V182" s="46" t="e">
        <f t="array" ref="V182">SUM(IF(MID('Inwentaryzacja 26.02.2013 '!$C$5:$C$201,1,LEN('Podsumowanie inwentaryzacji'!$C182))='Podsumowanie inwentaryzacji'!$C182, IF('Inwentaryzacja 26.02.2013 '!#REF!=3,IF('Inwentaryzacja 26.02.2013 '!#REF!=1,'Inwentaryzacja 26.02.2013 '!$H$5:$H$201,0),0),0),0)</f>
        <v>#REF!</v>
      </c>
      <c r="W182" s="46" t="e">
        <f t="array" ref="W182">SUM(IF(MID('Inwentaryzacja 26.02.2013 '!$C$5:$C$201,1,LEN('Podsumowanie inwentaryzacji'!$C182))='Podsumowanie inwentaryzacji'!$C182, IF('Inwentaryzacja 26.02.2013 '!#REF!=3,IF('Inwentaryzacja 26.02.2013 '!#REF!=1,'Inwentaryzacja 26.02.2013 '!$H$5:$H$201,0),0),0),0)</f>
        <v>#REF!</v>
      </c>
      <c r="X182" s="46" t="e">
        <f t="array" ref="X182">SUM(IF(MID('Inwentaryzacja 26.02.2013 '!$C$5:$C$201,1,LEN('Podsumowanie inwentaryzacji'!$C182))='Podsumowanie inwentaryzacji'!$C182, IF('Inwentaryzacja 26.02.2013 '!#REF!=3,IF('Inwentaryzacja 26.02.2013 '!#REF!=1,'Inwentaryzacja 26.02.2013 '!$H$5:$H$201,0),0),0),0)</f>
        <v>#REF!</v>
      </c>
      <c r="Y182" s="46" t="e">
        <f t="array" ref="Y182">SUM(IF(MID('Inwentaryzacja 26.02.2013 '!$C$5:$C$201,1,LEN('Podsumowanie inwentaryzacji'!$C182))='Podsumowanie inwentaryzacji'!$C182, IF('Inwentaryzacja 26.02.2013 '!#REF!=3,IF('Inwentaryzacja 26.02.2013 '!#REF!=1,'Inwentaryzacja 26.02.2013 '!$H$5:$H$201,0),0),0),0)</f>
        <v>#REF!</v>
      </c>
      <c r="Z182" s="46" t="e">
        <f t="array" ref="Z182">SUM(IF(MID('Inwentaryzacja 26.02.2013 '!$C$5:$C$201,1,LEN('Podsumowanie inwentaryzacji'!$C182))='Podsumowanie inwentaryzacji'!$C182, IF('Inwentaryzacja 26.02.2013 '!#REF!=3,IF('Inwentaryzacja 26.02.2013 '!#REF!=1,'Inwentaryzacja 26.02.2013 '!$H$5:$H$201,0),0),0),0)</f>
        <v>#REF!</v>
      </c>
      <c r="AA182" s="97" t="e">
        <f t="shared" si="21"/>
        <v>#REF!</v>
      </c>
    </row>
    <row r="183" spans="2:27">
      <c r="B183" s="24">
        <f t="shared" si="22"/>
        <v>14</v>
      </c>
      <c r="C183" s="24" t="s">
        <v>6194</v>
      </c>
      <c r="D183" s="19" t="e">
        <f t="array" ref="D183">SUM(IF(MID('Inwentaryzacja 26.02.2013 '!$C$5:$C$201,1,LEN('Podsumowanie inwentaryzacji'!$C183))='Podsumowanie inwentaryzacji'!$C183, IF('Inwentaryzacja 26.02.2013 '!#REF!=3,'Inwentaryzacja 26.02.2013 '!#REF!,0),0),0)</f>
        <v>#REF!</v>
      </c>
      <c r="E183" s="19" t="e">
        <f t="array" ref="E183">SUM(IF(MID('Inwentaryzacja 26.02.2013 '!$C$5:$C$201,1,LEN('Podsumowanie inwentaryzacji'!$C183))='Podsumowanie inwentaryzacji'!$C183, IF('Inwentaryzacja 26.02.2013 '!#REF!=3,'Inwentaryzacja 26.02.2013 '!#REF!,0),0),0)</f>
        <v>#REF!</v>
      </c>
      <c r="F183" s="19" t="e">
        <f t="array" ref="F183">SUM(IF(MID('Inwentaryzacja 26.02.2013 '!$C$5:$C$201,1,LEN('Podsumowanie inwentaryzacji'!$C183))='Podsumowanie inwentaryzacji'!$C183, IF('Inwentaryzacja 26.02.2013 '!#REF!=3,'Inwentaryzacja 26.02.2013 '!#REF!,0),0),0)</f>
        <v>#REF!</v>
      </c>
      <c r="G183" s="19" t="e">
        <f t="array" ref="G183">SUM(IF(MID('Inwentaryzacja 26.02.2013 '!$C$5:$C$201,1,LEN('Podsumowanie inwentaryzacji'!$C183))='Podsumowanie inwentaryzacji'!$C183, IF('Inwentaryzacja 26.02.2013 '!#REF!=3,'Inwentaryzacja 26.02.2013 '!#REF!,0),0),0)</f>
        <v>#REF!</v>
      </c>
      <c r="H183" s="19" t="e">
        <f t="array" ref="H183">SUM(IF(MID('Inwentaryzacja 26.02.2013 '!$C$5:$C$201,1,LEN('Podsumowanie inwentaryzacji'!$C183))='Podsumowanie inwentaryzacji'!$C183, IF('Inwentaryzacja 26.02.2013 '!#REF!=3,'Inwentaryzacja 26.02.2013 '!#REF!,0),0),0)</f>
        <v>#REF!</v>
      </c>
      <c r="I183" s="19" t="e">
        <f t="array" ref="I183">SUM(IF(MID('Inwentaryzacja 26.02.2013 '!$C$5:$C$201,1,LEN('Podsumowanie inwentaryzacji'!$C183))='Podsumowanie inwentaryzacji'!$C183, IF('Inwentaryzacja 26.02.2013 '!#REF!=3,'Inwentaryzacja 26.02.2013 '!#REF!,0),0),0)</f>
        <v>#REF!</v>
      </c>
      <c r="J183" s="19" t="e">
        <f t="array" ref="J183">SUM(IF(MID('Inwentaryzacja 26.02.2013 '!$C$5:$C$201,1,LEN('Podsumowanie inwentaryzacji'!$C183))='Podsumowanie inwentaryzacji'!$C183, IF('Inwentaryzacja 26.02.2013 '!#REF!=3,'Inwentaryzacja 26.02.2013 '!#REF!,0),0),0)</f>
        <v>#REF!</v>
      </c>
      <c r="K183" s="23" t="e">
        <f t="shared" si="19"/>
        <v>#REF!</v>
      </c>
      <c r="L183" s="19" t="e">
        <f t="array" ref="L183">SUM(IF(MID('Inwentaryzacja 26.02.2013 '!$C$5:$C$201,1,LEN('Podsumowanie inwentaryzacji'!$C183))='Podsumowanie inwentaryzacji'!$C183, IF('Inwentaryzacja 26.02.2013 '!#REF!=3,IF('Inwentaryzacja 26.02.2013 '!#REF!=1,'Inwentaryzacja 26.02.2013 '!$G$5:$G$201,0),0),0),0)</f>
        <v>#REF!</v>
      </c>
      <c r="M183" s="19" t="e">
        <f t="array" ref="M183">SUM(IF(MID('Inwentaryzacja 26.02.2013 '!$C$5:$C$201,1,LEN('Podsumowanie inwentaryzacji'!$C183))='Podsumowanie inwentaryzacji'!$C183, IF('Inwentaryzacja 26.02.2013 '!#REF!=3,IF('Inwentaryzacja 26.02.2013 '!#REF!=1,'Inwentaryzacja 26.02.2013 '!$G$5:$G$201,0),0),0),0)</f>
        <v>#REF!</v>
      </c>
      <c r="N183" s="19" t="e">
        <f t="array" ref="N183">SUM(IF(MID('Inwentaryzacja 26.02.2013 '!$C$5:$C$201,1,LEN('Podsumowanie inwentaryzacji'!$C183))='Podsumowanie inwentaryzacji'!$C183, IF('Inwentaryzacja 26.02.2013 '!#REF!=3,IF('Inwentaryzacja 26.02.2013 '!#REF!=1,'Inwentaryzacja 26.02.2013 '!$G$5:$G$201,0),0),0),0)</f>
        <v>#REF!</v>
      </c>
      <c r="O183" s="19" t="e">
        <f t="array" ref="O183">SUM(IF(MID('Inwentaryzacja 26.02.2013 '!$C$5:$C$201,1,LEN('Podsumowanie inwentaryzacji'!$C183))='Podsumowanie inwentaryzacji'!$C183, IF('Inwentaryzacja 26.02.2013 '!#REF!=3,IF('Inwentaryzacja 26.02.2013 '!#REF!=1,'Inwentaryzacja 26.02.2013 '!$G$5:$G$201,0),0),0),0)</f>
        <v>#REF!</v>
      </c>
      <c r="P183" s="19" t="e">
        <f t="array" ref="P183">SUM(IF(MID('Inwentaryzacja 26.02.2013 '!$C$5:$C$201,1,LEN('Podsumowanie inwentaryzacji'!$C183))='Podsumowanie inwentaryzacji'!$C183, IF('Inwentaryzacja 26.02.2013 '!#REF!=3,IF('Inwentaryzacja 26.02.2013 '!#REF!=1,'Inwentaryzacja 26.02.2013 '!$G$5:$G$201,0),0),0),0)</f>
        <v>#REF!</v>
      </c>
      <c r="Q183" s="19" t="e">
        <f t="array" ref="Q183">SUM(IF(MID('Inwentaryzacja 26.02.2013 '!$C$5:$C$201,1,LEN('Podsumowanie inwentaryzacji'!$C183))='Podsumowanie inwentaryzacji'!$C183, IF('Inwentaryzacja 26.02.2013 '!#REF!=3,IF('Inwentaryzacja 26.02.2013 '!#REF!=1,'Inwentaryzacja 26.02.2013 '!$G$5:$G$201,0),0),0),0)</f>
        <v>#REF!</v>
      </c>
      <c r="R183" s="19" t="e">
        <f t="array" ref="R183">SUM(IF(MID('Inwentaryzacja 26.02.2013 '!$C$5:$C$201,1,LEN('Podsumowanie inwentaryzacji'!$C183))='Podsumowanie inwentaryzacji'!$C183, IF('Inwentaryzacja 26.02.2013 '!#REF!=3,IF('Inwentaryzacja 26.02.2013 '!#REF!=1,'Inwentaryzacja 26.02.2013 '!$G$5:$G$201,0),0),0),0)</f>
        <v>#REF!</v>
      </c>
      <c r="S183" s="23" t="e">
        <f t="shared" si="20"/>
        <v>#REF!</v>
      </c>
      <c r="T183" s="46" t="e">
        <f t="array" ref="T183">SUM(IF(MID('Inwentaryzacja 26.02.2013 '!$C$5:$C$201,1,LEN('Podsumowanie inwentaryzacji'!$C183))='Podsumowanie inwentaryzacji'!$C183, IF('Inwentaryzacja 26.02.2013 '!#REF!=3,IF('Inwentaryzacja 26.02.2013 '!#REF!=1,'Inwentaryzacja 26.02.2013 '!$H$5:$H$201,0),0),0),0)</f>
        <v>#REF!</v>
      </c>
      <c r="U183" s="46" t="e">
        <f t="array" ref="U183">SUM(IF(MID('Inwentaryzacja 26.02.2013 '!$C$5:$C$201,1,LEN('Podsumowanie inwentaryzacji'!$C183))='Podsumowanie inwentaryzacji'!$C183, IF('Inwentaryzacja 26.02.2013 '!#REF!=3,IF('Inwentaryzacja 26.02.2013 '!#REF!=1,'Inwentaryzacja 26.02.2013 '!$H$5:$H$201,0),0),0),0)</f>
        <v>#REF!</v>
      </c>
      <c r="V183" s="46" t="e">
        <f t="array" ref="V183">SUM(IF(MID('Inwentaryzacja 26.02.2013 '!$C$5:$C$201,1,LEN('Podsumowanie inwentaryzacji'!$C183))='Podsumowanie inwentaryzacji'!$C183, IF('Inwentaryzacja 26.02.2013 '!#REF!=3,IF('Inwentaryzacja 26.02.2013 '!#REF!=1,'Inwentaryzacja 26.02.2013 '!$H$5:$H$201,0),0),0),0)</f>
        <v>#REF!</v>
      </c>
      <c r="W183" s="46" t="e">
        <f t="array" ref="W183">SUM(IF(MID('Inwentaryzacja 26.02.2013 '!$C$5:$C$201,1,LEN('Podsumowanie inwentaryzacji'!$C183))='Podsumowanie inwentaryzacji'!$C183, IF('Inwentaryzacja 26.02.2013 '!#REF!=3,IF('Inwentaryzacja 26.02.2013 '!#REF!=1,'Inwentaryzacja 26.02.2013 '!$H$5:$H$201,0),0),0),0)</f>
        <v>#REF!</v>
      </c>
      <c r="X183" s="46" t="e">
        <f t="array" ref="X183">SUM(IF(MID('Inwentaryzacja 26.02.2013 '!$C$5:$C$201,1,LEN('Podsumowanie inwentaryzacji'!$C183))='Podsumowanie inwentaryzacji'!$C183, IF('Inwentaryzacja 26.02.2013 '!#REF!=3,IF('Inwentaryzacja 26.02.2013 '!#REF!=1,'Inwentaryzacja 26.02.2013 '!$H$5:$H$201,0),0),0),0)</f>
        <v>#REF!</v>
      </c>
      <c r="Y183" s="46" t="e">
        <f t="array" ref="Y183">SUM(IF(MID('Inwentaryzacja 26.02.2013 '!$C$5:$C$201,1,LEN('Podsumowanie inwentaryzacji'!$C183))='Podsumowanie inwentaryzacji'!$C183, IF('Inwentaryzacja 26.02.2013 '!#REF!=3,IF('Inwentaryzacja 26.02.2013 '!#REF!=1,'Inwentaryzacja 26.02.2013 '!$H$5:$H$201,0),0),0),0)</f>
        <v>#REF!</v>
      </c>
      <c r="Z183" s="46" t="e">
        <f t="array" ref="Z183">SUM(IF(MID('Inwentaryzacja 26.02.2013 '!$C$5:$C$201,1,LEN('Podsumowanie inwentaryzacji'!$C183))='Podsumowanie inwentaryzacji'!$C183, IF('Inwentaryzacja 26.02.2013 '!#REF!=3,IF('Inwentaryzacja 26.02.2013 '!#REF!=1,'Inwentaryzacja 26.02.2013 '!$H$5:$H$201,0),0),0),0)</f>
        <v>#REF!</v>
      </c>
      <c r="AA183" s="97" t="e">
        <f t="shared" si="21"/>
        <v>#REF!</v>
      </c>
    </row>
    <row r="184" spans="2:27">
      <c r="B184" s="24">
        <f t="shared" si="22"/>
        <v>15</v>
      </c>
      <c r="C184" s="24" t="s">
        <v>232</v>
      </c>
      <c r="D184" s="19" t="e">
        <f t="array" ref="D184">SUM(IF(MID('Inwentaryzacja 26.02.2013 '!$C$5:$C$201,1,LEN('Podsumowanie inwentaryzacji'!$C184))='Podsumowanie inwentaryzacji'!$C184, IF('Inwentaryzacja 26.02.2013 '!#REF!=3,'Inwentaryzacja 26.02.2013 '!#REF!,0),0),0)</f>
        <v>#REF!</v>
      </c>
      <c r="E184" s="19" t="e">
        <f t="array" ref="E184">SUM(IF(MID('Inwentaryzacja 26.02.2013 '!$C$5:$C$201,1,LEN('Podsumowanie inwentaryzacji'!$C184))='Podsumowanie inwentaryzacji'!$C184, IF('Inwentaryzacja 26.02.2013 '!#REF!=3,'Inwentaryzacja 26.02.2013 '!#REF!,0),0),0)</f>
        <v>#REF!</v>
      </c>
      <c r="F184" s="19" t="e">
        <f t="array" ref="F184">SUM(IF(MID('Inwentaryzacja 26.02.2013 '!$C$5:$C$201,1,LEN('Podsumowanie inwentaryzacji'!$C184))='Podsumowanie inwentaryzacji'!$C184, IF('Inwentaryzacja 26.02.2013 '!#REF!=3,'Inwentaryzacja 26.02.2013 '!#REF!,0),0),0)</f>
        <v>#REF!</v>
      </c>
      <c r="G184" s="19" t="e">
        <f t="array" ref="G184">SUM(IF(MID('Inwentaryzacja 26.02.2013 '!$C$5:$C$201,1,LEN('Podsumowanie inwentaryzacji'!$C184))='Podsumowanie inwentaryzacji'!$C184, IF('Inwentaryzacja 26.02.2013 '!#REF!=3,'Inwentaryzacja 26.02.2013 '!#REF!,0),0),0)</f>
        <v>#REF!</v>
      </c>
      <c r="H184" s="19" t="e">
        <f t="array" ref="H184">SUM(IF(MID('Inwentaryzacja 26.02.2013 '!$C$5:$C$201,1,LEN('Podsumowanie inwentaryzacji'!$C184))='Podsumowanie inwentaryzacji'!$C184, IF('Inwentaryzacja 26.02.2013 '!#REF!=3,'Inwentaryzacja 26.02.2013 '!#REF!,0),0),0)</f>
        <v>#REF!</v>
      </c>
      <c r="I184" s="19" t="e">
        <f t="array" ref="I184">SUM(IF(MID('Inwentaryzacja 26.02.2013 '!$C$5:$C$201,1,LEN('Podsumowanie inwentaryzacji'!$C184))='Podsumowanie inwentaryzacji'!$C184, IF('Inwentaryzacja 26.02.2013 '!#REF!=3,'Inwentaryzacja 26.02.2013 '!#REF!,0),0),0)</f>
        <v>#REF!</v>
      </c>
      <c r="J184" s="19" t="e">
        <f t="array" ref="J184">SUM(IF(MID('Inwentaryzacja 26.02.2013 '!$C$5:$C$201,1,LEN('Podsumowanie inwentaryzacji'!$C184))='Podsumowanie inwentaryzacji'!$C184, IF('Inwentaryzacja 26.02.2013 '!#REF!=3,'Inwentaryzacja 26.02.2013 '!#REF!,0),0),0)</f>
        <v>#REF!</v>
      </c>
      <c r="K184" s="23" t="e">
        <f t="shared" si="19"/>
        <v>#REF!</v>
      </c>
      <c r="L184" s="19" t="e">
        <f t="array" ref="L184">SUM(IF(MID('Inwentaryzacja 26.02.2013 '!$C$5:$C$201,1,LEN('Podsumowanie inwentaryzacji'!$C184))='Podsumowanie inwentaryzacji'!$C184, IF('Inwentaryzacja 26.02.2013 '!#REF!=3,IF('Inwentaryzacja 26.02.2013 '!#REF!=1,'Inwentaryzacja 26.02.2013 '!$G$5:$G$201,0),0),0),0)</f>
        <v>#REF!</v>
      </c>
      <c r="M184" s="19" t="e">
        <f t="array" ref="M184">SUM(IF(MID('Inwentaryzacja 26.02.2013 '!$C$5:$C$201,1,LEN('Podsumowanie inwentaryzacji'!$C184))='Podsumowanie inwentaryzacji'!$C184, IF('Inwentaryzacja 26.02.2013 '!#REF!=3,IF('Inwentaryzacja 26.02.2013 '!#REF!=1,'Inwentaryzacja 26.02.2013 '!$G$5:$G$201,0),0),0),0)</f>
        <v>#REF!</v>
      </c>
      <c r="N184" s="19" t="e">
        <f t="array" ref="N184">SUM(IF(MID('Inwentaryzacja 26.02.2013 '!$C$5:$C$201,1,LEN('Podsumowanie inwentaryzacji'!$C184))='Podsumowanie inwentaryzacji'!$C184, IF('Inwentaryzacja 26.02.2013 '!#REF!=3,IF('Inwentaryzacja 26.02.2013 '!#REF!=1,'Inwentaryzacja 26.02.2013 '!$G$5:$G$201,0),0),0),0)</f>
        <v>#REF!</v>
      </c>
      <c r="O184" s="19" t="e">
        <f t="array" ref="O184">SUM(IF(MID('Inwentaryzacja 26.02.2013 '!$C$5:$C$201,1,LEN('Podsumowanie inwentaryzacji'!$C184))='Podsumowanie inwentaryzacji'!$C184, IF('Inwentaryzacja 26.02.2013 '!#REF!=3,IF('Inwentaryzacja 26.02.2013 '!#REF!=1,'Inwentaryzacja 26.02.2013 '!$G$5:$G$201,0),0),0),0)</f>
        <v>#REF!</v>
      </c>
      <c r="P184" s="19" t="e">
        <f t="array" ref="P184">SUM(IF(MID('Inwentaryzacja 26.02.2013 '!$C$5:$C$201,1,LEN('Podsumowanie inwentaryzacji'!$C184))='Podsumowanie inwentaryzacji'!$C184, IF('Inwentaryzacja 26.02.2013 '!#REF!=3,IF('Inwentaryzacja 26.02.2013 '!#REF!=1,'Inwentaryzacja 26.02.2013 '!$G$5:$G$201,0),0),0),0)</f>
        <v>#REF!</v>
      </c>
      <c r="Q184" s="19" t="e">
        <f t="array" ref="Q184">SUM(IF(MID('Inwentaryzacja 26.02.2013 '!$C$5:$C$201,1,LEN('Podsumowanie inwentaryzacji'!$C184))='Podsumowanie inwentaryzacji'!$C184, IF('Inwentaryzacja 26.02.2013 '!#REF!=3,IF('Inwentaryzacja 26.02.2013 '!#REF!=1,'Inwentaryzacja 26.02.2013 '!$G$5:$G$201,0),0),0),0)</f>
        <v>#REF!</v>
      </c>
      <c r="R184" s="19" t="e">
        <f t="array" ref="R184">SUM(IF(MID('Inwentaryzacja 26.02.2013 '!$C$5:$C$201,1,LEN('Podsumowanie inwentaryzacji'!$C184))='Podsumowanie inwentaryzacji'!$C184, IF('Inwentaryzacja 26.02.2013 '!#REF!=3,IF('Inwentaryzacja 26.02.2013 '!#REF!=1,'Inwentaryzacja 26.02.2013 '!$G$5:$G$201,0),0),0),0)</f>
        <v>#REF!</v>
      </c>
      <c r="S184" s="23" t="e">
        <f t="shared" si="20"/>
        <v>#REF!</v>
      </c>
      <c r="T184" s="46" t="e">
        <f t="array" ref="T184">SUM(IF(MID('Inwentaryzacja 26.02.2013 '!$C$5:$C$201,1,LEN('Podsumowanie inwentaryzacji'!$C184))='Podsumowanie inwentaryzacji'!$C184, IF('Inwentaryzacja 26.02.2013 '!#REF!=3,IF('Inwentaryzacja 26.02.2013 '!#REF!=1,'Inwentaryzacja 26.02.2013 '!$H$5:$H$201,0),0),0),0)</f>
        <v>#REF!</v>
      </c>
      <c r="U184" s="46" t="e">
        <f t="array" ref="U184">SUM(IF(MID('Inwentaryzacja 26.02.2013 '!$C$5:$C$201,1,LEN('Podsumowanie inwentaryzacji'!$C184))='Podsumowanie inwentaryzacji'!$C184, IF('Inwentaryzacja 26.02.2013 '!#REF!=3,IF('Inwentaryzacja 26.02.2013 '!#REF!=1,'Inwentaryzacja 26.02.2013 '!$H$5:$H$201,0),0),0),0)</f>
        <v>#REF!</v>
      </c>
      <c r="V184" s="46" t="e">
        <f t="array" ref="V184">SUM(IF(MID('Inwentaryzacja 26.02.2013 '!$C$5:$C$201,1,LEN('Podsumowanie inwentaryzacji'!$C184))='Podsumowanie inwentaryzacji'!$C184, IF('Inwentaryzacja 26.02.2013 '!#REF!=3,IF('Inwentaryzacja 26.02.2013 '!#REF!=1,'Inwentaryzacja 26.02.2013 '!$H$5:$H$201,0),0),0),0)</f>
        <v>#REF!</v>
      </c>
      <c r="W184" s="46" t="e">
        <f t="array" ref="W184">SUM(IF(MID('Inwentaryzacja 26.02.2013 '!$C$5:$C$201,1,LEN('Podsumowanie inwentaryzacji'!$C184))='Podsumowanie inwentaryzacji'!$C184, IF('Inwentaryzacja 26.02.2013 '!#REF!=3,IF('Inwentaryzacja 26.02.2013 '!#REF!=1,'Inwentaryzacja 26.02.2013 '!$H$5:$H$201,0),0),0),0)</f>
        <v>#REF!</v>
      </c>
      <c r="X184" s="46" t="e">
        <f t="array" ref="X184">SUM(IF(MID('Inwentaryzacja 26.02.2013 '!$C$5:$C$201,1,LEN('Podsumowanie inwentaryzacji'!$C184))='Podsumowanie inwentaryzacji'!$C184, IF('Inwentaryzacja 26.02.2013 '!#REF!=3,IF('Inwentaryzacja 26.02.2013 '!#REF!=1,'Inwentaryzacja 26.02.2013 '!$H$5:$H$201,0),0),0),0)</f>
        <v>#REF!</v>
      </c>
      <c r="Y184" s="46" t="e">
        <f t="array" ref="Y184">SUM(IF(MID('Inwentaryzacja 26.02.2013 '!$C$5:$C$201,1,LEN('Podsumowanie inwentaryzacji'!$C184))='Podsumowanie inwentaryzacji'!$C184, IF('Inwentaryzacja 26.02.2013 '!#REF!=3,IF('Inwentaryzacja 26.02.2013 '!#REF!=1,'Inwentaryzacja 26.02.2013 '!$H$5:$H$201,0),0),0),0)</f>
        <v>#REF!</v>
      </c>
      <c r="Z184" s="46" t="e">
        <f t="array" ref="Z184">SUM(IF(MID('Inwentaryzacja 26.02.2013 '!$C$5:$C$201,1,LEN('Podsumowanie inwentaryzacji'!$C184))='Podsumowanie inwentaryzacji'!$C184, IF('Inwentaryzacja 26.02.2013 '!#REF!=3,IF('Inwentaryzacja 26.02.2013 '!#REF!=1,'Inwentaryzacja 26.02.2013 '!$H$5:$H$201,0),0),0),0)</f>
        <v>#REF!</v>
      </c>
      <c r="AA184" s="97" t="e">
        <f t="shared" si="21"/>
        <v>#REF!</v>
      </c>
    </row>
    <row r="185" spans="2:27">
      <c r="B185" s="24">
        <f t="shared" si="22"/>
        <v>16</v>
      </c>
      <c r="C185" s="24" t="s">
        <v>3973</v>
      </c>
      <c r="D185" s="19" t="e">
        <f t="array" ref="D185">SUM(IF(MID('Inwentaryzacja 26.02.2013 '!$C$5:$C$201,1,LEN('Podsumowanie inwentaryzacji'!$C185))='Podsumowanie inwentaryzacji'!$C185, IF('Inwentaryzacja 26.02.2013 '!#REF!=3,'Inwentaryzacja 26.02.2013 '!#REF!,0),0),0)</f>
        <v>#REF!</v>
      </c>
      <c r="E185" s="19" t="e">
        <f t="array" ref="E185">SUM(IF(MID('Inwentaryzacja 26.02.2013 '!$C$5:$C$201,1,LEN('Podsumowanie inwentaryzacji'!$C185))='Podsumowanie inwentaryzacji'!$C185, IF('Inwentaryzacja 26.02.2013 '!#REF!=3,'Inwentaryzacja 26.02.2013 '!#REF!,0),0),0)</f>
        <v>#REF!</v>
      </c>
      <c r="F185" s="19" t="e">
        <f t="array" ref="F185">SUM(IF(MID('Inwentaryzacja 26.02.2013 '!$C$5:$C$201,1,LEN('Podsumowanie inwentaryzacji'!$C185))='Podsumowanie inwentaryzacji'!$C185, IF('Inwentaryzacja 26.02.2013 '!#REF!=3,'Inwentaryzacja 26.02.2013 '!#REF!,0),0),0)</f>
        <v>#REF!</v>
      </c>
      <c r="G185" s="19" t="e">
        <f t="array" ref="G185">SUM(IF(MID('Inwentaryzacja 26.02.2013 '!$C$5:$C$201,1,LEN('Podsumowanie inwentaryzacji'!$C185))='Podsumowanie inwentaryzacji'!$C185, IF('Inwentaryzacja 26.02.2013 '!#REF!=3,'Inwentaryzacja 26.02.2013 '!#REF!,0),0),0)</f>
        <v>#REF!</v>
      </c>
      <c r="H185" s="19" t="e">
        <f t="array" ref="H185">SUM(IF(MID('Inwentaryzacja 26.02.2013 '!$C$5:$C$201,1,LEN('Podsumowanie inwentaryzacji'!$C185))='Podsumowanie inwentaryzacji'!$C185, IF('Inwentaryzacja 26.02.2013 '!#REF!=3,'Inwentaryzacja 26.02.2013 '!#REF!,0),0),0)</f>
        <v>#REF!</v>
      </c>
      <c r="I185" s="19" t="e">
        <f t="array" ref="I185">SUM(IF(MID('Inwentaryzacja 26.02.2013 '!$C$5:$C$201,1,LEN('Podsumowanie inwentaryzacji'!$C185))='Podsumowanie inwentaryzacji'!$C185, IF('Inwentaryzacja 26.02.2013 '!#REF!=3,'Inwentaryzacja 26.02.2013 '!#REF!,0),0),0)</f>
        <v>#REF!</v>
      </c>
      <c r="J185" s="19" t="e">
        <f t="array" ref="J185">SUM(IF(MID('Inwentaryzacja 26.02.2013 '!$C$5:$C$201,1,LEN('Podsumowanie inwentaryzacji'!$C185))='Podsumowanie inwentaryzacji'!$C185, IF('Inwentaryzacja 26.02.2013 '!#REF!=3,'Inwentaryzacja 26.02.2013 '!#REF!,0),0),0)</f>
        <v>#REF!</v>
      </c>
      <c r="K185" s="23" t="e">
        <f t="shared" si="19"/>
        <v>#REF!</v>
      </c>
      <c r="L185" s="19" t="e">
        <f t="array" ref="L185">SUM(IF(MID('Inwentaryzacja 26.02.2013 '!$C$5:$C$201,1,LEN('Podsumowanie inwentaryzacji'!$C185))='Podsumowanie inwentaryzacji'!$C185, IF('Inwentaryzacja 26.02.2013 '!#REF!=3,IF('Inwentaryzacja 26.02.2013 '!#REF!=1,'Inwentaryzacja 26.02.2013 '!$G$5:$G$201,0),0),0),0)</f>
        <v>#REF!</v>
      </c>
      <c r="M185" s="19" t="e">
        <f t="array" ref="M185">SUM(IF(MID('Inwentaryzacja 26.02.2013 '!$C$5:$C$201,1,LEN('Podsumowanie inwentaryzacji'!$C185))='Podsumowanie inwentaryzacji'!$C185, IF('Inwentaryzacja 26.02.2013 '!#REF!=3,IF('Inwentaryzacja 26.02.2013 '!#REF!=1,'Inwentaryzacja 26.02.2013 '!$G$5:$G$201,0),0),0),0)</f>
        <v>#REF!</v>
      </c>
      <c r="N185" s="19" t="e">
        <f t="array" ref="N185">SUM(IF(MID('Inwentaryzacja 26.02.2013 '!$C$5:$C$201,1,LEN('Podsumowanie inwentaryzacji'!$C185))='Podsumowanie inwentaryzacji'!$C185, IF('Inwentaryzacja 26.02.2013 '!#REF!=3,IF('Inwentaryzacja 26.02.2013 '!#REF!=1,'Inwentaryzacja 26.02.2013 '!$G$5:$G$201,0),0),0),0)</f>
        <v>#REF!</v>
      </c>
      <c r="O185" s="19" t="e">
        <f t="array" ref="O185">SUM(IF(MID('Inwentaryzacja 26.02.2013 '!$C$5:$C$201,1,LEN('Podsumowanie inwentaryzacji'!$C185))='Podsumowanie inwentaryzacji'!$C185, IF('Inwentaryzacja 26.02.2013 '!#REF!=3,IF('Inwentaryzacja 26.02.2013 '!#REF!=1,'Inwentaryzacja 26.02.2013 '!$G$5:$G$201,0),0),0),0)</f>
        <v>#REF!</v>
      </c>
      <c r="P185" s="19" t="e">
        <f t="array" ref="P185">SUM(IF(MID('Inwentaryzacja 26.02.2013 '!$C$5:$C$201,1,LEN('Podsumowanie inwentaryzacji'!$C185))='Podsumowanie inwentaryzacji'!$C185, IF('Inwentaryzacja 26.02.2013 '!#REF!=3,IF('Inwentaryzacja 26.02.2013 '!#REF!=1,'Inwentaryzacja 26.02.2013 '!$G$5:$G$201,0),0),0),0)</f>
        <v>#REF!</v>
      </c>
      <c r="Q185" s="19" t="e">
        <f t="array" ref="Q185">SUM(IF(MID('Inwentaryzacja 26.02.2013 '!$C$5:$C$201,1,LEN('Podsumowanie inwentaryzacji'!$C185))='Podsumowanie inwentaryzacji'!$C185, IF('Inwentaryzacja 26.02.2013 '!#REF!=3,IF('Inwentaryzacja 26.02.2013 '!#REF!=1,'Inwentaryzacja 26.02.2013 '!$G$5:$G$201,0),0),0),0)</f>
        <v>#REF!</v>
      </c>
      <c r="R185" s="19" t="e">
        <f t="array" ref="R185">SUM(IF(MID('Inwentaryzacja 26.02.2013 '!$C$5:$C$201,1,LEN('Podsumowanie inwentaryzacji'!$C185))='Podsumowanie inwentaryzacji'!$C185, IF('Inwentaryzacja 26.02.2013 '!#REF!=3,IF('Inwentaryzacja 26.02.2013 '!#REF!=1,'Inwentaryzacja 26.02.2013 '!$G$5:$G$201,0),0),0),0)</f>
        <v>#REF!</v>
      </c>
      <c r="S185" s="23" t="e">
        <f t="shared" si="20"/>
        <v>#REF!</v>
      </c>
      <c r="T185" s="46" t="e">
        <f t="array" ref="T185">SUM(IF(MID('Inwentaryzacja 26.02.2013 '!$C$5:$C$201,1,LEN('Podsumowanie inwentaryzacji'!$C185))='Podsumowanie inwentaryzacji'!$C185, IF('Inwentaryzacja 26.02.2013 '!#REF!=3,IF('Inwentaryzacja 26.02.2013 '!#REF!=1,'Inwentaryzacja 26.02.2013 '!$H$5:$H$201,0),0),0),0)</f>
        <v>#REF!</v>
      </c>
      <c r="U185" s="46" t="e">
        <f t="array" ref="U185">SUM(IF(MID('Inwentaryzacja 26.02.2013 '!$C$5:$C$201,1,LEN('Podsumowanie inwentaryzacji'!$C185))='Podsumowanie inwentaryzacji'!$C185, IF('Inwentaryzacja 26.02.2013 '!#REF!=3,IF('Inwentaryzacja 26.02.2013 '!#REF!=1,'Inwentaryzacja 26.02.2013 '!$H$5:$H$201,0),0),0),0)</f>
        <v>#REF!</v>
      </c>
      <c r="V185" s="46" t="e">
        <f t="array" ref="V185">SUM(IF(MID('Inwentaryzacja 26.02.2013 '!$C$5:$C$201,1,LEN('Podsumowanie inwentaryzacji'!$C185))='Podsumowanie inwentaryzacji'!$C185, IF('Inwentaryzacja 26.02.2013 '!#REF!=3,IF('Inwentaryzacja 26.02.2013 '!#REF!=1,'Inwentaryzacja 26.02.2013 '!$H$5:$H$201,0),0),0),0)</f>
        <v>#REF!</v>
      </c>
      <c r="W185" s="46" t="e">
        <f t="array" ref="W185">SUM(IF(MID('Inwentaryzacja 26.02.2013 '!$C$5:$C$201,1,LEN('Podsumowanie inwentaryzacji'!$C185))='Podsumowanie inwentaryzacji'!$C185, IF('Inwentaryzacja 26.02.2013 '!#REF!=3,IF('Inwentaryzacja 26.02.2013 '!#REF!=1,'Inwentaryzacja 26.02.2013 '!$H$5:$H$201,0),0),0),0)</f>
        <v>#REF!</v>
      </c>
      <c r="X185" s="46" t="e">
        <f t="array" ref="X185">SUM(IF(MID('Inwentaryzacja 26.02.2013 '!$C$5:$C$201,1,LEN('Podsumowanie inwentaryzacji'!$C185))='Podsumowanie inwentaryzacji'!$C185, IF('Inwentaryzacja 26.02.2013 '!#REF!=3,IF('Inwentaryzacja 26.02.2013 '!#REF!=1,'Inwentaryzacja 26.02.2013 '!$H$5:$H$201,0),0),0),0)</f>
        <v>#REF!</v>
      </c>
      <c r="Y185" s="46" t="e">
        <f t="array" ref="Y185">SUM(IF(MID('Inwentaryzacja 26.02.2013 '!$C$5:$C$201,1,LEN('Podsumowanie inwentaryzacji'!$C185))='Podsumowanie inwentaryzacji'!$C185, IF('Inwentaryzacja 26.02.2013 '!#REF!=3,IF('Inwentaryzacja 26.02.2013 '!#REF!=1,'Inwentaryzacja 26.02.2013 '!$H$5:$H$201,0),0),0),0)</f>
        <v>#REF!</v>
      </c>
      <c r="Z185" s="46" t="e">
        <f t="array" ref="Z185">SUM(IF(MID('Inwentaryzacja 26.02.2013 '!$C$5:$C$201,1,LEN('Podsumowanie inwentaryzacji'!$C185))='Podsumowanie inwentaryzacji'!$C185, IF('Inwentaryzacja 26.02.2013 '!#REF!=3,IF('Inwentaryzacja 26.02.2013 '!#REF!=1,'Inwentaryzacja 26.02.2013 '!$H$5:$H$201,0),0),0),0)</f>
        <v>#REF!</v>
      </c>
      <c r="AA185" s="97" t="e">
        <f t="shared" si="21"/>
        <v>#REF!</v>
      </c>
    </row>
    <row r="186" spans="2:27">
      <c r="B186" s="24">
        <f t="shared" si="22"/>
        <v>17</v>
      </c>
      <c r="C186" s="24" t="s">
        <v>3950</v>
      </c>
      <c r="D186" s="19" t="e">
        <f t="array" ref="D186">SUM(IF(MID('Inwentaryzacja 26.02.2013 '!$C$5:$C$201,1,LEN('Podsumowanie inwentaryzacji'!$C186))='Podsumowanie inwentaryzacji'!$C186, IF('Inwentaryzacja 26.02.2013 '!#REF!=3,'Inwentaryzacja 26.02.2013 '!#REF!,0),0),0)</f>
        <v>#REF!</v>
      </c>
      <c r="E186" s="19" t="e">
        <f t="array" ref="E186">SUM(IF(MID('Inwentaryzacja 26.02.2013 '!$C$5:$C$201,1,LEN('Podsumowanie inwentaryzacji'!$C186))='Podsumowanie inwentaryzacji'!$C186, IF('Inwentaryzacja 26.02.2013 '!#REF!=3,'Inwentaryzacja 26.02.2013 '!#REF!,0),0),0)</f>
        <v>#REF!</v>
      </c>
      <c r="F186" s="19" t="e">
        <f t="array" ref="F186">SUM(IF(MID('Inwentaryzacja 26.02.2013 '!$C$5:$C$201,1,LEN('Podsumowanie inwentaryzacji'!$C186))='Podsumowanie inwentaryzacji'!$C186, IF('Inwentaryzacja 26.02.2013 '!#REF!=3,'Inwentaryzacja 26.02.2013 '!#REF!,0),0),0)</f>
        <v>#REF!</v>
      </c>
      <c r="G186" s="19" t="e">
        <f t="array" ref="G186">SUM(IF(MID('Inwentaryzacja 26.02.2013 '!$C$5:$C$201,1,LEN('Podsumowanie inwentaryzacji'!$C186))='Podsumowanie inwentaryzacji'!$C186, IF('Inwentaryzacja 26.02.2013 '!#REF!=3,'Inwentaryzacja 26.02.2013 '!#REF!,0),0),0)</f>
        <v>#REF!</v>
      </c>
      <c r="H186" s="19" t="e">
        <f t="array" ref="H186">SUM(IF(MID('Inwentaryzacja 26.02.2013 '!$C$5:$C$201,1,LEN('Podsumowanie inwentaryzacji'!$C186))='Podsumowanie inwentaryzacji'!$C186, IF('Inwentaryzacja 26.02.2013 '!#REF!=3,'Inwentaryzacja 26.02.2013 '!#REF!,0),0),0)</f>
        <v>#REF!</v>
      </c>
      <c r="I186" s="19" t="e">
        <f t="array" ref="I186">SUM(IF(MID('Inwentaryzacja 26.02.2013 '!$C$5:$C$201,1,LEN('Podsumowanie inwentaryzacji'!$C186))='Podsumowanie inwentaryzacji'!$C186, IF('Inwentaryzacja 26.02.2013 '!#REF!=3,'Inwentaryzacja 26.02.2013 '!#REF!,0),0),0)</f>
        <v>#REF!</v>
      </c>
      <c r="J186" s="19" t="e">
        <f t="array" ref="J186">SUM(IF(MID('Inwentaryzacja 26.02.2013 '!$C$5:$C$201,1,LEN('Podsumowanie inwentaryzacji'!$C186))='Podsumowanie inwentaryzacji'!$C186, IF('Inwentaryzacja 26.02.2013 '!#REF!=3,'Inwentaryzacja 26.02.2013 '!#REF!,0),0),0)</f>
        <v>#REF!</v>
      </c>
      <c r="K186" s="23" t="e">
        <f t="shared" si="19"/>
        <v>#REF!</v>
      </c>
      <c r="L186" s="19" t="e">
        <f t="array" ref="L186">SUM(IF(MID('Inwentaryzacja 26.02.2013 '!$C$5:$C$201,1,LEN('Podsumowanie inwentaryzacji'!$C186))='Podsumowanie inwentaryzacji'!$C186, IF('Inwentaryzacja 26.02.2013 '!#REF!=3,IF('Inwentaryzacja 26.02.2013 '!#REF!=1,'Inwentaryzacja 26.02.2013 '!$G$5:$G$201,0),0),0),0)</f>
        <v>#REF!</v>
      </c>
      <c r="M186" s="19" t="e">
        <f t="array" ref="M186">SUM(IF(MID('Inwentaryzacja 26.02.2013 '!$C$5:$C$201,1,LEN('Podsumowanie inwentaryzacji'!$C186))='Podsumowanie inwentaryzacji'!$C186, IF('Inwentaryzacja 26.02.2013 '!#REF!=3,IF('Inwentaryzacja 26.02.2013 '!#REF!=1,'Inwentaryzacja 26.02.2013 '!$G$5:$G$201,0),0),0),0)</f>
        <v>#REF!</v>
      </c>
      <c r="N186" s="19" t="e">
        <f t="array" ref="N186">SUM(IF(MID('Inwentaryzacja 26.02.2013 '!$C$5:$C$201,1,LEN('Podsumowanie inwentaryzacji'!$C186))='Podsumowanie inwentaryzacji'!$C186, IF('Inwentaryzacja 26.02.2013 '!#REF!=3,IF('Inwentaryzacja 26.02.2013 '!#REF!=1,'Inwentaryzacja 26.02.2013 '!$G$5:$G$201,0),0),0),0)</f>
        <v>#REF!</v>
      </c>
      <c r="O186" s="19" t="e">
        <f t="array" ref="O186">SUM(IF(MID('Inwentaryzacja 26.02.2013 '!$C$5:$C$201,1,LEN('Podsumowanie inwentaryzacji'!$C186))='Podsumowanie inwentaryzacji'!$C186, IF('Inwentaryzacja 26.02.2013 '!#REF!=3,IF('Inwentaryzacja 26.02.2013 '!#REF!=1,'Inwentaryzacja 26.02.2013 '!$G$5:$G$201,0),0),0),0)</f>
        <v>#REF!</v>
      </c>
      <c r="P186" s="19" t="e">
        <f t="array" ref="P186">SUM(IF(MID('Inwentaryzacja 26.02.2013 '!$C$5:$C$201,1,LEN('Podsumowanie inwentaryzacji'!$C186))='Podsumowanie inwentaryzacji'!$C186, IF('Inwentaryzacja 26.02.2013 '!#REF!=3,IF('Inwentaryzacja 26.02.2013 '!#REF!=1,'Inwentaryzacja 26.02.2013 '!$G$5:$G$201,0),0),0),0)</f>
        <v>#REF!</v>
      </c>
      <c r="Q186" s="19" t="e">
        <f t="array" ref="Q186">SUM(IF(MID('Inwentaryzacja 26.02.2013 '!$C$5:$C$201,1,LEN('Podsumowanie inwentaryzacji'!$C186))='Podsumowanie inwentaryzacji'!$C186, IF('Inwentaryzacja 26.02.2013 '!#REF!=3,IF('Inwentaryzacja 26.02.2013 '!#REF!=1,'Inwentaryzacja 26.02.2013 '!$G$5:$G$201,0),0),0),0)</f>
        <v>#REF!</v>
      </c>
      <c r="R186" s="19" t="e">
        <f t="array" ref="R186">SUM(IF(MID('Inwentaryzacja 26.02.2013 '!$C$5:$C$201,1,LEN('Podsumowanie inwentaryzacji'!$C186))='Podsumowanie inwentaryzacji'!$C186, IF('Inwentaryzacja 26.02.2013 '!#REF!=3,IF('Inwentaryzacja 26.02.2013 '!#REF!=1,'Inwentaryzacja 26.02.2013 '!$G$5:$G$201,0),0),0),0)</f>
        <v>#REF!</v>
      </c>
      <c r="S186" s="23" t="e">
        <f t="shared" si="20"/>
        <v>#REF!</v>
      </c>
      <c r="T186" s="46" t="e">
        <f t="array" ref="T186">SUM(IF(MID('Inwentaryzacja 26.02.2013 '!$C$5:$C$201,1,LEN('Podsumowanie inwentaryzacji'!$C186))='Podsumowanie inwentaryzacji'!$C186, IF('Inwentaryzacja 26.02.2013 '!#REF!=3,IF('Inwentaryzacja 26.02.2013 '!#REF!=1,'Inwentaryzacja 26.02.2013 '!$H$5:$H$201,0),0),0),0)</f>
        <v>#REF!</v>
      </c>
      <c r="U186" s="46" t="e">
        <f t="array" ref="U186">SUM(IF(MID('Inwentaryzacja 26.02.2013 '!$C$5:$C$201,1,LEN('Podsumowanie inwentaryzacji'!$C186))='Podsumowanie inwentaryzacji'!$C186, IF('Inwentaryzacja 26.02.2013 '!#REF!=3,IF('Inwentaryzacja 26.02.2013 '!#REF!=1,'Inwentaryzacja 26.02.2013 '!$H$5:$H$201,0),0),0),0)</f>
        <v>#REF!</v>
      </c>
      <c r="V186" s="46" t="e">
        <f t="array" ref="V186">SUM(IF(MID('Inwentaryzacja 26.02.2013 '!$C$5:$C$201,1,LEN('Podsumowanie inwentaryzacji'!$C186))='Podsumowanie inwentaryzacji'!$C186, IF('Inwentaryzacja 26.02.2013 '!#REF!=3,IF('Inwentaryzacja 26.02.2013 '!#REF!=1,'Inwentaryzacja 26.02.2013 '!$H$5:$H$201,0),0),0),0)</f>
        <v>#REF!</v>
      </c>
      <c r="W186" s="46" t="e">
        <f t="array" ref="W186">SUM(IF(MID('Inwentaryzacja 26.02.2013 '!$C$5:$C$201,1,LEN('Podsumowanie inwentaryzacji'!$C186))='Podsumowanie inwentaryzacji'!$C186, IF('Inwentaryzacja 26.02.2013 '!#REF!=3,IF('Inwentaryzacja 26.02.2013 '!#REF!=1,'Inwentaryzacja 26.02.2013 '!$H$5:$H$201,0),0),0),0)</f>
        <v>#REF!</v>
      </c>
      <c r="X186" s="46" t="e">
        <f t="array" ref="X186">SUM(IF(MID('Inwentaryzacja 26.02.2013 '!$C$5:$C$201,1,LEN('Podsumowanie inwentaryzacji'!$C186))='Podsumowanie inwentaryzacji'!$C186, IF('Inwentaryzacja 26.02.2013 '!#REF!=3,IF('Inwentaryzacja 26.02.2013 '!#REF!=1,'Inwentaryzacja 26.02.2013 '!$H$5:$H$201,0),0),0),0)</f>
        <v>#REF!</v>
      </c>
      <c r="Y186" s="46" t="e">
        <f t="array" ref="Y186">SUM(IF(MID('Inwentaryzacja 26.02.2013 '!$C$5:$C$201,1,LEN('Podsumowanie inwentaryzacji'!$C186))='Podsumowanie inwentaryzacji'!$C186, IF('Inwentaryzacja 26.02.2013 '!#REF!=3,IF('Inwentaryzacja 26.02.2013 '!#REF!=1,'Inwentaryzacja 26.02.2013 '!$H$5:$H$201,0),0),0),0)</f>
        <v>#REF!</v>
      </c>
      <c r="Z186" s="46" t="e">
        <f t="array" ref="Z186">SUM(IF(MID('Inwentaryzacja 26.02.2013 '!$C$5:$C$201,1,LEN('Podsumowanie inwentaryzacji'!$C186))='Podsumowanie inwentaryzacji'!$C186, IF('Inwentaryzacja 26.02.2013 '!#REF!=3,IF('Inwentaryzacja 26.02.2013 '!#REF!=1,'Inwentaryzacja 26.02.2013 '!$H$5:$H$201,0),0),0),0)</f>
        <v>#REF!</v>
      </c>
      <c r="AA186" s="97" t="e">
        <f t="shared" si="21"/>
        <v>#REF!</v>
      </c>
    </row>
    <row r="187" spans="2:27">
      <c r="B187" s="202" t="s">
        <v>7512</v>
      </c>
      <c r="C187" s="203"/>
      <c r="D187" s="85" t="e">
        <f t="shared" ref="D187:P187" si="23">SUM(D170:D186)</f>
        <v>#REF!</v>
      </c>
      <c r="E187" s="85" t="e">
        <f t="shared" si="23"/>
        <v>#REF!</v>
      </c>
      <c r="F187" s="85" t="e">
        <f t="shared" si="23"/>
        <v>#REF!</v>
      </c>
      <c r="G187" s="85" t="e">
        <f t="shared" si="23"/>
        <v>#REF!</v>
      </c>
      <c r="H187" s="85" t="e">
        <f t="shared" si="23"/>
        <v>#REF!</v>
      </c>
      <c r="I187" s="85" t="e">
        <f t="shared" si="23"/>
        <v>#REF!</v>
      </c>
      <c r="J187" s="85" t="e">
        <f t="shared" si="23"/>
        <v>#REF!</v>
      </c>
      <c r="K187" s="85" t="e">
        <f t="shared" si="23"/>
        <v>#REF!</v>
      </c>
      <c r="L187" s="86" t="e">
        <f t="shared" si="23"/>
        <v>#REF!</v>
      </c>
      <c r="M187" s="86" t="e">
        <f t="shared" si="23"/>
        <v>#REF!</v>
      </c>
      <c r="N187" s="86" t="e">
        <f t="shared" si="23"/>
        <v>#REF!</v>
      </c>
      <c r="O187" s="86" t="e">
        <f t="shared" si="23"/>
        <v>#REF!</v>
      </c>
      <c r="P187" s="86" t="e">
        <f t="shared" si="23"/>
        <v>#REF!</v>
      </c>
      <c r="Q187" s="86"/>
      <c r="R187" s="86" t="e">
        <f t="shared" ref="R187:AA187" si="24">SUM(R170:R186)</f>
        <v>#REF!</v>
      </c>
      <c r="S187" s="86" t="e">
        <f t="shared" si="24"/>
        <v>#REF!</v>
      </c>
      <c r="T187" s="100" t="e">
        <f t="shared" si="24"/>
        <v>#REF!</v>
      </c>
      <c r="U187" s="100" t="e">
        <f t="shared" si="24"/>
        <v>#REF!</v>
      </c>
      <c r="V187" s="100" t="e">
        <f t="shared" si="24"/>
        <v>#REF!</v>
      </c>
      <c r="W187" s="100" t="e">
        <f t="shared" si="24"/>
        <v>#REF!</v>
      </c>
      <c r="X187" s="100" t="e">
        <f t="shared" si="24"/>
        <v>#REF!</v>
      </c>
      <c r="Y187" s="100" t="e">
        <f t="shared" si="24"/>
        <v>#REF!</v>
      </c>
      <c r="Z187" s="100" t="e">
        <f t="shared" si="24"/>
        <v>#REF!</v>
      </c>
      <c r="AA187" s="100" t="e">
        <f t="shared" si="24"/>
        <v>#REF!</v>
      </c>
    </row>
  </sheetData>
  <mergeCells count="20">
    <mergeCell ref="B187:C187"/>
    <mergeCell ref="D120:K120"/>
    <mergeCell ref="L120:AA120"/>
    <mergeCell ref="B162:C162"/>
    <mergeCell ref="B167:B169"/>
    <mergeCell ref="C167:C169"/>
    <mergeCell ref="D167:K167"/>
    <mergeCell ref="L167:AA167"/>
    <mergeCell ref="B120:B122"/>
    <mergeCell ref="C120:C122"/>
    <mergeCell ref="L5:S5"/>
    <mergeCell ref="B115:C115"/>
    <mergeCell ref="C5:C7"/>
    <mergeCell ref="B5:B7"/>
    <mergeCell ref="B70:C70"/>
    <mergeCell ref="D5:K5"/>
    <mergeCell ref="B74:B76"/>
    <mergeCell ref="C74:C76"/>
    <mergeCell ref="D74:K74"/>
    <mergeCell ref="L74:AA74"/>
  </mergeCells>
  <phoneticPr fontId="4" type="noConversion"/>
  <conditionalFormatting sqref="A1:L1048576 T1:IV1048576 M1:S4 M6:S65536">
    <cfRule type="cellIs" dxfId="55" priority="2" stopIfTrue="1" operator="equal">
      <formula>0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3">
    <tabColor theme="4" tint="0.39997558519241921"/>
  </sheetPr>
  <dimension ref="B2:AD124"/>
  <sheetViews>
    <sheetView topLeftCell="M1" workbookViewId="0"/>
  </sheetViews>
  <sheetFormatPr defaultRowHeight="11.25"/>
  <cols>
    <col min="1" max="1" width="9.33203125" style="5"/>
    <col min="2" max="2" width="8" style="5" customWidth="1"/>
    <col min="3" max="3" width="24.5" style="5" customWidth="1"/>
    <col min="4" max="4" width="19.83203125" style="5" customWidth="1"/>
    <col min="5" max="5" width="20" style="5" customWidth="1"/>
    <col min="6" max="6" width="13.33203125" style="5" customWidth="1"/>
    <col min="7" max="7" width="9" style="5" customWidth="1"/>
    <col min="8" max="8" width="7.33203125" style="5" customWidth="1"/>
    <col min="9" max="9" width="15.33203125" style="5" customWidth="1"/>
    <col min="10" max="10" width="11.6640625" style="5" customWidth="1"/>
    <col min="11" max="11" width="12" style="5" customWidth="1"/>
    <col min="12" max="27" width="10" style="5" customWidth="1"/>
    <col min="28" max="16384" width="9.33203125" style="5"/>
  </cols>
  <sheetData>
    <row r="2" spans="2:27" ht="27" customHeight="1">
      <c r="B2" s="189" t="s">
        <v>1931</v>
      </c>
      <c r="C2" s="189" t="s">
        <v>7501</v>
      </c>
      <c r="D2" s="231" t="s">
        <v>1949</v>
      </c>
      <c r="E2" s="184"/>
      <c r="F2" s="184"/>
      <c r="G2" s="184"/>
      <c r="H2" s="184"/>
      <c r="I2" s="184"/>
      <c r="J2" s="184"/>
      <c r="K2" s="185"/>
      <c r="L2" s="233" t="s">
        <v>1966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</row>
    <row r="3" spans="2:27" ht="11.25" customHeight="1">
      <c r="B3" s="189"/>
      <c r="C3" s="189"/>
      <c r="D3" s="230" t="s">
        <v>1977</v>
      </c>
      <c r="E3" s="227" t="s">
        <v>1978</v>
      </c>
      <c r="F3" s="227" t="s">
        <v>1979</v>
      </c>
      <c r="G3" s="230" t="s">
        <v>1980</v>
      </c>
      <c r="H3" s="230" t="s">
        <v>1981</v>
      </c>
      <c r="I3" s="227" t="s">
        <v>7904</v>
      </c>
      <c r="J3" s="227" t="s">
        <v>1933</v>
      </c>
      <c r="K3" s="230" t="s">
        <v>1934</v>
      </c>
      <c r="L3" s="189" t="s">
        <v>1987</v>
      </c>
      <c r="M3" s="189" t="s">
        <v>174</v>
      </c>
      <c r="N3" s="189" t="s">
        <v>1987</v>
      </c>
      <c r="O3" s="189" t="s">
        <v>174</v>
      </c>
      <c r="P3" s="189" t="s">
        <v>1987</v>
      </c>
      <c r="Q3" s="189" t="s">
        <v>174</v>
      </c>
      <c r="R3" s="189" t="s">
        <v>1987</v>
      </c>
      <c r="S3" s="189" t="s">
        <v>174</v>
      </c>
      <c r="T3" s="189" t="s">
        <v>1987</v>
      </c>
      <c r="U3" s="189" t="s">
        <v>174</v>
      </c>
      <c r="V3" s="189" t="s">
        <v>1987</v>
      </c>
      <c r="W3" s="189" t="s">
        <v>174</v>
      </c>
      <c r="X3" s="189" t="s">
        <v>1987</v>
      </c>
      <c r="Y3" s="189" t="s">
        <v>174</v>
      </c>
      <c r="Z3" s="189" t="s">
        <v>1987</v>
      </c>
      <c r="AA3" s="189" t="s">
        <v>174</v>
      </c>
    </row>
    <row r="4" spans="2:27">
      <c r="B4" s="189"/>
      <c r="C4" s="189"/>
      <c r="D4" s="228"/>
      <c r="E4" s="228"/>
      <c r="F4" s="228"/>
      <c r="G4" s="228"/>
      <c r="H4" s="228"/>
      <c r="I4" s="228"/>
      <c r="J4" s="228"/>
      <c r="K4" s="228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</row>
    <row r="5" spans="2:27">
      <c r="B5" s="189"/>
      <c r="C5" s="189"/>
      <c r="D5" s="228"/>
      <c r="E5" s="228"/>
      <c r="F5" s="228"/>
      <c r="G5" s="228"/>
      <c r="H5" s="228"/>
      <c r="I5" s="228"/>
      <c r="J5" s="228"/>
      <c r="K5" s="228"/>
      <c r="L5" s="186" t="s">
        <v>175</v>
      </c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</row>
    <row r="6" spans="2:27" ht="21.75" customHeight="1">
      <c r="B6" s="189"/>
      <c r="C6" s="189"/>
      <c r="D6" s="229"/>
      <c r="E6" s="229"/>
      <c r="F6" s="229"/>
      <c r="G6" s="229"/>
      <c r="H6" s="229"/>
      <c r="I6" s="229"/>
      <c r="J6" s="229"/>
      <c r="K6" s="229"/>
      <c r="L6" s="231" t="s">
        <v>1972</v>
      </c>
      <c r="M6" s="232"/>
      <c r="N6" s="231" t="s">
        <v>1973</v>
      </c>
      <c r="O6" s="232"/>
      <c r="P6" s="193" t="s">
        <v>1976</v>
      </c>
      <c r="Q6" s="232"/>
      <c r="R6" s="193" t="s">
        <v>1974</v>
      </c>
      <c r="S6" s="232"/>
      <c r="T6" s="193" t="s">
        <v>1975</v>
      </c>
      <c r="U6" s="232"/>
      <c r="V6" s="193" t="s">
        <v>7905</v>
      </c>
      <c r="W6" s="232"/>
      <c r="X6" s="193" t="s">
        <v>1945</v>
      </c>
      <c r="Y6" s="232"/>
      <c r="Z6" s="193" t="s">
        <v>1934</v>
      </c>
      <c r="AA6" s="185"/>
    </row>
    <row r="7" spans="2:27">
      <c r="B7" s="189"/>
      <c r="C7" s="189"/>
      <c r="D7" s="3" t="s">
        <v>1935</v>
      </c>
      <c r="E7" s="3" t="s">
        <v>1935</v>
      </c>
      <c r="F7" s="3" t="s">
        <v>1935</v>
      </c>
      <c r="G7" s="3" t="s">
        <v>1935</v>
      </c>
      <c r="H7" s="3" t="s">
        <v>1935</v>
      </c>
      <c r="I7" s="3" t="s">
        <v>1935</v>
      </c>
      <c r="J7" s="3" t="s">
        <v>1935</v>
      </c>
      <c r="K7" s="3" t="s">
        <v>1935</v>
      </c>
      <c r="L7" s="225" t="s">
        <v>1963</v>
      </c>
      <c r="M7" s="226"/>
      <c r="N7" s="225" t="s">
        <v>1963</v>
      </c>
      <c r="O7" s="226"/>
      <c r="P7" s="225" t="s">
        <v>1963</v>
      </c>
      <c r="Q7" s="226"/>
      <c r="R7" s="225" t="s">
        <v>1963</v>
      </c>
      <c r="S7" s="226"/>
      <c r="T7" s="225" t="s">
        <v>1963</v>
      </c>
      <c r="U7" s="226"/>
      <c r="V7" s="108"/>
      <c r="W7" s="108"/>
      <c r="X7" s="225" t="s">
        <v>1963</v>
      </c>
      <c r="Y7" s="226"/>
      <c r="Z7" s="225" t="s">
        <v>1963</v>
      </c>
      <c r="AA7" s="226"/>
    </row>
    <row r="8" spans="2:27">
      <c r="B8" s="24">
        <v>1</v>
      </c>
      <c r="C8" s="24" t="s">
        <v>4725</v>
      </c>
      <c r="D8" s="96" t="e">
        <f>'Podsumowanie inwentaryzacji'!T8</f>
        <v>#REF!</v>
      </c>
      <c r="E8" s="96" t="e">
        <f>'Podsumowanie inwentaryzacji'!U8</f>
        <v>#REF!</v>
      </c>
      <c r="F8" s="96" t="e">
        <f>'Podsumowanie inwentaryzacji'!V8</f>
        <v>#REF!</v>
      </c>
      <c r="G8" s="96" t="e">
        <f>'Podsumowanie inwentaryzacji'!W8</f>
        <v>#REF!</v>
      </c>
      <c r="H8" s="96" t="e">
        <f>'Podsumowanie inwentaryzacji'!X8</f>
        <v>#REF!</v>
      </c>
      <c r="I8" s="96" t="e">
        <f>'Podsumowanie inwentaryzacji'!Y8</f>
        <v>#REF!</v>
      </c>
      <c r="J8" s="96" t="e">
        <f>'Podsumowanie inwentaryzacji'!Z8</f>
        <v>#REF!</v>
      </c>
      <c r="K8" s="101" t="e">
        <f>SUM(D8:J8)</f>
        <v>#REF!</v>
      </c>
      <c r="L8" s="7" t="e">
        <f>D8*'Koszty jednostkowe'!$F$10</f>
        <v>#REF!</v>
      </c>
      <c r="M8" s="7" t="e">
        <f>D8*'Koszty jednostkowe'!$F$21</f>
        <v>#REF!</v>
      </c>
      <c r="N8" s="7" t="e">
        <f>E8*'Koszty jednostkowe'!$F$10</f>
        <v>#REF!</v>
      </c>
      <c r="O8" s="7" t="e">
        <f>E8*'Koszty jednostkowe'!$F$21</f>
        <v>#REF!</v>
      </c>
      <c r="P8" s="7" t="e">
        <f>F8*'Koszty jednostkowe'!$F$10</f>
        <v>#REF!</v>
      </c>
      <c r="Q8" s="7" t="e">
        <f>F8*'Koszty jednostkowe'!$F$21</f>
        <v>#REF!</v>
      </c>
      <c r="R8" s="7" t="e">
        <f>G8*'Koszty jednostkowe'!$F$10</f>
        <v>#REF!</v>
      </c>
      <c r="S8" s="7" t="e">
        <f>G8*'Koszty jednostkowe'!$F$21</f>
        <v>#REF!</v>
      </c>
      <c r="T8" s="7" t="e">
        <f>H8*'Koszty jednostkowe'!$F$10</f>
        <v>#REF!</v>
      </c>
      <c r="U8" s="7" t="e">
        <f>H8*'Koszty jednostkowe'!$F$21</f>
        <v>#REF!</v>
      </c>
      <c r="V8" s="7" t="e">
        <f>I8*'Koszty jednostkowe'!$F$10</f>
        <v>#REF!</v>
      </c>
      <c r="W8" s="7" t="e">
        <f>I8*'Koszty jednostkowe'!$F$21</f>
        <v>#REF!</v>
      </c>
      <c r="X8" s="7" t="e">
        <f>J8*'Koszty jednostkowe'!$F$12</f>
        <v>#REF!</v>
      </c>
      <c r="Y8" s="7" t="e">
        <f>J8*'Koszty jednostkowe'!$F$23</f>
        <v>#REF!</v>
      </c>
      <c r="Z8" s="7" t="e">
        <f>L8+N8+P8+R8+T8+V8+X8</f>
        <v>#REF!</v>
      </c>
      <c r="AA8" s="7" t="e">
        <f>M8+O8+Q8+S8+U8+W8+Y8</f>
        <v>#REF!</v>
      </c>
    </row>
    <row r="9" spans="2:27">
      <c r="B9" s="24">
        <f>B8+1</f>
        <v>2</v>
      </c>
      <c r="C9" s="33" t="s">
        <v>7502</v>
      </c>
      <c r="D9" s="96" t="e">
        <f>'Podsumowanie inwentaryzacji'!T9</f>
        <v>#REF!</v>
      </c>
      <c r="E9" s="96" t="e">
        <f>'Podsumowanie inwentaryzacji'!U9</f>
        <v>#REF!</v>
      </c>
      <c r="F9" s="96" t="e">
        <f>'Podsumowanie inwentaryzacji'!V9</f>
        <v>#REF!</v>
      </c>
      <c r="G9" s="96" t="e">
        <f>'Podsumowanie inwentaryzacji'!W9</f>
        <v>#REF!</v>
      </c>
      <c r="H9" s="96" t="e">
        <f>'Podsumowanie inwentaryzacji'!X9</f>
        <v>#REF!</v>
      </c>
      <c r="I9" s="96" t="e">
        <f>'Podsumowanie inwentaryzacji'!Y9</f>
        <v>#REF!</v>
      </c>
      <c r="J9" s="96" t="e">
        <f>'Podsumowanie inwentaryzacji'!Z9</f>
        <v>#REF!</v>
      </c>
      <c r="K9" s="101" t="e">
        <f t="shared" ref="K9:K69" si="0">SUM(D9:J9)</f>
        <v>#REF!</v>
      </c>
      <c r="L9" s="7" t="e">
        <f>D9*'Koszty jednostkowe'!$F$10</f>
        <v>#REF!</v>
      </c>
      <c r="M9" s="7" t="e">
        <f>D9*'Koszty jednostkowe'!$F$21</f>
        <v>#REF!</v>
      </c>
      <c r="N9" s="7" t="e">
        <f>E9*'Koszty jednostkowe'!$F$10</f>
        <v>#REF!</v>
      </c>
      <c r="O9" s="7" t="e">
        <f>E9*'Koszty jednostkowe'!$F$21</f>
        <v>#REF!</v>
      </c>
      <c r="P9" s="7" t="e">
        <f>F9*'Koszty jednostkowe'!$F$10</f>
        <v>#REF!</v>
      </c>
      <c r="Q9" s="7" t="e">
        <f>F9*'Koszty jednostkowe'!$F$21</f>
        <v>#REF!</v>
      </c>
      <c r="R9" s="7" t="e">
        <f>G9*'Koszty jednostkowe'!$F$10</f>
        <v>#REF!</v>
      </c>
      <c r="S9" s="7" t="e">
        <f>G9*'Koszty jednostkowe'!$F$21</f>
        <v>#REF!</v>
      </c>
      <c r="T9" s="7" t="e">
        <f>H9*'Koszty jednostkowe'!$F$10</f>
        <v>#REF!</v>
      </c>
      <c r="U9" s="7" t="e">
        <f>H9*'Koszty jednostkowe'!$F$21</f>
        <v>#REF!</v>
      </c>
      <c r="V9" s="7" t="e">
        <f>I9*'Koszty jednostkowe'!$F$10</f>
        <v>#REF!</v>
      </c>
      <c r="W9" s="7" t="e">
        <f>I9*'Koszty jednostkowe'!$F$21</f>
        <v>#REF!</v>
      </c>
      <c r="X9" s="7" t="e">
        <f>J9*'Koszty jednostkowe'!$F$12</f>
        <v>#REF!</v>
      </c>
      <c r="Y9" s="7" t="e">
        <f>J9*'Koszty jednostkowe'!$F$23</f>
        <v>#REF!</v>
      </c>
      <c r="Z9" s="7" t="e">
        <f t="shared" ref="Z9:Z69" si="1">L9+N9+P9+R9+T9+V9+X9</f>
        <v>#REF!</v>
      </c>
      <c r="AA9" s="7" t="e">
        <f t="shared" ref="AA9:AA69" si="2">M9+O9+Q9+S9+U9+W9+Y9</f>
        <v>#REF!</v>
      </c>
    </row>
    <row r="10" spans="2:27">
      <c r="B10" s="24">
        <f t="shared" ref="B10:B69" si="3">B9+1</f>
        <v>3</v>
      </c>
      <c r="C10" s="33" t="s">
        <v>2024</v>
      </c>
      <c r="D10" s="96" t="e">
        <f>'Podsumowanie inwentaryzacji'!T10</f>
        <v>#REF!</v>
      </c>
      <c r="E10" s="96" t="e">
        <f>'Podsumowanie inwentaryzacji'!U10</f>
        <v>#REF!</v>
      </c>
      <c r="F10" s="96" t="e">
        <f>'Podsumowanie inwentaryzacji'!V10</f>
        <v>#REF!</v>
      </c>
      <c r="G10" s="96" t="e">
        <f>'Podsumowanie inwentaryzacji'!W10</f>
        <v>#REF!</v>
      </c>
      <c r="H10" s="96" t="e">
        <f>'Podsumowanie inwentaryzacji'!X10</f>
        <v>#REF!</v>
      </c>
      <c r="I10" s="96" t="e">
        <f>'Podsumowanie inwentaryzacji'!Y10</f>
        <v>#REF!</v>
      </c>
      <c r="J10" s="96" t="e">
        <f>'Podsumowanie inwentaryzacji'!Z10</f>
        <v>#REF!</v>
      </c>
      <c r="K10" s="101" t="e">
        <f t="shared" si="0"/>
        <v>#REF!</v>
      </c>
      <c r="L10" s="7" t="e">
        <f>D10*'Koszty jednostkowe'!$F$10</f>
        <v>#REF!</v>
      </c>
      <c r="M10" s="7" t="e">
        <f>D10*'Koszty jednostkowe'!$F$21</f>
        <v>#REF!</v>
      </c>
      <c r="N10" s="7" t="e">
        <f>E10*'Koszty jednostkowe'!$F$10</f>
        <v>#REF!</v>
      </c>
      <c r="O10" s="7" t="e">
        <f>E10*'Koszty jednostkowe'!$F$21</f>
        <v>#REF!</v>
      </c>
      <c r="P10" s="7" t="e">
        <f>F10*'Koszty jednostkowe'!$F$10</f>
        <v>#REF!</v>
      </c>
      <c r="Q10" s="7" t="e">
        <f>F10*'Koszty jednostkowe'!$F$21</f>
        <v>#REF!</v>
      </c>
      <c r="R10" s="7" t="e">
        <f>G10*'Koszty jednostkowe'!$F$10</f>
        <v>#REF!</v>
      </c>
      <c r="S10" s="7" t="e">
        <f>G10*'Koszty jednostkowe'!$F$21</f>
        <v>#REF!</v>
      </c>
      <c r="T10" s="7" t="e">
        <f>H10*'Koszty jednostkowe'!$F$10</f>
        <v>#REF!</v>
      </c>
      <c r="U10" s="7" t="e">
        <f>H10*'Koszty jednostkowe'!$F$21</f>
        <v>#REF!</v>
      </c>
      <c r="V10" s="7" t="e">
        <f>I10*'Koszty jednostkowe'!$F$10</f>
        <v>#REF!</v>
      </c>
      <c r="W10" s="7" t="e">
        <f>I10*'Koszty jednostkowe'!$F$21</f>
        <v>#REF!</v>
      </c>
      <c r="X10" s="7" t="e">
        <f>J10*'Koszty jednostkowe'!$F$12</f>
        <v>#REF!</v>
      </c>
      <c r="Y10" s="7" t="e">
        <f>J10*'Koszty jednostkowe'!$F$23</f>
        <v>#REF!</v>
      </c>
      <c r="Z10" s="7" t="e">
        <f t="shared" si="1"/>
        <v>#REF!</v>
      </c>
      <c r="AA10" s="7" t="e">
        <f t="shared" si="2"/>
        <v>#REF!</v>
      </c>
    </row>
    <row r="11" spans="2:27">
      <c r="B11" s="24">
        <f t="shared" si="3"/>
        <v>4</v>
      </c>
      <c r="C11" s="24" t="s">
        <v>2025</v>
      </c>
      <c r="D11" s="96" t="e">
        <f>'Podsumowanie inwentaryzacji'!T11</f>
        <v>#REF!</v>
      </c>
      <c r="E11" s="96" t="e">
        <f>'Podsumowanie inwentaryzacji'!U11</f>
        <v>#REF!</v>
      </c>
      <c r="F11" s="96" t="e">
        <f>'Podsumowanie inwentaryzacji'!V11</f>
        <v>#REF!</v>
      </c>
      <c r="G11" s="96" t="e">
        <f>'Podsumowanie inwentaryzacji'!W11</f>
        <v>#REF!</v>
      </c>
      <c r="H11" s="96" t="e">
        <f>'Podsumowanie inwentaryzacji'!X11</f>
        <v>#REF!</v>
      </c>
      <c r="I11" s="96" t="e">
        <f>'Podsumowanie inwentaryzacji'!Y11</f>
        <v>#REF!</v>
      </c>
      <c r="J11" s="96" t="e">
        <f>'Podsumowanie inwentaryzacji'!Z11</f>
        <v>#REF!</v>
      </c>
      <c r="K11" s="101" t="e">
        <f t="shared" si="0"/>
        <v>#REF!</v>
      </c>
      <c r="L11" s="7" t="e">
        <f>D11*'Koszty jednostkowe'!$F$10</f>
        <v>#REF!</v>
      </c>
      <c r="M11" s="7" t="e">
        <f>D11*'Koszty jednostkowe'!$F$21</f>
        <v>#REF!</v>
      </c>
      <c r="N11" s="7" t="e">
        <f>E11*'Koszty jednostkowe'!$F$10</f>
        <v>#REF!</v>
      </c>
      <c r="O11" s="7" t="e">
        <f>E11*'Koszty jednostkowe'!$F$21</f>
        <v>#REF!</v>
      </c>
      <c r="P11" s="7" t="e">
        <f>F11*'Koszty jednostkowe'!$F$10</f>
        <v>#REF!</v>
      </c>
      <c r="Q11" s="7" t="e">
        <f>F11*'Koszty jednostkowe'!$F$21</f>
        <v>#REF!</v>
      </c>
      <c r="R11" s="7" t="e">
        <f>G11*'Koszty jednostkowe'!$F$10</f>
        <v>#REF!</v>
      </c>
      <c r="S11" s="7" t="e">
        <f>G11*'Koszty jednostkowe'!$F$21</f>
        <v>#REF!</v>
      </c>
      <c r="T11" s="7" t="e">
        <f>H11*'Koszty jednostkowe'!$F$10</f>
        <v>#REF!</v>
      </c>
      <c r="U11" s="7" t="e">
        <f>H11*'Koszty jednostkowe'!$F$21</f>
        <v>#REF!</v>
      </c>
      <c r="V11" s="7" t="e">
        <f>I11*'Koszty jednostkowe'!$F$10</f>
        <v>#REF!</v>
      </c>
      <c r="W11" s="7" t="e">
        <f>I11*'Koszty jednostkowe'!$F$21</f>
        <v>#REF!</v>
      </c>
      <c r="X11" s="7" t="e">
        <f>J11*'Koszty jednostkowe'!$F$12</f>
        <v>#REF!</v>
      </c>
      <c r="Y11" s="7" t="e">
        <f>J11*'Koszty jednostkowe'!$F$23</f>
        <v>#REF!</v>
      </c>
      <c r="Z11" s="7" t="e">
        <f t="shared" si="1"/>
        <v>#REF!</v>
      </c>
      <c r="AA11" s="7" t="e">
        <f t="shared" si="2"/>
        <v>#REF!</v>
      </c>
    </row>
    <row r="12" spans="2:27">
      <c r="B12" s="24">
        <f t="shared" si="3"/>
        <v>5</v>
      </c>
      <c r="C12" s="24" t="s">
        <v>3404</v>
      </c>
      <c r="D12" s="96" t="e">
        <f>'Podsumowanie inwentaryzacji'!T12</f>
        <v>#REF!</v>
      </c>
      <c r="E12" s="96" t="e">
        <f>'Podsumowanie inwentaryzacji'!U12</f>
        <v>#REF!</v>
      </c>
      <c r="F12" s="96" t="e">
        <f>'Podsumowanie inwentaryzacji'!V12</f>
        <v>#REF!</v>
      </c>
      <c r="G12" s="96" t="e">
        <f>'Podsumowanie inwentaryzacji'!W12</f>
        <v>#REF!</v>
      </c>
      <c r="H12" s="96" t="e">
        <f>'Podsumowanie inwentaryzacji'!X12</f>
        <v>#REF!</v>
      </c>
      <c r="I12" s="96" t="e">
        <f>'Podsumowanie inwentaryzacji'!Y12</f>
        <v>#REF!</v>
      </c>
      <c r="J12" s="96" t="e">
        <f>'Podsumowanie inwentaryzacji'!Z12</f>
        <v>#REF!</v>
      </c>
      <c r="K12" s="101" t="e">
        <f t="shared" si="0"/>
        <v>#REF!</v>
      </c>
      <c r="L12" s="7" t="e">
        <f>D12*'Koszty jednostkowe'!$F$10</f>
        <v>#REF!</v>
      </c>
      <c r="M12" s="7" t="e">
        <f>D12*'Koszty jednostkowe'!$F$21</f>
        <v>#REF!</v>
      </c>
      <c r="N12" s="7" t="e">
        <f>E12*'Koszty jednostkowe'!$F$10</f>
        <v>#REF!</v>
      </c>
      <c r="O12" s="7" t="e">
        <f>E12*'Koszty jednostkowe'!$F$21</f>
        <v>#REF!</v>
      </c>
      <c r="P12" s="7" t="e">
        <f>F12*'Koszty jednostkowe'!$F$10</f>
        <v>#REF!</v>
      </c>
      <c r="Q12" s="7" t="e">
        <f>F12*'Koszty jednostkowe'!$F$21</f>
        <v>#REF!</v>
      </c>
      <c r="R12" s="7" t="e">
        <f>G12*'Koszty jednostkowe'!$F$10</f>
        <v>#REF!</v>
      </c>
      <c r="S12" s="7" t="e">
        <f>G12*'Koszty jednostkowe'!$F$21</f>
        <v>#REF!</v>
      </c>
      <c r="T12" s="7" t="e">
        <f>H12*'Koszty jednostkowe'!$F$10</f>
        <v>#REF!</v>
      </c>
      <c r="U12" s="7" t="e">
        <f>H12*'Koszty jednostkowe'!$F$21</f>
        <v>#REF!</v>
      </c>
      <c r="V12" s="7" t="e">
        <f>I12*'Koszty jednostkowe'!$F$10</f>
        <v>#REF!</v>
      </c>
      <c r="W12" s="7" t="e">
        <f>I12*'Koszty jednostkowe'!$F$21</f>
        <v>#REF!</v>
      </c>
      <c r="X12" s="7" t="e">
        <f>J12*'Koszty jednostkowe'!$F$12</f>
        <v>#REF!</v>
      </c>
      <c r="Y12" s="7" t="e">
        <f>J12*'Koszty jednostkowe'!$F$23</f>
        <v>#REF!</v>
      </c>
      <c r="Z12" s="7" t="e">
        <f t="shared" si="1"/>
        <v>#REF!</v>
      </c>
      <c r="AA12" s="7" t="e">
        <f t="shared" si="2"/>
        <v>#REF!</v>
      </c>
    </row>
    <row r="13" spans="2:27">
      <c r="B13" s="24">
        <f t="shared" si="3"/>
        <v>6</v>
      </c>
      <c r="C13" s="24" t="s">
        <v>3977</v>
      </c>
      <c r="D13" s="96" t="e">
        <f>'Podsumowanie inwentaryzacji'!T13</f>
        <v>#REF!</v>
      </c>
      <c r="E13" s="96" t="e">
        <f>'Podsumowanie inwentaryzacji'!U13</f>
        <v>#REF!</v>
      </c>
      <c r="F13" s="96" t="e">
        <f>'Podsumowanie inwentaryzacji'!V13</f>
        <v>#REF!</v>
      </c>
      <c r="G13" s="96" t="e">
        <f>'Podsumowanie inwentaryzacji'!W13</f>
        <v>#REF!</v>
      </c>
      <c r="H13" s="96" t="e">
        <f>'Podsumowanie inwentaryzacji'!X13</f>
        <v>#REF!</v>
      </c>
      <c r="I13" s="96" t="e">
        <f>'Podsumowanie inwentaryzacji'!Y13</f>
        <v>#REF!</v>
      </c>
      <c r="J13" s="96" t="e">
        <f>'Podsumowanie inwentaryzacji'!Z13</f>
        <v>#REF!</v>
      </c>
      <c r="K13" s="101" t="e">
        <f t="shared" si="0"/>
        <v>#REF!</v>
      </c>
      <c r="L13" s="7" t="e">
        <f>D13*'Koszty jednostkowe'!$F$10</f>
        <v>#REF!</v>
      </c>
      <c r="M13" s="7" t="e">
        <f>D13*'Koszty jednostkowe'!$F$21</f>
        <v>#REF!</v>
      </c>
      <c r="N13" s="7" t="e">
        <f>E13*'Koszty jednostkowe'!$F$10</f>
        <v>#REF!</v>
      </c>
      <c r="O13" s="7" t="e">
        <f>E13*'Koszty jednostkowe'!$F$21</f>
        <v>#REF!</v>
      </c>
      <c r="P13" s="7" t="e">
        <f>F13*'Koszty jednostkowe'!$F$10</f>
        <v>#REF!</v>
      </c>
      <c r="Q13" s="7" t="e">
        <f>F13*'Koszty jednostkowe'!$F$21</f>
        <v>#REF!</v>
      </c>
      <c r="R13" s="7" t="e">
        <f>G13*'Koszty jednostkowe'!$F$10</f>
        <v>#REF!</v>
      </c>
      <c r="S13" s="7" t="e">
        <f>G13*'Koszty jednostkowe'!$F$21</f>
        <v>#REF!</v>
      </c>
      <c r="T13" s="7" t="e">
        <f>H13*'Koszty jednostkowe'!$F$10</f>
        <v>#REF!</v>
      </c>
      <c r="U13" s="7" t="e">
        <f>H13*'Koszty jednostkowe'!$F$21</f>
        <v>#REF!</v>
      </c>
      <c r="V13" s="7" t="e">
        <f>I13*'Koszty jednostkowe'!$F$10</f>
        <v>#REF!</v>
      </c>
      <c r="W13" s="7" t="e">
        <f>I13*'Koszty jednostkowe'!$F$21</f>
        <v>#REF!</v>
      </c>
      <c r="X13" s="7" t="e">
        <f>J13*'Koszty jednostkowe'!$F$12</f>
        <v>#REF!</v>
      </c>
      <c r="Y13" s="7" t="e">
        <f>J13*'Koszty jednostkowe'!$F$23</f>
        <v>#REF!</v>
      </c>
      <c r="Z13" s="7" t="e">
        <f t="shared" si="1"/>
        <v>#REF!</v>
      </c>
      <c r="AA13" s="7" t="e">
        <f t="shared" si="2"/>
        <v>#REF!</v>
      </c>
    </row>
    <row r="14" spans="2:27">
      <c r="B14" s="24">
        <f t="shared" si="3"/>
        <v>7</v>
      </c>
      <c r="C14" s="24" t="s">
        <v>3192</v>
      </c>
      <c r="D14" s="96" t="e">
        <f>'Podsumowanie inwentaryzacji'!T14</f>
        <v>#REF!</v>
      </c>
      <c r="E14" s="96" t="e">
        <f>'Podsumowanie inwentaryzacji'!U14</f>
        <v>#REF!</v>
      </c>
      <c r="F14" s="96" t="e">
        <f>'Podsumowanie inwentaryzacji'!V14</f>
        <v>#REF!</v>
      </c>
      <c r="G14" s="96" t="e">
        <f>'Podsumowanie inwentaryzacji'!W14</f>
        <v>#REF!</v>
      </c>
      <c r="H14" s="96" t="e">
        <f>'Podsumowanie inwentaryzacji'!X14</f>
        <v>#REF!</v>
      </c>
      <c r="I14" s="96" t="e">
        <f>'Podsumowanie inwentaryzacji'!Y14</f>
        <v>#REF!</v>
      </c>
      <c r="J14" s="96" t="e">
        <f>'Podsumowanie inwentaryzacji'!Z14</f>
        <v>#REF!</v>
      </c>
      <c r="K14" s="101" t="e">
        <f t="shared" si="0"/>
        <v>#REF!</v>
      </c>
      <c r="L14" s="7" t="e">
        <f>D14*'Koszty jednostkowe'!$F$10</f>
        <v>#REF!</v>
      </c>
      <c r="M14" s="7" t="e">
        <f>D14*'Koszty jednostkowe'!$F$21</f>
        <v>#REF!</v>
      </c>
      <c r="N14" s="7" t="e">
        <f>E14*'Koszty jednostkowe'!$F$10</f>
        <v>#REF!</v>
      </c>
      <c r="O14" s="7" t="e">
        <f>E14*'Koszty jednostkowe'!$F$21</f>
        <v>#REF!</v>
      </c>
      <c r="P14" s="7" t="e">
        <f>F14*'Koszty jednostkowe'!$F$10</f>
        <v>#REF!</v>
      </c>
      <c r="Q14" s="7" t="e">
        <f>F14*'Koszty jednostkowe'!$F$21</f>
        <v>#REF!</v>
      </c>
      <c r="R14" s="7" t="e">
        <f>G14*'Koszty jednostkowe'!$F$10</f>
        <v>#REF!</v>
      </c>
      <c r="S14" s="7" t="e">
        <f>G14*'Koszty jednostkowe'!$F$21</f>
        <v>#REF!</v>
      </c>
      <c r="T14" s="7" t="e">
        <f>H14*'Koszty jednostkowe'!$F$10</f>
        <v>#REF!</v>
      </c>
      <c r="U14" s="7" t="e">
        <f>H14*'Koszty jednostkowe'!$F$21</f>
        <v>#REF!</v>
      </c>
      <c r="V14" s="7" t="e">
        <f>I14*'Koszty jednostkowe'!$F$10</f>
        <v>#REF!</v>
      </c>
      <c r="W14" s="7" t="e">
        <f>I14*'Koszty jednostkowe'!$F$21</f>
        <v>#REF!</v>
      </c>
      <c r="X14" s="7" t="e">
        <f>J14*'Koszty jednostkowe'!$F$12</f>
        <v>#REF!</v>
      </c>
      <c r="Y14" s="7" t="e">
        <f>J14*'Koszty jednostkowe'!$F$23</f>
        <v>#REF!</v>
      </c>
      <c r="Z14" s="7" t="e">
        <f t="shared" si="1"/>
        <v>#REF!</v>
      </c>
      <c r="AA14" s="7" t="e">
        <f t="shared" si="2"/>
        <v>#REF!</v>
      </c>
    </row>
    <row r="15" spans="2:27">
      <c r="B15" s="24">
        <f t="shared" si="3"/>
        <v>8</v>
      </c>
      <c r="C15" s="24" t="s">
        <v>6368</v>
      </c>
      <c r="D15" s="96" t="e">
        <f>'Podsumowanie inwentaryzacji'!T15</f>
        <v>#REF!</v>
      </c>
      <c r="E15" s="96" t="e">
        <f>'Podsumowanie inwentaryzacji'!U15</f>
        <v>#REF!</v>
      </c>
      <c r="F15" s="96" t="e">
        <f>'Podsumowanie inwentaryzacji'!V15</f>
        <v>#REF!</v>
      </c>
      <c r="G15" s="96" t="e">
        <f>'Podsumowanie inwentaryzacji'!W15</f>
        <v>#REF!</v>
      </c>
      <c r="H15" s="96" t="e">
        <f>'Podsumowanie inwentaryzacji'!X15</f>
        <v>#REF!</v>
      </c>
      <c r="I15" s="96" t="e">
        <f>'Podsumowanie inwentaryzacji'!Y15</f>
        <v>#REF!</v>
      </c>
      <c r="J15" s="96" t="e">
        <f>'Podsumowanie inwentaryzacji'!Z15</f>
        <v>#REF!</v>
      </c>
      <c r="K15" s="101" t="e">
        <f t="shared" si="0"/>
        <v>#REF!</v>
      </c>
      <c r="L15" s="7" t="e">
        <f>D15*'Koszty jednostkowe'!$F$10</f>
        <v>#REF!</v>
      </c>
      <c r="M15" s="7" t="e">
        <f>D15*'Koszty jednostkowe'!$F$21</f>
        <v>#REF!</v>
      </c>
      <c r="N15" s="7" t="e">
        <f>E15*'Koszty jednostkowe'!$F$10</f>
        <v>#REF!</v>
      </c>
      <c r="O15" s="7" t="e">
        <f>E15*'Koszty jednostkowe'!$F$21</f>
        <v>#REF!</v>
      </c>
      <c r="P15" s="7" t="e">
        <f>F15*'Koszty jednostkowe'!$F$10</f>
        <v>#REF!</v>
      </c>
      <c r="Q15" s="7" t="e">
        <f>F15*'Koszty jednostkowe'!$F$21</f>
        <v>#REF!</v>
      </c>
      <c r="R15" s="7" t="e">
        <f>G15*'Koszty jednostkowe'!$F$10</f>
        <v>#REF!</v>
      </c>
      <c r="S15" s="7" t="e">
        <f>G15*'Koszty jednostkowe'!$F$21</f>
        <v>#REF!</v>
      </c>
      <c r="T15" s="7" t="e">
        <f>H15*'Koszty jednostkowe'!$F$10</f>
        <v>#REF!</v>
      </c>
      <c r="U15" s="7" t="e">
        <f>H15*'Koszty jednostkowe'!$F$21</f>
        <v>#REF!</v>
      </c>
      <c r="V15" s="7" t="e">
        <f>I15*'Koszty jednostkowe'!$F$10</f>
        <v>#REF!</v>
      </c>
      <c r="W15" s="7" t="e">
        <f>I15*'Koszty jednostkowe'!$F$21</f>
        <v>#REF!</v>
      </c>
      <c r="X15" s="7" t="e">
        <f>J15*'Koszty jednostkowe'!$F$12</f>
        <v>#REF!</v>
      </c>
      <c r="Y15" s="7" t="e">
        <f>J15*'Koszty jednostkowe'!$F$23</f>
        <v>#REF!</v>
      </c>
      <c r="Z15" s="7" t="e">
        <f t="shared" si="1"/>
        <v>#REF!</v>
      </c>
      <c r="AA15" s="7" t="e">
        <f t="shared" si="2"/>
        <v>#REF!</v>
      </c>
    </row>
    <row r="16" spans="2:27">
      <c r="B16" s="24">
        <f t="shared" si="3"/>
        <v>9</v>
      </c>
      <c r="C16" s="33" t="s">
        <v>6179</v>
      </c>
      <c r="D16" s="96" t="e">
        <f>'Podsumowanie inwentaryzacji'!T16</f>
        <v>#REF!</v>
      </c>
      <c r="E16" s="96" t="e">
        <f>'Podsumowanie inwentaryzacji'!U16</f>
        <v>#REF!</v>
      </c>
      <c r="F16" s="96" t="e">
        <f>'Podsumowanie inwentaryzacji'!V16</f>
        <v>#REF!</v>
      </c>
      <c r="G16" s="96" t="e">
        <f>'Podsumowanie inwentaryzacji'!W16</f>
        <v>#REF!</v>
      </c>
      <c r="H16" s="96" t="e">
        <f>'Podsumowanie inwentaryzacji'!X16</f>
        <v>#REF!</v>
      </c>
      <c r="I16" s="96" t="e">
        <f>'Podsumowanie inwentaryzacji'!Y16</f>
        <v>#REF!</v>
      </c>
      <c r="J16" s="96" t="e">
        <f>'Podsumowanie inwentaryzacji'!Z16</f>
        <v>#REF!</v>
      </c>
      <c r="K16" s="101" t="e">
        <f t="shared" si="0"/>
        <v>#REF!</v>
      </c>
      <c r="L16" s="7" t="e">
        <f>D16*'Koszty jednostkowe'!$F$10</f>
        <v>#REF!</v>
      </c>
      <c r="M16" s="7" t="e">
        <f>D16*'Koszty jednostkowe'!$F$21</f>
        <v>#REF!</v>
      </c>
      <c r="N16" s="7" t="e">
        <f>E16*'Koszty jednostkowe'!$F$10</f>
        <v>#REF!</v>
      </c>
      <c r="O16" s="7" t="e">
        <f>E16*'Koszty jednostkowe'!$F$21</f>
        <v>#REF!</v>
      </c>
      <c r="P16" s="7" t="e">
        <f>F16*'Koszty jednostkowe'!$F$10</f>
        <v>#REF!</v>
      </c>
      <c r="Q16" s="7" t="e">
        <f>F16*'Koszty jednostkowe'!$F$21</f>
        <v>#REF!</v>
      </c>
      <c r="R16" s="7" t="e">
        <f>G16*'Koszty jednostkowe'!$F$10</f>
        <v>#REF!</v>
      </c>
      <c r="S16" s="7" t="e">
        <f>G16*'Koszty jednostkowe'!$F$21</f>
        <v>#REF!</v>
      </c>
      <c r="T16" s="7" t="e">
        <f>H16*'Koszty jednostkowe'!$F$10</f>
        <v>#REF!</v>
      </c>
      <c r="U16" s="7" t="e">
        <f>H16*'Koszty jednostkowe'!$F$21</f>
        <v>#REF!</v>
      </c>
      <c r="V16" s="7" t="e">
        <f>I16*'Koszty jednostkowe'!$F$10</f>
        <v>#REF!</v>
      </c>
      <c r="W16" s="7" t="e">
        <f>I16*'Koszty jednostkowe'!$F$21</f>
        <v>#REF!</v>
      </c>
      <c r="X16" s="7" t="e">
        <f>J16*'Koszty jednostkowe'!$F$12</f>
        <v>#REF!</v>
      </c>
      <c r="Y16" s="7" t="e">
        <f>J16*'Koszty jednostkowe'!$F$23</f>
        <v>#REF!</v>
      </c>
      <c r="Z16" s="7" t="e">
        <f t="shared" si="1"/>
        <v>#REF!</v>
      </c>
      <c r="AA16" s="7" t="e">
        <f t="shared" si="2"/>
        <v>#REF!</v>
      </c>
    </row>
    <row r="17" spans="2:27">
      <c r="B17" s="24">
        <f t="shared" si="3"/>
        <v>10</v>
      </c>
      <c r="C17" s="24" t="s">
        <v>7503</v>
      </c>
      <c r="D17" s="96" t="e">
        <f>'Podsumowanie inwentaryzacji'!T17</f>
        <v>#REF!</v>
      </c>
      <c r="E17" s="96" t="e">
        <f>'Podsumowanie inwentaryzacji'!U17</f>
        <v>#REF!</v>
      </c>
      <c r="F17" s="96" t="e">
        <f>'Podsumowanie inwentaryzacji'!V17</f>
        <v>#REF!</v>
      </c>
      <c r="G17" s="96" t="e">
        <f>'Podsumowanie inwentaryzacji'!W17</f>
        <v>#REF!</v>
      </c>
      <c r="H17" s="96" t="e">
        <f>'Podsumowanie inwentaryzacji'!X17</f>
        <v>#REF!</v>
      </c>
      <c r="I17" s="96" t="e">
        <f>'Podsumowanie inwentaryzacji'!Y17</f>
        <v>#REF!</v>
      </c>
      <c r="J17" s="96" t="e">
        <f>'Podsumowanie inwentaryzacji'!Z17</f>
        <v>#REF!</v>
      </c>
      <c r="K17" s="101" t="e">
        <f t="shared" si="0"/>
        <v>#REF!</v>
      </c>
      <c r="L17" s="7" t="e">
        <f>D17*'Koszty jednostkowe'!$F$10</f>
        <v>#REF!</v>
      </c>
      <c r="M17" s="7" t="e">
        <f>D17*'Koszty jednostkowe'!$F$21</f>
        <v>#REF!</v>
      </c>
      <c r="N17" s="7" t="e">
        <f>E17*'Koszty jednostkowe'!$F$10</f>
        <v>#REF!</v>
      </c>
      <c r="O17" s="7" t="e">
        <f>E17*'Koszty jednostkowe'!$F$21</f>
        <v>#REF!</v>
      </c>
      <c r="P17" s="7" t="e">
        <f>F17*'Koszty jednostkowe'!$F$10</f>
        <v>#REF!</v>
      </c>
      <c r="Q17" s="7" t="e">
        <f>F17*'Koszty jednostkowe'!$F$21</f>
        <v>#REF!</v>
      </c>
      <c r="R17" s="7" t="e">
        <f>G17*'Koszty jednostkowe'!$F$10</f>
        <v>#REF!</v>
      </c>
      <c r="S17" s="7" t="e">
        <f>G17*'Koszty jednostkowe'!$F$21</f>
        <v>#REF!</v>
      </c>
      <c r="T17" s="7" t="e">
        <f>H17*'Koszty jednostkowe'!$F$10</f>
        <v>#REF!</v>
      </c>
      <c r="U17" s="7" t="e">
        <f>H17*'Koszty jednostkowe'!$F$21</f>
        <v>#REF!</v>
      </c>
      <c r="V17" s="7" t="e">
        <f>I17*'Koszty jednostkowe'!$F$10</f>
        <v>#REF!</v>
      </c>
      <c r="W17" s="7" t="e">
        <f>I17*'Koszty jednostkowe'!$F$21</f>
        <v>#REF!</v>
      </c>
      <c r="X17" s="7" t="e">
        <f>J17*'Koszty jednostkowe'!$F$12</f>
        <v>#REF!</v>
      </c>
      <c r="Y17" s="7" t="e">
        <f>J17*'Koszty jednostkowe'!$F$23</f>
        <v>#REF!</v>
      </c>
      <c r="Z17" s="7" t="e">
        <f t="shared" si="1"/>
        <v>#REF!</v>
      </c>
      <c r="AA17" s="7" t="e">
        <f t="shared" si="2"/>
        <v>#REF!</v>
      </c>
    </row>
    <row r="18" spans="2:27">
      <c r="B18" s="24">
        <f t="shared" si="3"/>
        <v>11</v>
      </c>
      <c r="C18" s="24" t="s">
        <v>1112</v>
      </c>
      <c r="D18" s="96" t="e">
        <f>'Podsumowanie inwentaryzacji'!T18</f>
        <v>#REF!</v>
      </c>
      <c r="E18" s="96" t="e">
        <f>'Podsumowanie inwentaryzacji'!U18</f>
        <v>#REF!</v>
      </c>
      <c r="F18" s="96" t="e">
        <f>'Podsumowanie inwentaryzacji'!V18</f>
        <v>#REF!</v>
      </c>
      <c r="G18" s="96" t="e">
        <f>'Podsumowanie inwentaryzacji'!W18</f>
        <v>#REF!</v>
      </c>
      <c r="H18" s="96" t="e">
        <f>'Podsumowanie inwentaryzacji'!X18</f>
        <v>#REF!</v>
      </c>
      <c r="I18" s="96" t="e">
        <f>'Podsumowanie inwentaryzacji'!Y18</f>
        <v>#REF!</v>
      </c>
      <c r="J18" s="96" t="e">
        <f>'Podsumowanie inwentaryzacji'!Z18</f>
        <v>#REF!</v>
      </c>
      <c r="K18" s="101" t="e">
        <f t="shared" si="0"/>
        <v>#REF!</v>
      </c>
      <c r="L18" s="7" t="e">
        <f>D18*'Koszty jednostkowe'!$F$10</f>
        <v>#REF!</v>
      </c>
      <c r="M18" s="7" t="e">
        <f>D18*'Koszty jednostkowe'!$F$21</f>
        <v>#REF!</v>
      </c>
      <c r="N18" s="7" t="e">
        <f>E18*'Koszty jednostkowe'!$F$10</f>
        <v>#REF!</v>
      </c>
      <c r="O18" s="7" t="e">
        <f>E18*'Koszty jednostkowe'!$F$21</f>
        <v>#REF!</v>
      </c>
      <c r="P18" s="7" t="e">
        <f>F18*'Koszty jednostkowe'!$F$10</f>
        <v>#REF!</v>
      </c>
      <c r="Q18" s="7" t="e">
        <f>F18*'Koszty jednostkowe'!$F$21</f>
        <v>#REF!</v>
      </c>
      <c r="R18" s="7" t="e">
        <f>G18*'Koszty jednostkowe'!$F$10</f>
        <v>#REF!</v>
      </c>
      <c r="S18" s="7" t="e">
        <f>G18*'Koszty jednostkowe'!$F$21</f>
        <v>#REF!</v>
      </c>
      <c r="T18" s="7" t="e">
        <f>H18*'Koszty jednostkowe'!$F$10</f>
        <v>#REF!</v>
      </c>
      <c r="U18" s="7" t="e">
        <f>H18*'Koszty jednostkowe'!$F$21</f>
        <v>#REF!</v>
      </c>
      <c r="V18" s="7" t="e">
        <f>I18*'Koszty jednostkowe'!$F$10</f>
        <v>#REF!</v>
      </c>
      <c r="W18" s="7" t="e">
        <f>I18*'Koszty jednostkowe'!$F$21</f>
        <v>#REF!</v>
      </c>
      <c r="X18" s="7" t="e">
        <f>J18*'Koszty jednostkowe'!$F$12</f>
        <v>#REF!</v>
      </c>
      <c r="Y18" s="7" t="e">
        <f>J18*'Koszty jednostkowe'!$F$23</f>
        <v>#REF!</v>
      </c>
      <c r="Z18" s="7" t="e">
        <f t="shared" si="1"/>
        <v>#REF!</v>
      </c>
      <c r="AA18" s="7" t="e">
        <f t="shared" si="2"/>
        <v>#REF!</v>
      </c>
    </row>
    <row r="19" spans="2:27">
      <c r="B19" s="24">
        <f t="shared" si="3"/>
        <v>12</v>
      </c>
      <c r="C19" s="24" t="s">
        <v>6290</v>
      </c>
      <c r="D19" s="96" t="e">
        <f>'Podsumowanie inwentaryzacji'!T19</f>
        <v>#REF!</v>
      </c>
      <c r="E19" s="96" t="e">
        <f>'Podsumowanie inwentaryzacji'!U19</f>
        <v>#REF!</v>
      </c>
      <c r="F19" s="96" t="e">
        <f>'Podsumowanie inwentaryzacji'!V19</f>
        <v>#REF!</v>
      </c>
      <c r="G19" s="96" t="e">
        <f>'Podsumowanie inwentaryzacji'!W19</f>
        <v>#REF!</v>
      </c>
      <c r="H19" s="96" t="e">
        <f>'Podsumowanie inwentaryzacji'!X19</f>
        <v>#REF!</v>
      </c>
      <c r="I19" s="96" t="e">
        <f>'Podsumowanie inwentaryzacji'!Y19</f>
        <v>#REF!</v>
      </c>
      <c r="J19" s="96" t="e">
        <f>'Podsumowanie inwentaryzacji'!Z19</f>
        <v>#REF!</v>
      </c>
      <c r="K19" s="101" t="e">
        <f t="shared" si="0"/>
        <v>#REF!</v>
      </c>
      <c r="L19" s="7" t="e">
        <f>D19*'Koszty jednostkowe'!$F$10</f>
        <v>#REF!</v>
      </c>
      <c r="M19" s="7" t="e">
        <f>D19*'Koszty jednostkowe'!$F$21</f>
        <v>#REF!</v>
      </c>
      <c r="N19" s="7" t="e">
        <f>E19*'Koszty jednostkowe'!$F$10</f>
        <v>#REF!</v>
      </c>
      <c r="O19" s="7" t="e">
        <f>E19*'Koszty jednostkowe'!$F$21</f>
        <v>#REF!</v>
      </c>
      <c r="P19" s="7" t="e">
        <f>F19*'Koszty jednostkowe'!$F$10</f>
        <v>#REF!</v>
      </c>
      <c r="Q19" s="7" t="e">
        <f>F19*'Koszty jednostkowe'!$F$21</f>
        <v>#REF!</v>
      </c>
      <c r="R19" s="7" t="e">
        <f>G19*'Koszty jednostkowe'!$F$10</f>
        <v>#REF!</v>
      </c>
      <c r="S19" s="7" t="e">
        <f>G19*'Koszty jednostkowe'!$F$21</f>
        <v>#REF!</v>
      </c>
      <c r="T19" s="7" t="e">
        <f>H19*'Koszty jednostkowe'!$F$10</f>
        <v>#REF!</v>
      </c>
      <c r="U19" s="7" t="e">
        <f>H19*'Koszty jednostkowe'!$F$21</f>
        <v>#REF!</v>
      </c>
      <c r="V19" s="7" t="e">
        <f>I19*'Koszty jednostkowe'!$F$10</f>
        <v>#REF!</v>
      </c>
      <c r="W19" s="7" t="e">
        <f>I19*'Koszty jednostkowe'!$F$21</f>
        <v>#REF!</v>
      </c>
      <c r="X19" s="7" t="e">
        <f>J19*'Koszty jednostkowe'!$F$12</f>
        <v>#REF!</v>
      </c>
      <c r="Y19" s="7" t="e">
        <f>J19*'Koszty jednostkowe'!$F$23</f>
        <v>#REF!</v>
      </c>
      <c r="Z19" s="7" t="e">
        <f t="shared" si="1"/>
        <v>#REF!</v>
      </c>
      <c r="AA19" s="7" t="e">
        <f t="shared" si="2"/>
        <v>#REF!</v>
      </c>
    </row>
    <row r="20" spans="2:27">
      <c r="B20" s="24">
        <f t="shared" si="3"/>
        <v>13</v>
      </c>
      <c r="C20" s="24" t="s">
        <v>1035</v>
      </c>
      <c r="D20" s="96" t="e">
        <f>'Podsumowanie inwentaryzacji'!T20</f>
        <v>#REF!</v>
      </c>
      <c r="E20" s="96" t="e">
        <f>'Podsumowanie inwentaryzacji'!U20</f>
        <v>#REF!</v>
      </c>
      <c r="F20" s="96" t="e">
        <f>'Podsumowanie inwentaryzacji'!V20</f>
        <v>#REF!</v>
      </c>
      <c r="G20" s="96" t="e">
        <f>'Podsumowanie inwentaryzacji'!W20</f>
        <v>#REF!</v>
      </c>
      <c r="H20" s="96" t="e">
        <f>'Podsumowanie inwentaryzacji'!X20</f>
        <v>#REF!</v>
      </c>
      <c r="I20" s="96" t="e">
        <f>'Podsumowanie inwentaryzacji'!Y20</f>
        <v>#REF!</v>
      </c>
      <c r="J20" s="96" t="e">
        <f>'Podsumowanie inwentaryzacji'!Z20</f>
        <v>#REF!</v>
      </c>
      <c r="K20" s="101" t="e">
        <f t="shared" si="0"/>
        <v>#REF!</v>
      </c>
      <c r="L20" s="7" t="e">
        <f>D20*'Koszty jednostkowe'!$F$10</f>
        <v>#REF!</v>
      </c>
      <c r="M20" s="7" t="e">
        <f>D20*'Koszty jednostkowe'!$F$21</f>
        <v>#REF!</v>
      </c>
      <c r="N20" s="7" t="e">
        <f>E20*'Koszty jednostkowe'!$F$10</f>
        <v>#REF!</v>
      </c>
      <c r="O20" s="7" t="e">
        <f>E20*'Koszty jednostkowe'!$F$21</f>
        <v>#REF!</v>
      </c>
      <c r="P20" s="7" t="e">
        <f>F20*'Koszty jednostkowe'!$F$10</f>
        <v>#REF!</v>
      </c>
      <c r="Q20" s="7" t="e">
        <f>F20*'Koszty jednostkowe'!$F$21</f>
        <v>#REF!</v>
      </c>
      <c r="R20" s="7" t="e">
        <f>G20*'Koszty jednostkowe'!$F$10</f>
        <v>#REF!</v>
      </c>
      <c r="S20" s="7" t="e">
        <f>G20*'Koszty jednostkowe'!$F$21</f>
        <v>#REF!</v>
      </c>
      <c r="T20" s="7" t="e">
        <f>H20*'Koszty jednostkowe'!$F$10</f>
        <v>#REF!</v>
      </c>
      <c r="U20" s="7" t="e">
        <f>H20*'Koszty jednostkowe'!$F$21</f>
        <v>#REF!</v>
      </c>
      <c r="V20" s="7" t="e">
        <f>I20*'Koszty jednostkowe'!$F$10</f>
        <v>#REF!</v>
      </c>
      <c r="W20" s="7" t="e">
        <f>I20*'Koszty jednostkowe'!$F$21</f>
        <v>#REF!</v>
      </c>
      <c r="X20" s="7" t="e">
        <f>J20*'Koszty jednostkowe'!$F$12</f>
        <v>#REF!</v>
      </c>
      <c r="Y20" s="7" t="e">
        <f>J20*'Koszty jednostkowe'!$F$23</f>
        <v>#REF!</v>
      </c>
      <c r="Z20" s="7" t="e">
        <f t="shared" si="1"/>
        <v>#REF!</v>
      </c>
      <c r="AA20" s="7" t="e">
        <f t="shared" si="2"/>
        <v>#REF!</v>
      </c>
    </row>
    <row r="21" spans="2:27">
      <c r="B21" s="24">
        <f t="shared" si="3"/>
        <v>14</v>
      </c>
      <c r="C21" s="24" t="s">
        <v>3213</v>
      </c>
      <c r="D21" s="96" t="e">
        <f>'Podsumowanie inwentaryzacji'!T21</f>
        <v>#REF!</v>
      </c>
      <c r="E21" s="96" t="e">
        <f>'Podsumowanie inwentaryzacji'!U21</f>
        <v>#REF!</v>
      </c>
      <c r="F21" s="96" t="e">
        <f>'Podsumowanie inwentaryzacji'!V21</f>
        <v>#REF!</v>
      </c>
      <c r="G21" s="96" t="e">
        <f>'Podsumowanie inwentaryzacji'!W21</f>
        <v>#REF!</v>
      </c>
      <c r="H21" s="96" t="e">
        <f>'Podsumowanie inwentaryzacji'!X21</f>
        <v>#REF!</v>
      </c>
      <c r="I21" s="96" t="e">
        <f>'Podsumowanie inwentaryzacji'!Y21</f>
        <v>#REF!</v>
      </c>
      <c r="J21" s="96" t="e">
        <f>'Podsumowanie inwentaryzacji'!Z21</f>
        <v>#REF!</v>
      </c>
      <c r="K21" s="101" t="e">
        <f t="shared" si="0"/>
        <v>#REF!</v>
      </c>
      <c r="L21" s="7" t="e">
        <f>D21*'Koszty jednostkowe'!$F$10</f>
        <v>#REF!</v>
      </c>
      <c r="M21" s="7" t="e">
        <f>D21*'Koszty jednostkowe'!$F$21</f>
        <v>#REF!</v>
      </c>
      <c r="N21" s="7" t="e">
        <f>E21*'Koszty jednostkowe'!$F$10</f>
        <v>#REF!</v>
      </c>
      <c r="O21" s="7" t="e">
        <f>E21*'Koszty jednostkowe'!$F$21</f>
        <v>#REF!</v>
      </c>
      <c r="P21" s="7" t="e">
        <f>F21*'Koszty jednostkowe'!$F$10</f>
        <v>#REF!</v>
      </c>
      <c r="Q21" s="7" t="e">
        <f>F21*'Koszty jednostkowe'!$F$21</f>
        <v>#REF!</v>
      </c>
      <c r="R21" s="7" t="e">
        <f>G21*'Koszty jednostkowe'!$F$10</f>
        <v>#REF!</v>
      </c>
      <c r="S21" s="7" t="e">
        <f>G21*'Koszty jednostkowe'!$F$21</f>
        <v>#REF!</v>
      </c>
      <c r="T21" s="7" t="e">
        <f>H21*'Koszty jednostkowe'!$F$10</f>
        <v>#REF!</v>
      </c>
      <c r="U21" s="7" t="e">
        <f>H21*'Koszty jednostkowe'!$F$21</f>
        <v>#REF!</v>
      </c>
      <c r="V21" s="7" t="e">
        <f>I21*'Koszty jednostkowe'!$F$10</f>
        <v>#REF!</v>
      </c>
      <c r="W21" s="7" t="e">
        <f>I21*'Koszty jednostkowe'!$F$21</f>
        <v>#REF!</v>
      </c>
      <c r="X21" s="7" t="e">
        <f>J21*'Koszty jednostkowe'!$F$12</f>
        <v>#REF!</v>
      </c>
      <c r="Y21" s="7" t="e">
        <f>J21*'Koszty jednostkowe'!$F$23</f>
        <v>#REF!</v>
      </c>
      <c r="Z21" s="7" t="e">
        <f t="shared" si="1"/>
        <v>#REF!</v>
      </c>
      <c r="AA21" s="7" t="e">
        <f t="shared" si="2"/>
        <v>#REF!</v>
      </c>
    </row>
    <row r="22" spans="2:27">
      <c r="B22" s="24">
        <f t="shared" si="3"/>
        <v>15</v>
      </c>
      <c r="C22" s="33" t="s">
        <v>7511</v>
      </c>
      <c r="D22" s="96" t="e">
        <f>'Podsumowanie inwentaryzacji'!T22</f>
        <v>#REF!</v>
      </c>
      <c r="E22" s="96" t="e">
        <f>'Podsumowanie inwentaryzacji'!U22</f>
        <v>#REF!</v>
      </c>
      <c r="F22" s="96" t="e">
        <f>'Podsumowanie inwentaryzacji'!V22</f>
        <v>#REF!</v>
      </c>
      <c r="G22" s="96" t="e">
        <f>'Podsumowanie inwentaryzacji'!W22</f>
        <v>#REF!</v>
      </c>
      <c r="H22" s="96" t="e">
        <f>'Podsumowanie inwentaryzacji'!X22</f>
        <v>#REF!</v>
      </c>
      <c r="I22" s="96" t="e">
        <f>'Podsumowanie inwentaryzacji'!Y22</f>
        <v>#REF!</v>
      </c>
      <c r="J22" s="96" t="e">
        <f>'Podsumowanie inwentaryzacji'!Z22</f>
        <v>#REF!</v>
      </c>
      <c r="K22" s="101" t="e">
        <f t="shared" si="0"/>
        <v>#REF!</v>
      </c>
      <c r="L22" s="7" t="e">
        <f>D22*'Koszty jednostkowe'!$F$10</f>
        <v>#REF!</v>
      </c>
      <c r="M22" s="7" t="e">
        <f>D22*'Koszty jednostkowe'!$F$21</f>
        <v>#REF!</v>
      </c>
      <c r="N22" s="7" t="e">
        <f>E22*'Koszty jednostkowe'!$F$10</f>
        <v>#REF!</v>
      </c>
      <c r="O22" s="7" t="e">
        <f>E22*'Koszty jednostkowe'!$F$21</f>
        <v>#REF!</v>
      </c>
      <c r="P22" s="7" t="e">
        <f>F22*'Koszty jednostkowe'!$F$10</f>
        <v>#REF!</v>
      </c>
      <c r="Q22" s="7" t="e">
        <f>F22*'Koszty jednostkowe'!$F$21</f>
        <v>#REF!</v>
      </c>
      <c r="R22" s="7" t="e">
        <f>G22*'Koszty jednostkowe'!$F$10</f>
        <v>#REF!</v>
      </c>
      <c r="S22" s="7" t="e">
        <f>G22*'Koszty jednostkowe'!$F$21</f>
        <v>#REF!</v>
      </c>
      <c r="T22" s="7" t="e">
        <f>H22*'Koszty jednostkowe'!$F$10</f>
        <v>#REF!</v>
      </c>
      <c r="U22" s="7" t="e">
        <f>H22*'Koszty jednostkowe'!$F$21</f>
        <v>#REF!</v>
      </c>
      <c r="V22" s="7" t="e">
        <f>I22*'Koszty jednostkowe'!$F$10</f>
        <v>#REF!</v>
      </c>
      <c r="W22" s="7" t="e">
        <f>I22*'Koszty jednostkowe'!$F$21</f>
        <v>#REF!</v>
      </c>
      <c r="X22" s="7" t="e">
        <f>J22*'Koszty jednostkowe'!$F$12</f>
        <v>#REF!</v>
      </c>
      <c r="Y22" s="7" t="e">
        <f>J22*'Koszty jednostkowe'!$F$23</f>
        <v>#REF!</v>
      </c>
      <c r="Z22" s="7" t="e">
        <f t="shared" si="1"/>
        <v>#REF!</v>
      </c>
      <c r="AA22" s="7" t="e">
        <f t="shared" si="2"/>
        <v>#REF!</v>
      </c>
    </row>
    <row r="23" spans="2:27">
      <c r="B23" s="24">
        <f t="shared" si="3"/>
        <v>16</v>
      </c>
      <c r="C23" s="24" t="s">
        <v>2881</v>
      </c>
      <c r="D23" s="96" t="e">
        <f>'Podsumowanie inwentaryzacji'!T23</f>
        <v>#REF!</v>
      </c>
      <c r="E23" s="96" t="e">
        <f>'Podsumowanie inwentaryzacji'!U23</f>
        <v>#REF!</v>
      </c>
      <c r="F23" s="96" t="e">
        <f>'Podsumowanie inwentaryzacji'!V23</f>
        <v>#REF!</v>
      </c>
      <c r="G23" s="96" t="e">
        <f>'Podsumowanie inwentaryzacji'!W23</f>
        <v>#REF!</v>
      </c>
      <c r="H23" s="96" t="e">
        <f>'Podsumowanie inwentaryzacji'!X23</f>
        <v>#REF!</v>
      </c>
      <c r="I23" s="96" t="e">
        <f>'Podsumowanie inwentaryzacji'!Y23</f>
        <v>#REF!</v>
      </c>
      <c r="J23" s="96" t="e">
        <f>'Podsumowanie inwentaryzacji'!Z23</f>
        <v>#REF!</v>
      </c>
      <c r="K23" s="101" t="e">
        <f t="shared" si="0"/>
        <v>#REF!</v>
      </c>
      <c r="L23" s="7" t="e">
        <f>D23*'Koszty jednostkowe'!$F$10</f>
        <v>#REF!</v>
      </c>
      <c r="M23" s="7" t="e">
        <f>D23*'Koszty jednostkowe'!$F$21</f>
        <v>#REF!</v>
      </c>
      <c r="N23" s="7" t="e">
        <f>E23*'Koszty jednostkowe'!$F$10</f>
        <v>#REF!</v>
      </c>
      <c r="O23" s="7" t="e">
        <f>E23*'Koszty jednostkowe'!$F$21</f>
        <v>#REF!</v>
      </c>
      <c r="P23" s="7" t="e">
        <f>F23*'Koszty jednostkowe'!$F$10</f>
        <v>#REF!</v>
      </c>
      <c r="Q23" s="7" t="e">
        <f>F23*'Koszty jednostkowe'!$F$21</f>
        <v>#REF!</v>
      </c>
      <c r="R23" s="7" t="e">
        <f>G23*'Koszty jednostkowe'!$F$10</f>
        <v>#REF!</v>
      </c>
      <c r="S23" s="7" t="e">
        <f>G23*'Koszty jednostkowe'!$F$21</f>
        <v>#REF!</v>
      </c>
      <c r="T23" s="7" t="e">
        <f>H23*'Koszty jednostkowe'!$F$10</f>
        <v>#REF!</v>
      </c>
      <c r="U23" s="7" t="e">
        <f>H23*'Koszty jednostkowe'!$F$21</f>
        <v>#REF!</v>
      </c>
      <c r="V23" s="7" t="e">
        <f>I23*'Koszty jednostkowe'!$F$10</f>
        <v>#REF!</v>
      </c>
      <c r="W23" s="7" t="e">
        <f>I23*'Koszty jednostkowe'!$F$21</f>
        <v>#REF!</v>
      </c>
      <c r="X23" s="7" t="e">
        <f>J23*'Koszty jednostkowe'!$F$12</f>
        <v>#REF!</v>
      </c>
      <c r="Y23" s="7" t="e">
        <f>J23*'Koszty jednostkowe'!$F$23</f>
        <v>#REF!</v>
      </c>
      <c r="Z23" s="7" t="e">
        <f t="shared" si="1"/>
        <v>#REF!</v>
      </c>
      <c r="AA23" s="7" t="e">
        <f t="shared" si="2"/>
        <v>#REF!</v>
      </c>
    </row>
    <row r="24" spans="2:27">
      <c r="B24" s="24">
        <f t="shared" si="3"/>
        <v>17</v>
      </c>
      <c r="C24" s="24" t="s">
        <v>3222</v>
      </c>
      <c r="D24" s="96" t="e">
        <f>'Podsumowanie inwentaryzacji'!T24</f>
        <v>#REF!</v>
      </c>
      <c r="E24" s="96" t="e">
        <f>'Podsumowanie inwentaryzacji'!U24</f>
        <v>#REF!</v>
      </c>
      <c r="F24" s="96" t="e">
        <f>'Podsumowanie inwentaryzacji'!V24</f>
        <v>#REF!</v>
      </c>
      <c r="G24" s="96" t="e">
        <f>'Podsumowanie inwentaryzacji'!W24</f>
        <v>#REF!</v>
      </c>
      <c r="H24" s="96" t="e">
        <f>'Podsumowanie inwentaryzacji'!X24</f>
        <v>#REF!</v>
      </c>
      <c r="I24" s="96" t="e">
        <f>'Podsumowanie inwentaryzacji'!Y24</f>
        <v>#REF!</v>
      </c>
      <c r="J24" s="96" t="e">
        <f>'Podsumowanie inwentaryzacji'!Z24</f>
        <v>#REF!</v>
      </c>
      <c r="K24" s="101" t="e">
        <f t="shared" si="0"/>
        <v>#REF!</v>
      </c>
      <c r="L24" s="7" t="e">
        <f>D24*'Koszty jednostkowe'!$F$10</f>
        <v>#REF!</v>
      </c>
      <c r="M24" s="7" t="e">
        <f>D24*'Koszty jednostkowe'!$F$21</f>
        <v>#REF!</v>
      </c>
      <c r="N24" s="7" t="e">
        <f>E24*'Koszty jednostkowe'!$F$10</f>
        <v>#REF!</v>
      </c>
      <c r="O24" s="7" t="e">
        <f>E24*'Koszty jednostkowe'!$F$21</f>
        <v>#REF!</v>
      </c>
      <c r="P24" s="7" t="e">
        <f>F24*'Koszty jednostkowe'!$F$10</f>
        <v>#REF!</v>
      </c>
      <c r="Q24" s="7" t="e">
        <f>F24*'Koszty jednostkowe'!$F$21</f>
        <v>#REF!</v>
      </c>
      <c r="R24" s="7" t="e">
        <f>G24*'Koszty jednostkowe'!$F$10</f>
        <v>#REF!</v>
      </c>
      <c r="S24" s="7" t="e">
        <f>G24*'Koszty jednostkowe'!$F$21</f>
        <v>#REF!</v>
      </c>
      <c r="T24" s="7" t="e">
        <f>H24*'Koszty jednostkowe'!$F$10</f>
        <v>#REF!</v>
      </c>
      <c r="U24" s="7" t="e">
        <f>H24*'Koszty jednostkowe'!$F$21</f>
        <v>#REF!</v>
      </c>
      <c r="V24" s="7" t="e">
        <f>I24*'Koszty jednostkowe'!$F$10</f>
        <v>#REF!</v>
      </c>
      <c r="W24" s="7" t="e">
        <f>I24*'Koszty jednostkowe'!$F$21</f>
        <v>#REF!</v>
      </c>
      <c r="X24" s="7" t="e">
        <f>J24*'Koszty jednostkowe'!$F$12</f>
        <v>#REF!</v>
      </c>
      <c r="Y24" s="7" t="e">
        <f>J24*'Koszty jednostkowe'!$F$23</f>
        <v>#REF!</v>
      </c>
      <c r="Z24" s="7" t="e">
        <f t="shared" si="1"/>
        <v>#REF!</v>
      </c>
      <c r="AA24" s="7" t="e">
        <f t="shared" si="2"/>
        <v>#REF!</v>
      </c>
    </row>
    <row r="25" spans="2:27">
      <c r="B25" s="24">
        <f t="shared" si="3"/>
        <v>18</v>
      </c>
      <c r="C25" s="24" t="s">
        <v>4029</v>
      </c>
      <c r="D25" s="96" t="e">
        <f>'Podsumowanie inwentaryzacji'!T25</f>
        <v>#REF!</v>
      </c>
      <c r="E25" s="96" t="e">
        <f>'Podsumowanie inwentaryzacji'!U25</f>
        <v>#REF!</v>
      </c>
      <c r="F25" s="96" t="e">
        <f>'Podsumowanie inwentaryzacji'!V25</f>
        <v>#REF!</v>
      </c>
      <c r="G25" s="96" t="e">
        <f>'Podsumowanie inwentaryzacji'!W25</f>
        <v>#REF!</v>
      </c>
      <c r="H25" s="96" t="e">
        <f>'Podsumowanie inwentaryzacji'!X25</f>
        <v>#REF!</v>
      </c>
      <c r="I25" s="96" t="e">
        <f>'Podsumowanie inwentaryzacji'!Y25</f>
        <v>#REF!</v>
      </c>
      <c r="J25" s="96" t="e">
        <f>'Podsumowanie inwentaryzacji'!Z25</f>
        <v>#REF!</v>
      </c>
      <c r="K25" s="101" t="e">
        <f t="shared" si="0"/>
        <v>#REF!</v>
      </c>
      <c r="L25" s="7" t="e">
        <f>D25*'Koszty jednostkowe'!$F$10</f>
        <v>#REF!</v>
      </c>
      <c r="M25" s="7" t="e">
        <f>D25*'Koszty jednostkowe'!$F$21</f>
        <v>#REF!</v>
      </c>
      <c r="N25" s="7" t="e">
        <f>E25*'Koszty jednostkowe'!$F$10</f>
        <v>#REF!</v>
      </c>
      <c r="O25" s="7" t="e">
        <f>E25*'Koszty jednostkowe'!$F$21</f>
        <v>#REF!</v>
      </c>
      <c r="P25" s="7" t="e">
        <f>F25*'Koszty jednostkowe'!$F$10</f>
        <v>#REF!</v>
      </c>
      <c r="Q25" s="7" t="e">
        <f>F25*'Koszty jednostkowe'!$F$21</f>
        <v>#REF!</v>
      </c>
      <c r="R25" s="7" t="e">
        <f>G25*'Koszty jednostkowe'!$F$10</f>
        <v>#REF!</v>
      </c>
      <c r="S25" s="7" t="e">
        <f>G25*'Koszty jednostkowe'!$F$21</f>
        <v>#REF!</v>
      </c>
      <c r="T25" s="7" t="e">
        <f>H25*'Koszty jednostkowe'!$F$10</f>
        <v>#REF!</v>
      </c>
      <c r="U25" s="7" t="e">
        <f>H25*'Koszty jednostkowe'!$F$21</f>
        <v>#REF!</v>
      </c>
      <c r="V25" s="7" t="e">
        <f>I25*'Koszty jednostkowe'!$F$10</f>
        <v>#REF!</v>
      </c>
      <c r="W25" s="7" t="e">
        <f>I25*'Koszty jednostkowe'!$F$21</f>
        <v>#REF!</v>
      </c>
      <c r="X25" s="7" t="e">
        <f>J25*'Koszty jednostkowe'!$F$12</f>
        <v>#REF!</v>
      </c>
      <c r="Y25" s="7" t="e">
        <f>J25*'Koszty jednostkowe'!$F$23</f>
        <v>#REF!</v>
      </c>
      <c r="Z25" s="7" t="e">
        <f t="shared" si="1"/>
        <v>#REF!</v>
      </c>
      <c r="AA25" s="7" t="e">
        <f t="shared" si="2"/>
        <v>#REF!</v>
      </c>
    </row>
    <row r="26" spans="2:27">
      <c r="B26" s="24">
        <f t="shared" si="3"/>
        <v>19</v>
      </c>
      <c r="C26" s="24" t="s">
        <v>1099</v>
      </c>
      <c r="D26" s="96" t="e">
        <f>'Podsumowanie inwentaryzacji'!T26</f>
        <v>#REF!</v>
      </c>
      <c r="E26" s="96" t="e">
        <f>'Podsumowanie inwentaryzacji'!U26</f>
        <v>#REF!</v>
      </c>
      <c r="F26" s="96" t="e">
        <f>'Podsumowanie inwentaryzacji'!V26</f>
        <v>#REF!</v>
      </c>
      <c r="G26" s="96" t="e">
        <f>'Podsumowanie inwentaryzacji'!W26</f>
        <v>#REF!</v>
      </c>
      <c r="H26" s="96" t="e">
        <f>'Podsumowanie inwentaryzacji'!X26</f>
        <v>#REF!</v>
      </c>
      <c r="I26" s="96" t="e">
        <f>'Podsumowanie inwentaryzacji'!Y26</f>
        <v>#REF!</v>
      </c>
      <c r="J26" s="96" t="e">
        <f>'Podsumowanie inwentaryzacji'!Z26</f>
        <v>#REF!</v>
      </c>
      <c r="K26" s="101" t="e">
        <f t="shared" si="0"/>
        <v>#REF!</v>
      </c>
      <c r="L26" s="7" t="e">
        <f>D26*'Koszty jednostkowe'!$F$10</f>
        <v>#REF!</v>
      </c>
      <c r="M26" s="7" t="e">
        <f>D26*'Koszty jednostkowe'!$F$21</f>
        <v>#REF!</v>
      </c>
      <c r="N26" s="7" t="e">
        <f>E26*'Koszty jednostkowe'!$F$10</f>
        <v>#REF!</v>
      </c>
      <c r="O26" s="7" t="e">
        <f>E26*'Koszty jednostkowe'!$F$21</f>
        <v>#REF!</v>
      </c>
      <c r="P26" s="7" t="e">
        <f>F26*'Koszty jednostkowe'!$F$10</f>
        <v>#REF!</v>
      </c>
      <c r="Q26" s="7" t="e">
        <f>F26*'Koszty jednostkowe'!$F$21</f>
        <v>#REF!</v>
      </c>
      <c r="R26" s="7" t="e">
        <f>G26*'Koszty jednostkowe'!$F$10</f>
        <v>#REF!</v>
      </c>
      <c r="S26" s="7" t="e">
        <f>G26*'Koszty jednostkowe'!$F$21</f>
        <v>#REF!</v>
      </c>
      <c r="T26" s="7" t="e">
        <f>H26*'Koszty jednostkowe'!$F$10</f>
        <v>#REF!</v>
      </c>
      <c r="U26" s="7" t="e">
        <f>H26*'Koszty jednostkowe'!$F$21</f>
        <v>#REF!</v>
      </c>
      <c r="V26" s="7" t="e">
        <f>I26*'Koszty jednostkowe'!$F$10</f>
        <v>#REF!</v>
      </c>
      <c r="W26" s="7" t="e">
        <f>I26*'Koszty jednostkowe'!$F$21</f>
        <v>#REF!</v>
      </c>
      <c r="X26" s="7" t="e">
        <f>J26*'Koszty jednostkowe'!$F$12</f>
        <v>#REF!</v>
      </c>
      <c r="Y26" s="7" t="e">
        <f>J26*'Koszty jednostkowe'!$F$23</f>
        <v>#REF!</v>
      </c>
      <c r="Z26" s="7" t="e">
        <f t="shared" si="1"/>
        <v>#REF!</v>
      </c>
      <c r="AA26" s="7" t="e">
        <f t="shared" si="2"/>
        <v>#REF!</v>
      </c>
    </row>
    <row r="27" spans="2:27">
      <c r="B27" s="24">
        <f t="shared" si="3"/>
        <v>20</v>
      </c>
      <c r="C27" s="24" t="s">
        <v>6371</v>
      </c>
      <c r="D27" s="96">
        <f>'Podsumowanie inwentaryzacji'!T27</f>
        <v>0</v>
      </c>
      <c r="E27" s="96">
        <f>'Podsumowanie inwentaryzacji'!U27</f>
        <v>0</v>
      </c>
      <c r="F27" s="96">
        <f>'Podsumowanie inwentaryzacji'!V27</f>
        <v>0</v>
      </c>
      <c r="G27" s="96">
        <f>'Podsumowanie inwentaryzacji'!W27</f>
        <v>0</v>
      </c>
      <c r="H27" s="96">
        <f>'Podsumowanie inwentaryzacji'!X27</f>
        <v>0</v>
      </c>
      <c r="I27" s="96">
        <f>'Podsumowanie inwentaryzacji'!Y27</f>
        <v>0</v>
      </c>
      <c r="J27" s="96">
        <f>'Podsumowanie inwentaryzacji'!Z27</f>
        <v>0</v>
      </c>
      <c r="K27" s="101">
        <f t="shared" si="0"/>
        <v>0</v>
      </c>
      <c r="L27" s="7">
        <f>D27*'Koszty jednostkowe'!$F$10</f>
        <v>0</v>
      </c>
      <c r="M27" s="7">
        <f>D27*'Koszty jednostkowe'!$F$21</f>
        <v>0</v>
      </c>
      <c r="N27" s="7">
        <f>E27*'Koszty jednostkowe'!$F$10</f>
        <v>0</v>
      </c>
      <c r="O27" s="7">
        <f>E27*'Koszty jednostkowe'!$F$21</f>
        <v>0</v>
      </c>
      <c r="P27" s="7">
        <f>F27*'Koszty jednostkowe'!$F$10</f>
        <v>0</v>
      </c>
      <c r="Q27" s="7">
        <f>F27*'Koszty jednostkowe'!$F$21</f>
        <v>0</v>
      </c>
      <c r="R27" s="7">
        <f>G27*'Koszty jednostkowe'!$F$10</f>
        <v>0</v>
      </c>
      <c r="S27" s="7">
        <f>G27*'Koszty jednostkowe'!$F$21</f>
        <v>0</v>
      </c>
      <c r="T27" s="7">
        <f>H27*'Koszty jednostkowe'!$F$10</f>
        <v>0</v>
      </c>
      <c r="U27" s="7">
        <f>H27*'Koszty jednostkowe'!$F$21</f>
        <v>0</v>
      </c>
      <c r="V27" s="7">
        <f>I27*'Koszty jednostkowe'!$F$10</f>
        <v>0</v>
      </c>
      <c r="W27" s="7">
        <f>I27*'Koszty jednostkowe'!$F$21</f>
        <v>0</v>
      </c>
      <c r="X27" s="7">
        <f>J27*'Koszty jednostkowe'!$F$12</f>
        <v>0</v>
      </c>
      <c r="Y27" s="7">
        <f>J27*'Koszty jednostkowe'!$F$23</f>
        <v>0</v>
      </c>
      <c r="Z27" s="7">
        <f t="shared" si="1"/>
        <v>0</v>
      </c>
      <c r="AA27" s="7">
        <f t="shared" si="2"/>
        <v>0</v>
      </c>
    </row>
    <row r="28" spans="2:27">
      <c r="B28" s="24">
        <f t="shared" si="3"/>
        <v>21</v>
      </c>
      <c r="C28" s="24" t="s">
        <v>3842</v>
      </c>
      <c r="D28" s="96" t="e">
        <f>'Podsumowanie inwentaryzacji'!T28</f>
        <v>#REF!</v>
      </c>
      <c r="E28" s="96" t="e">
        <f>'Podsumowanie inwentaryzacji'!U28</f>
        <v>#REF!</v>
      </c>
      <c r="F28" s="96" t="e">
        <f>'Podsumowanie inwentaryzacji'!V28</f>
        <v>#REF!</v>
      </c>
      <c r="G28" s="96" t="e">
        <f>'Podsumowanie inwentaryzacji'!W28</f>
        <v>#REF!</v>
      </c>
      <c r="H28" s="96" t="e">
        <f>'Podsumowanie inwentaryzacji'!X28</f>
        <v>#REF!</v>
      </c>
      <c r="I28" s="96" t="e">
        <f>'Podsumowanie inwentaryzacji'!Y28</f>
        <v>#REF!</v>
      </c>
      <c r="J28" s="96" t="e">
        <f>'Podsumowanie inwentaryzacji'!Z28</f>
        <v>#REF!</v>
      </c>
      <c r="K28" s="101" t="e">
        <f t="shared" si="0"/>
        <v>#REF!</v>
      </c>
      <c r="L28" s="7" t="e">
        <f>D28*'Koszty jednostkowe'!$F$10</f>
        <v>#REF!</v>
      </c>
      <c r="M28" s="7" t="e">
        <f>D28*'Koszty jednostkowe'!$F$21</f>
        <v>#REF!</v>
      </c>
      <c r="N28" s="7" t="e">
        <f>E28*'Koszty jednostkowe'!$F$10</f>
        <v>#REF!</v>
      </c>
      <c r="O28" s="7" t="e">
        <f>E28*'Koszty jednostkowe'!$F$21</f>
        <v>#REF!</v>
      </c>
      <c r="P28" s="7" t="e">
        <f>F28*'Koszty jednostkowe'!$F$10</f>
        <v>#REF!</v>
      </c>
      <c r="Q28" s="7" t="e">
        <f>F28*'Koszty jednostkowe'!$F$21</f>
        <v>#REF!</v>
      </c>
      <c r="R28" s="7" t="e">
        <f>G28*'Koszty jednostkowe'!$F$10</f>
        <v>#REF!</v>
      </c>
      <c r="S28" s="7" t="e">
        <f>G28*'Koszty jednostkowe'!$F$21</f>
        <v>#REF!</v>
      </c>
      <c r="T28" s="7" t="e">
        <f>H28*'Koszty jednostkowe'!$F$10</f>
        <v>#REF!</v>
      </c>
      <c r="U28" s="7" t="e">
        <f>H28*'Koszty jednostkowe'!$F$21</f>
        <v>#REF!</v>
      </c>
      <c r="V28" s="7" t="e">
        <f>I28*'Koszty jednostkowe'!$F$10</f>
        <v>#REF!</v>
      </c>
      <c r="W28" s="7" t="e">
        <f>I28*'Koszty jednostkowe'!$F$21</f>
        <v>#REF!</v>
      </c>
      <c r="X28" s="7" t="e">
        <f>J28*'Koszty jednostkowe'!$F$12</f>
        <v>#REF!</v>
      </c>
      <c r="Y28" s="7" t="e">
        <f>J28*'Koszty jednostkowe'!$F$23</f>
        <v>#REF!</v>
      </c>
      <c r="Z28" s="7" t="e">
        <f t="shared" si="1"/>
        <v>#REF!</v>
      </c>
      <c r="AA28" s="7" t="e">
        <f t="shared" si="2"/>
        <v>#REF!</v>
      </c>
    </row>
    <row r="29" spans="2:27">
      <c r="B29" s="24">
        <f t="shared" si="3"/>
        <v>22</v>
      </c>
      <c r="C29" s="24" t="s">
        <v>4463</v>
      </c>
      <c r="D29" s="96" t="e">
        <f>'Podsumowanie inwentaryzacji'!T29</f>
        <v>#REF!</v>
      </c>
      <c r="E29" s="96" t="e">
        <f>'Podsumowanie inwentaryzacji'!U29</f>
        <v>#REF!</v>
      </c>
      <c r="F29" s="96" t="e">
        <f>'Podsumowanie inwentaryzacji'!V29</f>
        <v>#REF!</v>
      </c>
      <c r="G29" s="96" t="e">
        <f>'Podsumowanie inwentaryzacji'!W29</f>
        <v>#REF!</v>
      </c>
      <c r="H29" s="96" t="e">
        <f>'Podsumowanie inwentaryzacji'!X29</f>
        <v>#REF!</v>
      </c>
      <c r="I29" s="96" t="e">
        <f>'Podsumowanie inwentaryzacji'!Y29</f>
        <v>#REF!</v>
      </c>
      <c r="J29" s="96" t="e">
        <f>'Podsumowanie inwentaryzacji'!Z29</f>
        <v>#REF!</v>
      </c>
      <c r="K29" s="101" t="e">
        <f t="shared" si="0"/>
        <v>#REF!</v>
      </c>
      <c r="L29" s="7" t="e">
        <f>D29*'Koszty jednostkowe'!$F$10</f>
        <v>#REF!</v>
      </c>
      <c r="M29" s="7" t="e">
        <f>D29*'Koszty jednostkowe'!$F$21</f>
        <v>#REF!</v>
      </c>
      <c r="N29" s="7" t="e">
        <f>E29*'Koszty jednostkowe'!$F$10</f>
        <v>#REF!</v>
      </c>
      <c r="O29" s="7" t="e">
        <f>E29*'Koszty jednostkowe'!$F$21</f>
        <v>#REF!</v>
      </c>
      <c r="P29" s="7" t="e">
        <f>F29*'Koszty jednostkowe'!$F$10</f>
        <v>#REF!</v>
      </c>
      <c r="Q29" s="7" t="e">
        <f>F29*'Koszty jednostkowe'!$F$21</f>
        <v>#REF!</v>
      </c>
      <c r="R29" s="7" t="e">
        <f>G29*'Koszty jednostkowe'!$F$10</f>
        <v>#REF!</v>
      </c>
      <c r="S29" s="7" t="e">
        <f>G29*'Koszty jednostkowe'!$F$21</f>
        <v>#REF!</v>
      </c>
      <c r="T29" s="7" t="e">
        <f>H29*'Koszty jednostkowe'!$F$10</f>
        <v>#REF!</v>
      </c>
      <c r="U29" s="7" t="e">
        <f>H29*'Koszty jednostkowe'!$F$21</f>
        <v>#REF!</v>
      </c>
      <c r="V29" s="7" t="e">
        <f>I29*'Koszty jednostkowe'!$F$10</f>
        <v>#REF!</v>
      </c>
      <c r="W29" s="7" t="e">
        <f>I29*'Koszty jednostkowe'!$F$21</f>
        <v>#REF!</v>
      </c>
      <c r="X29" s="7" t="e">
        <f>J29*'Koszty jednostkowe'!$F$12</f>
        <v>#REF!</v>
      </c>
      <c r="Y29" s="7" t="e">
        <f>J29*'Koszty jednostkowe'!$F$23</f>
        <v>#REF!</v>
      </c>
      <c r="Z29" s="7" t="e">
        <f t="shared" si="1"/>
        <v>#REF!</v>
      </c>
      <c r="AA29" s="7" t="e">
        <f t="shared" si="2"/>
        <v>#REF!</v>
      </c>
    </row>
    <row r="30" spans="2:27">
      <c r="B30" s="24">
        <f t="shared" si="3"/>
        <v>23</v>
      </c>
      <c r="C30" s="24" t="s">
        <v>978</v>
      </c>
      <c r="D30" s="96" t="e">
        <f>'Podsumowanie inwentaryzacji'!T30</f>
        <v>#REF!</v>
      </c>
      <c r="E30" s="96" t="e">
        <f>'Podsumowanie inwentaryzacji'!U30</f>
        <v>#REF!</v>
      </c>
      <c r="F30" s="96" t="e">
        <f>'Podsumowanie inwentaryzacji'!V30</f>
        <v>#REF!</v>
      </c>
      <c r="G30" s="96" t="e">
        <f>'Podsumowanie inwentaryzacji'!W30</f>
        <v>#REF!</v>
      </c>
      <c r="H30" s="96" t="e">
        <f>'Podsumowanie inwentaryzacji'!X30</f>
        <v>#REF!</v>
      </c>
      <c r="I30" s="96" t="e">
        <f>'Podsumowanie inwentaryzacji'!Y30</f>
        <v>#REF!</v>
      </c>
      <c r="J30" s="96" t="e">
        <f>'Podsumowanie inwentaryzacji'!Z30</f>
        <v>#REF!</v>
      </c>
      <c r="K30" s="101" t="e">
        <f t="shared" si="0"/>
        <v>#REF!</v>
      </c>
      <c r="L30" s="7" t="e">
        <f>D30*'Koszty jednostkowe'!$F$10</f>
        <v>#REF!</v>
      </c>
      <c r="M30" s="7" t="e">
        <f>D30*'Koszty jednostkowe'!$F$21</f>
        <v>#REF!</v>
      </c>
      <c r="N30" s="7" t="e">
        <f>E30*'Koszty jednostkowe'!$F$10</f>
        <v>#REF!</v>
      </c>
      <c r="O30" s="7" t="e">
        <f>E30*'Koszty jednostkowe'!$F$21</f>
        <v>#REF!</v>
      </c>
      <c r="P30" s="7" t="e">
        <f>F30*'Koszty jednostkowe'!$F$10</f>
        <v>#REF!</v>
      </c>
      <c r="Q30" s="7" t="e">
        <f>F30*'Koszty jednostkowe'!$F$21</f>
        <v>#REF!</v>
      </c>
      <c r="R30" s="7" t="e">
        <f>G30*'Koszty jednostkowe'!$F$10</f>
        <v>#REF!</v>
      </c>
      <c r="S30" s="7" t="e">
        <f>G30*'Koszty jednostkowe'!$F$21</f>
        <v>#REF!</v>
      </c>
      <c r="T30" s="7" t="e">
        <f>H30*'Koszty jednostkowe'!$F$10</f>
        <v>#REF!</v>
      </c>
      <c r="U30" s="7" t="e">
        <f>H30*'Koszty jednostkowe'!$F$21</f>
        <v>#REF!</v>
      </c>
      <c r="V30" s="7" t="e">
        <f>I30*'Koszty jednostkowe'!$F$10</f>
        <v>#REF!</v>
      </c>
      <c r="W30" s="7" t="e">
        <f>I30*'Koszty jednostkowe'!$F$21</f>
        <v>#REF!</v>
      </c>
      <c r="X30" s="7" t="e">
        <f>J30*'Koszty jednostkowe'!$F$12</f>
        <v>#REF!</v>
      </c>
      <c r="Y30" s="7" t="e">
        <f>J30*'Koszty jednostkowe'!$F$23</f>
        <v>#REF!</v>
      </c>
      <c r="Z30" s="7" t="e">
        <f t="shared" si="1"/>
        <v>#REF!</v>
      </c>
      <c r="AA30" s="7" t="e">
        <f t="shared" si="2"/>
        <v>#REF!</v>
      </c>
    </row>
    <row r="31" spans="2:27">
      <c r="B31" s="24">
        <f t="shared" si="3"/>
        <v>24</v>
      </c>
      <c r="C31" s="24" t="s">
        <v>2053</v>
      </c>
      <c r="D31" s="96" t="e">
        <f>'Podsumowanie inwentaryzacji'!T31</f>
        <v>#REF!</v>
      </c>
      <c r="E31" s="96" t="e">
        <f>'Podsumowanie inwentaryzacji'!U31</f>
        <v>#REF!</v>
      </c>
      <c r="F31" s="96" t="e">
        <f>'Podsumowanie inwentaryzacji'!V31</f>
        <v>#REF!</v>
      </c>
      <c r="G31" s="96" t="e">
        <f>'Podsumowanie inwentaryzacji'!W31</f>
        <v>#REF!</v>
      </c>
      <c r="H31" s="96" t="e">
        <f>'Podsumowanie inwentaryzacji'!X31</f>
        <v>#REF!</v>
      </c>
      <c r="I31" s="96" t="e">
        <f>'Podsumowanie inwentaryzacji'!Y31</f>
        <v>#REF!</v>
      </c>
      <c r="J31" s="96" t="e">
        <f>'Podsumowanie inwentaryzacji'!Z31</f>
        <v>#REF!</v>
      </c>
      <c r="K31" s="101" t="e">
        <f t="shared" si="0"/>
        <v>#REF!</v>
      </c>
      <c r="L31" s="7" t="e">
        <f>D31*'Koszty jednostkowe'!$F$10</f>
        <v>#REF!</v>
      </c>
      <c r="M31" s="7" t="e">
        <f>D31*'Koszty jednostkowe'!$F$21</f>
        <v>#REF!</v>
      </c>
      <c r="N31" s="7" t="e">
        <f>E31*'Koszty jednostkowe'!$F$10</f>
        <v>#REF!</v>
      </c>
      <c r="O31" s="7" t="e">
        <f>E31*'Koszty jednostkowe'!$F$21</f>
        <v>#REF!</v>
      </c>
      <c r="P31" s="7" t="e">
        <f>F31*'Koszty jednostkowe'!$F$10</f>
        <v>#REF!</v>
      </c>
      <c r="Q31" s="7" t="e">
        <f>F31*'Koszty jednostkowe'!$F$21</f>
        <v>#REF!</v>
      </c>
      <c r="R31" s="7" t="e">
        <f>G31*'Koszty jednostkowe'!$F$10</f>
        <v>#REF!</v>
      </c>
      <c r="S31" s="7" t="e">
        <f>G31*'Koszty jednostkowe'!$F$21</f>
        <v>#REF!</v>
      </c>
      <c r="T31" s="7" t="e">
        <f>H31*'Koszty jednostkowe'!$F$10</f>
        <v>#REF!</v>
      </c>
      <c r="U31" s="7" t="e">
        <f>H31*'Koszty jednostkowe'!$F$21</f>
        <v>#REF!</v>
      </c>
      <c r="V31" s="7" t="e">
        <f>I31*'Koszty jednostkowe'!$F$10</f>
        <v>#REF!</v>
      </c>
      <c r="W31" s="7" t="e">
        <f>I31*'Koszty jednostkowe'!$F$21</f>
        <v>#REF!</v>
      </c>
      <c r="X31" s="7" t="e">
        <f>J31*'Koszty jednostkowe'!$F$12</f>
        <v>#REF!</v>
      </c>
      <c r="Y31" s="7" t="e">
        <f>J31*'Koszty jednostkowe'!$F$23</f>
        <v>#REF!</v>
      </c>
      <c r="Z31" s="7" t="e">
        <f t="shared" si="1"/>
        <v>#REF!</v>
      </c>
      <c r="AA31" s="7" t="e">
        <f t="shared" si="2"/>
        <v>#REF!</v>
      </c>
    </row>
    <row r="32" spans="2:27">
      <c r="B32" s="24">
        <f t="shared" si="3"/>
        <v>25</v>
      </c>
      <c r="C32" s="24" t="s">
        <v>1022</v>
      </c>
      <c r="D32" s="96" t="e">
        <f>'Podsumowanie inwentaryzacji'!T32</f>
        <v>#REF!</v>
      </c>
      <c r="E32" s="96" t="e">
        <f>'Podsumowanie inwentaryzacji'!U32</f>
        <v>#REF!</v>
      </c>
      <c r="F32" s="96" t="e">
        <f>'Podsumowanie inwentaryzacji'!V32</f>
        <v>#REF!</v>
      </c>
      <c r="G32" s="96" t="e">
        <f>'Podsumowanie inwentaryzacji'!W32</f>
        <v>#REF!</v>
      </c>
      <c r="H32" s="96" t="e">
        <f>'Podsumowanie inwentaryzacji'!X32</f>
        <v>#REF!</v>
      </c>
      <c r="I32" s="96" t="e">
        <f>'Podsumowanie inwentaryzacji'!Y32</f>
        <v>#REF!</v>
      </c>
      <c r="J32" s="96" t="e">
        <f>'Podsumowanie inwentaryzacji'!Z32</f>
        <v>#REF!</v>
      </c>
      <c r="K32" s="101" t="e">
        <f t="shared" si="0"/>
        <v>#REF!</v>
      </c>
      <c r="L32" s="7" t="e">
        <f>D32*'Koszty jednostkowe'!$F$10</f>
        <v>#REF!</v>
      </c>
      <c r="M32" s="7" t="e">
        <f>D32*'Koszty jednostkowe'!$F$21</f>
        <v>#REF!</v>
      </c>
      <c r="N32" s="7" t="e">
        <f>E32*'Koszty jednostkowe'!$F$10</f>
        <v>#REF!</v>
      </c>
      <c r="O32" s="7" t="e">
        <f>E32*'Koszty jednostkowe'!$F$21</f>
        <v>#REF!</v>
      </c>
      <c r="P32" s="7" t="e">
        <f>F32*'Koszty jednostkowe'!$F$10</f>
        <v>#REF!</v>
      </c>
      <c r="Q32" s="7" t="e">
        <f>F32*'Koszty jednostkowe'!$F$21</f>
        <v>#REF!</v>
      </c>
      <c r="R32" s="7" t="e">
        <f>G32*'Koszty jednostkowe'!$F$10</f>
        <v>#REF!</v>
      </c>
      <c r="S32" s="7" t="e">
        <f>G32*'Koszty jednostkowe'!$F$21</f>
        <v>#REF!</v>
      </c>
      <c r="T32" s="7" t="e">
        <f>H32*'Koszty jednostkowe'!$F$10</f>
        <v>#REF!</v>
      </c>
      <c r="U32" s="7" t="e">
        <f>H32*'Koszty jednostkowe'!$F$21</f>
        <v>#REF!</v>
      </c>
      <c r="V32" s="7" t="e">
        <f>I32*'Koszty jednostkowe'!$F$10</f>
        <v>#REF!</v>
      </c>
      <c r="W32" s="7" t="e">
        <f>I32*'Koszty jednostkowe'!$F$21</f>
        <v>#REF!</v>
      </c>
      <c r="X32" s="7" t="e">
        <f>J32*'Koszty jednostkowe'!$F$12</f>
        <v>#REF!</v>
      </c>
      <c r="Y32" s="7" t="e">
        <f>J32*'Koszty jednostkowe'!$F$23</f>
        <v>#REF!</v>
      </c>
      <c r="Z32" s="7" t="e">
        <f t="shared" si="1"/>
        <v>#REF!</v>
      </c>
      <c r="AA32" s="7" t="e">
        <f t="shared" si="2"/>
        <v>#REF!</v>
      </c>
    </row>
    <row r="33" spans="2:27">
      <c r="B33" s="24">
        <f t="shared" si="3"/>
        <v>26</v>
      </c>
      <c r="C33" s="24" t="s">
        <v>3057</v>
      </c>
      <c r="D33" s="96" t="e">
        <f>'Podsumowanie inwentaryzacji'!T33</f>
        <v>#REF!</v>
      </c>
      <c r="E33" s="96" t="e">
        <f>'Podsumowanie inwentaryzacji'!U33</f>
        <v>#REF!</v>
      </c>
      <c r="F33" s="96" t="e">
        <f>'Podsumowanie inwentaryzacji'!V33</f>
        <v>#REF!</v>
      </c>
      <c r="G33" s="96" t="e">
        <f>'Podsumowanie inwentaryzacji'!W33</f>
        <v>#REF!</v>
      </c>
      <c r="H33" s="96" t="e">
        <f>'Podsumowanie inwentaryzacji'!X33</f>
        <v>#REF!</v>
      </c>
      <c r="I33" s="96" t="e">
        <f>'Podsumowanie inwentaryzacji'!Y33</f>
        <v>#REF!</v>
      </c>
      <c r="J33" s="96" t="e">
        <f>'Podsumowanie inwentaryzacji'!Z33</f>
        <v>#REF!</v>
      </c>
      <c r="K33" s="101" t="e">
        <f t="shared" si="0"/>
        <v>#REF!</v>
      </c>
      <c r="L33" s="7" t="e">
        <f>D33*'Koszty jednostkowe'!$F$10</f>
        <v>#REF!</v>
      </c>
      <c r="M33" s="7" t="e">
        <f>D33*'Koszty jednostkowe'!$F$21</f>
        <v>#REF!</v>
      </c>
      <c r="N33" s="7" t="e">
        <f>E33*'Koszty jednostkowe'!$F$10</f>
        <v>#REF!</v>
      </c>
      <c r="O33" s="7" t="e">
        <f>E33*'Koszty jednostkowe'!$F$21</f>
        <v>#REF!</v>
      </c>
      <c r="P33" s="7" t="e">
        <f>F33*'Koszty jednostkowe'!$F$10</f>
        <v>#REF!</v>
      </c>
      <c r="Q33" s="7" t="e">
        <f>F33*'Koszty jednostkowe'!$F$21</f>
        <v>#REF!</v>
      </c>
      <c r="R33" s="7" t="e">
        <f>G33*'Koszty jednostkowe'!$F$10</f>
        <v>#REF!</v>
      </c>
      <c r="S33" s="7" t="e">
        <f>G33*'Koszty jednostkowe'!$F$21</f>
        <v>#REF!</v>
      </c>
      <c r="T33" s="7" t="e">
        <f>H33*'Koszty jednostkowe'!$F$10</f>
        <v>#REF!</v>
      </c>
      <c r="U33" s="7" t="e">
        <f>H33*'Koszty jednostkowe'!$F$21</f>
        <v>#REF!</v>
      </c>
      <c r="V33" s="7" t="e">
        <f>I33*'Koszty jednostkowe'!$F$10</f>
        <v>#REF!</v>
      </c>
      <c r="W33" s="7" t="e">
        <f>I33*'Koszty jednostkowe'!$F$21</f>
        <v>#REF!</v>
      </c>
      <c r="X33" s="7" t="e">
        <f>J33*'Koszty jednostkowe'!$F$12</f>
        <v>#REF!</v>
      </c>
      <c r="Y33" s="7" t="e">
        <f>J33*'Koszty jednostkowe'!$F$23</f>
        <v>#REF!</v>
      </c>
      <c r="Z33" s="7" t="e">
        <f t="shared" si="1"/>
        <v>#REF!</v>
      </c>
      <c r="AA33" s="7" t="e">
        <f t="shared" si="2"/>
        <v>#REF!</v>
      </c>
    </row>
    <row r="34" spans="2:27">
      <c r="B34" s="24">
        <f t="shared" si="3"/>
        <v>27</v>
      </c>
      <c r="C34" s="24" t="s">
        <v>3075</v>
      </c>
      <c r="D34" s="96" t="e">
        <f>'Podsumowanie inwentaryzacji'!T34</f>
        <v>#REF!</v>
      </c>
      <c r="E34" s="96" t="e">
        <f>'Podsumowanie inwentaryzacji'!U34</f>
        <v>#REF!</v>
      </c>
      <c r="F34" s="96" t="e">
        <f>'Podsumowanie inwentaryzacji'!V34</f>
        <v>#REF!</v>
      </c>
      <c r="G34" s="96" t="e">
        <f>'Podsumowanie inwentaryzacji'!W34</f>
        <v>#REF!</v>
      </c>
      <c r="H34" s="96" t="e">
        <f>'Podsumowanie inwentaryzacji'!X34</f>
        <v>#REF!</v>
      </c>
      <c r="I34" s="96" t="e">
        <f>'Podsumowanie inwentaryzacji'!Y34</f>
        <v>#REF!</v>
      </c>
      <c r="J34" s="96" t="e">
        <f>'Podsumowanie inwentaryzacji'!Z34</f>
        <v>#REF!</v>
      </c>
      <c r="K34" s="101" t="e">
        <f t="shared" si="0"/>
        <v>#REF!</v>
      </c>
      <c r="L34" s="7" t="e">
        <f>D34*'Koszty jednostkowe'!$F$10</f>
        <v>#REF!</v>
      </c>
      <c r="M34" s="7" t="e">
        <f>D34*'Koszty jednostkowe'!$F$21</f>
        <v>#REF!</v>
      </c>
      <c r="N34" s="7" t="e">
        <f>E34*'Koszty jednostkowe'!$F$10</f>
        <v>#REF!</v>
      </c>
      <c r="O34" s="7" t="e">
        <f>E34*'Koszty jednostkowe'!$F$21</f>
        <v>#REF!</v>
      </c>
      <c r="P34" s="7" t="e">
        <f>F34*'Koszty jednostkowe'!$F$10</f>
        <v>#REF!</v>
      </c>
      <c r="Q34" s="7" t="e">
        <f>F34*'Koszty jednostkowe'!$F$21</f>
        <v>#REF!</v>
      </c>
      <c r="R34" s="7" t="e">
        <f>G34*'Koszty jednostkowe'!$F$10</f>
        <v>#REF!</v>
      </c>
      <c r="S34" s="7" t="e">
        <f>G34*'Koszty jednostkowe'!$F$21</f>
        <v>#REF!</v>
      </c>
      <c r="T34" s="7" t="e">
        <f>H34*'Koszty jednostkowe'!$F$10</f>
        <v>#REF!</v>
      </c>
      <c r="U34" s="7" t="e">
        <f>H34*'Koszty jednostkowe'!$F$21</f>
        <v>#REF!</v>
      </c>
      <c r="V34" s="7" t="e">
        <f>I34*'Koszty jednostkowe'!$F$10</f>
        <v>#REF!</v>
      </c>
      <c r="W34" s="7" t="e">
        <f>I34*'Koszty jednostkowe'!$F$21</f>
        <v>#REF!</v>
      </c>
      <c r="X34" s="7" t="e">
        <f>J34*'Koszty jednostkowe'!$F$12</f>
        <v>#REF!</v>
      </c>
      <c r="Y34" s="7" t="e">
        <f>J34*'Koszty jednostkowe'!$F$23</f>
        <v>#REF!</v>
      </c>
      <c r="Z34" s="7" t="e">
        <f t="shared" si="1"/>
        <v>#REF!</v>
      </c>
      <c r="AA34" s="7" t="e">
        <f t="shared" si="2"/>
        <v>#REF!</v>
      </c>
    </row>
    <row r="35" spans="2:27">
      <c r="B35" s="24">
        <f t="shared" si="3"/>
        <v>28</v>
      </c>
      <c r="C35" s="24" t="s">
        <v>4503</v>
      </c>
      <c r="D35" s="96" t="e">
        <f>'Podsumowanie inwentaryzacji'!T35</f>
        <v>#REF!</v>
      </c>
      <c r="E35" s="96" t="e">
        <f>'Podsumowanie inwentaryzacji'!U35</f>
        <v>#REF!</v>
      </c>
      <c r="F35" s="96" t="e">
        <f>'Podsumowanie inwentaryzacji'!V35</f>
        <v>#REF!</v>
      </c>
      <c r="G35" s="96" t="e">
        <f>'Podsumowanie inwentaryzacji'!W35</f>
        <v>#REF!</v>
      </c>
      <c r="H35" s="96" t="e">
        <f>'Podsumowanie inwentaryzacji'!X35</f>
        <v>#REF!</v>
      </c>
      <c r="I35" s="96" t="e">
        <f>'Podsumowanie inwentaryzacji'!Y35</f>
        <v>#REF!</v>
      </c>
      <c r="J35" s="96" t="e">
        <f>'Podsumowanie inwentaryzacji'!Z35</f>
        <v>#REF!</v>
      </c>
      <c r="K35" s="101" t="e">
        <f t="shared" si="0"/>
        <v>#REF!</v>
      </c>
      <c r="L35" s="7" t="e">
        <f>D35*'Koszty jednostkowe'!$F$10</f>
        <v>#REF!</v>
      </c>
      <c r="M35" s="7" t="e">
        <f>D35*'Koszty jednostkowe'!$F$21</f>
        <v>#REF!</v>
      </c>
      <c r="N35" s="7" t="e">
        <f>E35*'Koszty jednostkowe'!$F$10</f>
        <v>#REF!</v>
      </c>
      <c r="O35" s="7" t="e">
        <f>E35*'Koszty jednostkowe'!$F$21</f>
        <v>#REF!</v>
      </c>
      <c r="P35" s="7" t="e">
        <f>F35*'Koszty jednostkowe'!$F$10</f>
        <v>#REF!</v>
      </c>
      <c r="Q35" s="7" t="e">
        <f>F35*'Koszty jednostkowe'!$F$21</f>
        <v>#REF!</v>
      </c>
      <c r="R35" s="7" t="e">
        <f>G35*'Koszty jednostkowe'!$F$10</f>
        <v>#REF!</v>
      </c>
      <c r="S35" s="7" t="e">
        <f>G35*'Koszty jednostkowe'!$F$21</f>
        <v>#REF!</v>
      </c>
      <c r="T35" s="7" t="e">
        <f>H35*'Koszty jednostkowe'!$F$10</f>
        <v>#REF!</v>
      </c>
      <c r="U35" s="7" t="e">
        <f>H35*'Koszty jednostkowe'!$F$21</f>
        <v>#REF!</v>
      </c>
      <c r="V35" s="7" t="e">
        <f>I35*'Koszty jednostkowe'!$F$10</f>
        <v>#REF!</v>
      </c>
      <c r="W35" s="7" t="e">
        <f>I35*'Koszty jednostkowe'!$F$21</f>
        <v>#REF!</v>
      </c>
      <c r="X35" s="7" t="e">
        <f>J35*'Koszty jednostkowe'!$F$12</f>
        <v>#REF!</v>
      </c>
      <c r="Y35" s="7" t="e">
        <f>J35*'Koszty jednostkowe'!$F$23</f>
        <v>#REF!</v>
      </c>
      <c r="Z35" s="7" t="e">
        <f t="shared" si="1"/>
        <v>#REF!</v>
      </c>
      <c r="AA35" s="7" t="e">
        <f t="shared" si="2"/>
        <v>#REF!</v>
      </c>
    </row>
    <row r="36" spans="2:27">
      <c r="B36" s="24">
        <f t="shared" si="3"/>
        <v>29</v>
      </c>
      <c r="C36" s="24" t="s">
        <v>7158</v>
      </c>
      <c r="D36" s="96" t="e">
        <f>'Podsumowanie inwentaryzacji'!T36</f>
        <v>#REF!</v>
      </c>
      <c r="E36" s="96" t="e">
        <f>'Podsumowanie inwentaryzacji'!U36</f>
        <v>#REF!</v>
      </c>
      <c r="F36" s="96" t="e">
        <f>'Podsumowanie inwentaryzacji'!V36</f>
        <v>#REF!</v>
      </c>
      <c r="G36" s="96" t="e">
        <f>'Podsumowanie inwentaryzacji'!W36</f>
        <v>#REF!</v>
      </c>
      <c r="H36" s="96" t="e">
        <f>'Podsumowanie inwentaryzacji'!X36</f>
        <v>#REF!</v>
      </c>
      <c r="I36" s="96" t="e">
        <f>'Podsumowanie inwentaryzacji'!Y36</f>
        <v>#REF!</v>
      </c>
      <c r="J36" s="96" t="e">
        <f>'Podsumowanie inwentaryzacji'!Z36</f>
        <v>#REF!</v>
      </c>
      <c r="K36" s="101" t="e">
        <f t="shared" si="0"/>
        <v>#REF!</v>
      </c>
      <c r="L36" s="7" t="e">
        <f>D36*'Koszty jednostkowe'!$F$10</f>
        <v>#REF!</v>
      </c>
      <c r="M36" s="7" t="e">
        <f>D36*'Koszty jednostkowe'!$F$21</f>
        <v>#REF!</v>
      </c>
      <c r="N36" s="7" t="e">
        <f>E36*'Koszty jednostkowe'!$F$10</f>
        <v>#REF!</v>
      </c>
      <c r="O36" s="7" t="e">
        <f>E36*'Koszty jednostkowe'!$F$21</f>
        <v>#REF!</v>
      </c>
      <c r="P36" s="7" t="e">
        <f>F36*'Koszty jednostkowe'!$F$10</f>
        <v>#REF!</v>
      </c>
      <c r="Q36" s="7" t="e">
        <f>F36*'Koszty jednostkowe'!$F$21</f>
        <v>#REF!</v>
      </c>
      <c r="R36" s="7" t="e">
        <f>G36*'Koszty jednostkowe'!$F$10</f>
        <v>#REF!</v>
      </c>
      <c r="S36" s="7" t="e">
        <f>G36*'Koszty jednostkowe'!$F$21</f>
        <v>#REF!</v>
      </c>
      <c r="T36" s="7" t="e">
        <f>H36*'Koszty jednostkowe'!$F$10</f>
        <v>#REF!</v>
      </c>
      <c r="U36" s="7" t="e">
        <f>H36*'Koszty jednostkowe'!$F$21</f>
        <v>#REF!</v>
      </c>
      <c r="V36" s="7" t="e">
        <f>I36*'Koszty jednostkowe'!$F$10</f>
        <v>#REF!</v>
      </c>
      <c r="W36" s="7" t="e">
        <f>I36*'Koszty jednostkowe'!$F$21</f>
        <v>#REF!</v>
      </c>
      <c r="X36" s="7" t="e">
        <f>J36*'Koszty jednostkowe'!$F$12</f>
        <v>#REF!</v>
      </c>
      <c r="Y36" s="7" t="e">
        <f>J36*'Koszty jednostkowe'!$F$23</f>
        <v>#REF!</v>
      </c>
      <c r="Z36" s="7" t="e">
        <f t="shared" si="1"/>
        <v>#REF!</v>
      </c>
      <c r="AA36" s="7" t="e">
        <f t="shared" si="2"/>
        <v>#REF!</v>
      </c>
    </row>
    <row r="37" spans="2:27">
      <c r="B37" s="24">
        <f t="shared" si="3"/>
        <v>30</v>
      </c>
      <c r="C37" s="24" t="s">
        <v>6194</v>
      </c>
      <c r="D37" s="96" t="e">
        <f>'Podsumowanie inwentaryzacji'!T37</f>
        <v>#REF!</v>
      </c>
      <c r="E37" s="96" t="e">
        <f>'Podsumowanie inwentaryzacji'!U37</f>
        <v>#REF!</v>
      </c>
      <c r="F37" s="96" t="e">
        <f>'Podsumowanie inwentaryzacji'!V37</f>
        <v>#REF!</v>
      </c>
      <c r="G37" s="96" t="e">
        <f>'Podsumowanie inwentaryzacji'!W37</f>
        <v>#REF!</v>
      </c>
      <c r="H37" s="96" t="e">
        <f>'Podsumowanie inwentaryzacji'!X37</f>
        <v>#REF!</v>
      </c>
      <c r="I37" s="96" t="e">
        <f>'Podsumowanie inwentaryzacji'!Y37</f>
        <v>#REF!</v>
      </c>
      <c r="J37" s="96" t="e">
        <f>'Podsumowanie inwentaryzacji'!Z37</f>
        <v>#REF!</v>
      </c>
      <c r="K37" s="101" t="e">
        <f t="shared" si="0"/>
        <v>#REF!</v>
      </c>
      <c r="L37" s="7" t="e">
        <f>D37*'Koszty jednostkowe'!$F$10</f>
        <v>#REF!</v>
      </c>
      <c r="M37" s="7" t="e">
        <f>D37*'Koszty jednostkowe'!$F$21</f>
        <v>#REF!</v>
      </c>
      <c r="N37" s="7" t="e">
        <f>E37*'Koszty jednostkowe'!$F$10</f>
        <v>#REF!</v>
      </c>
      <c r="O37" s="7" t="e">
        <f>E37*'Koszty jednostkowe'!$F$21</f>
        <v>#REF!</v>
      </c>
      <c r="P37" s="7" t="e">
        <f>F37*'Koszty jednostkowe'!$F$10</f>
        <v>#REF!</v>
      </c>
      <c r="Q37" s="7" t="e">
        <f>F37*'Koszty jednostkowe'!$F$21</f>
        <v>#REF!</v>
      </c>
      <c r="R37" s="7" t="e">
        <f>G37*'Koszty jednostkowe'!$F$10</f>
        <v>#REF!</v>
      </c>
      <c r="S37" s="7" t="e">
        <f>G37*'Koszty jednostkowe'!$F$21</f>
        <v>#REF!</v>
      </c>
      <c r="T37" s="7" t="e">
        <f>H37*'Koszty jednostkowe'!$F$10</f>
        <v>#REF!</v>
      </c>
      <c r="U37" s="7" t="e">
        <f>H37*'Koszty jednostkowe'!$F$21</f>
        <v>#REF!</v>
      </c>
      <c r="V37" s="7" t="e">
        <f>I37*'Koszty jednostkowe'!$F$10</f>
        <v>#REF!</v>
      </c>
      <c r="W37" s="7" t="e">
        <f>I37*'Koszty jednostkowe'!$F$21</f>
        <v>#REF!</v>
      </c>
      <c r="X37" s="7" t="e">
        <f>J37*'Koszty jednostkowe'!$F$12</f>
        <v>#REF!</v>
      </c>
      <c r="Y37" s="7" t="e">
        <f>J37*'Koszty jednostkowe'!$F$23</f>
        <v>#REF!</v>
      </c>
      <c r="Z37" s="7" t="e">
        <f t="shared" si="1"/>
        <v>#REF!</v>
      </c>
      <c r="AA37" s="7" t="e">
        <f t="shared" si="2"/>
        <v>#REF!</v>
      </c>
    </row>
    <row r="38" spans="2:27">
      <c r="B38" s="24">
        <f t="shared" si="3"/>
        <v>31</v>
      </c>
      <c r="C38" s="24" t="s">
        <v>7505</v>
      </c>
      <c r="D38" s="96" t="e">
        <f>'Podsumowanie inwentaryzacji'!T38</f>
        <v>#REF!</v>
      </c>
      <c r="E38" s="96" t="e">
        <f>'Podsumowanie inwentaryzacji'!U38</f>
        <v>#REF!</v>
      </c>
      <c r="F38" s="96" t="e">
        <f>'Podsumowanie inwentaryzacji'!V38</f>
        <v>#REF!</v>
      </c>
      <c r="G38" s="96" t="e">
        <f>'Podsumowanie inwentaryzacji'!W38</f>
        <v>#REF!</v>
      </c>
      <c r="H38" s="96" t="e">
        <f>'Podsumowanie inwentaryzacji'!X38</f>
        <v>#REF!</v>
      </c>
      <c r="I38" s="96" t="e">
        <f>'Podsumowanie inwentaryzacji'!Y38</f>
        <v>#REF!</v>
      </c>
      <c r="J38" s="96" t="e">
        <f>'Podsumowanie inwentaryzacji'!Z38</f>
        <v>#REF!</v>
      </c>
      <c r="K38" s="101" t="e">
        <f t="shared" si="0"/>
        <v>#REF!</v>
      </c>
      <c r="L38" s="7" t="e">
        <f>D38*'Koszty jednostkowe'!$F$10</f>
        <v>#REF!</v>
      </c>
      <c r="M38" s="7" t="e">
        <f>D38*'Koszty jednostkowe'!$F$21</f>
        <v>#REF!</v>
      </c>
      <c r="N38" s="7" t="e">
        <f>E38*'Koszty jednostkowe'!$F$10</f>
        <v>#REF!</v>
      </c>
      <c r="O38" s="7" t="e">
        <f>E38*'Koszty jednostkowe'!$F$21</f>
        <v>#REF!</v>
      </c>
      <c r="P38" s="7" t="e">
        <f>F38*'Koszty jednostkowe'!$F$10</f>
        <v>#REF!</v>
      </c>
      <c r="Q38" s="7" t="e">
        <f>F38*'Koszty jednostkowe'!$F$21</f>
        <v>#REF!</v>
      </c>
      <c r="R38" s="7" t="e">
        <f>G38*'Koszty jednostkowe'!$F$10</f>
        <v>#REF!</v>
      </c>
      <c r="S38" s="7" t="e">
        <f>G38*'Koszty jednostkowe'!$F$21</f>
        <v>#REF!</v>
      </c>
      <c r="T38" s="7" t="e">
        <f>H38*'Koszty jednostkowe'!$F$10</f>
        <v>#REF!</v>
      </c>
      <c r="U38" s="7" t="e">
        <f>H38*'Koszty jednostkowe'!$F$21</f>
        <v>#REF!</v>
      </c>
      <c r="V38" s="7" t="e">
        <f>I38*'Koszty jednostkowe'!$F$10</f>
        <v>#REF!</v>
      </c>
      <c r="W38" s="7" t="e">
        <f>I38*'Koszty jednostkowe'!$F$21</f>
        <v>#REF!</v>
      </c>
      <c r="X38" s="7" t="e">
        <f>J38*'Koszty jednostkowe'!$F$12</f>
        <v>#REF!</v>
      </c>
      <c r="Y38" s="7" t="e">
        <f>J38*'Koszty jednostkowe'!$F$23</f>
        <v>#REF!</v>
      </c>
      <c r="Z38" s="7" t="e">
        <f t="shared" si="1"/>
        <v>#REF!</v>
      </c>
      <c r="AA38" s="7" t="e">
        <f t="shared" si="2"/>
        <v>#REF!</v>
      </c>
    </row>
    <row r="39" spans="2:27">
      <c r="B39" s="24">
        <f t="shared" si="3"/>
        <v>32</v>
      </c>
      <c r="C39" s="33" t="s">
        <v>3237</v>
      </c>
      <c r="D39" s="96" t="e">
        <f>'Podsumowanie inwentaryzacji'!T39</f>
        <v>#REF!</v>
      </c>
      <c r="E39" s="96" t="e">
        <f>'Podsumowanie inwentaryzacji'!U39</f>
        <v>#REF!</v>
      </c>
      <c r="F39" s="96" t="e">
        <f>'Podsumowanie inwentaryzacji'!V39</f>
        <v>#REF!</v>
      </c>
      <c r="G39" s="96" t="e">
        <f>'Podsumowanie inwentaryzacji'!W39</f>
        <v>#REF!</v>
      </c>
      <c r="H39" s="96" t="e">
        <f>'Podsumowanie inwentaryzacji'!X39</f>
        <v>#REF!</v>
      </c>
      <c r="I39" s="96" t="e">
        <f>'Podsumowanie inwentaryzacji'!Y39</f>
        <v>#REF!</v>
      </c>
      <c r="J39" s="96" t="e">
        <f>'Podsumowanie inwentaryzacji'!Z39</f>
        <v>#REF!</v>
      </c>
      <c r="K39" s="101" t="e">
        <f t="shared" si="0"/>
        <v>#REF!</v>
      </c>
      <c r="L39" s="7" t="e">
        <f>D39*'Koszty jednostkowe'!$F$10</f>
        <v>#REF!</v>
      </c>
      <c r="M39" s="7" t="e">
        <f>D39*'Koszty jednostkowe'!$F$21</f>
        <v>#REF!</v>
      </c>
      <c r="N39" s="7" t="e">
        <f>E39*'Koszty jednostkowe'!$F$10</f>
        <v>#REF!</v>
      </c>
      <c r="O39" s="7" t="e">
        <f>E39*'Koszty jednostkowe'!$F$21</f>
        <v>#REF!</v>
      </c>
      <c r="P39" s="7" t="e">
        <f>F39*'Koszty jednostkowe'!$F$10</f>
        <v>#REF!</v>
      </c>
      <c r="Q39" s="7" t="e">
        <f>F39*'Koszty jednostkowe'!$F$21</f>
        <v>#REF!</v>
      </c>
      <c r="R39" s="7" t="e">
        <f>G39*'Koszty jednostkowe'!$F$10</f>
        <v>#REF!</v>
      </c>
      <c r="S39" s="7" t="e">
        <f>G39*'Koszty jednostkowe'!$F$21</f>
        <v>#REF!</v>
      </c>
      <c r="T39" s="7" t="e">
        <f>H39*'Koszty jednostkowe'!$F$10</f>
        <v>#REF!</v>
      </c>
      <c r="U39" s="7" t="e">
        <f>H39*'Koszty jednostkowe'!$F$21</f>
        <v>#REF!</v>
      </c>
      <c r="V39" s="7" t="e">
        <f>I39*'Koszty jednostkowe'!$F$10</f>
        <v>#REF!</v>
      </c>
      <c r="W39" s="7" t="e">
        <f>I39*'Koszty jednostkowe'!$F$21</f>
        <v>#REF!</v>
      </c>
      <c r="X39" s="7" t="e">
        <f>J39*'Koszty jednostkowe'!$F$12</f>
        <v>#REF!</v>
      </c>
      <c r="Y39" s="7" t="e">
        <f>J39*'Koszty jednostkowe'!$F$23</f>
        <v>#REF!</v>
      </c>
      <c r="Z39" s="7" t="e">
        <f t="shared" si="1"/>
        <v>#REF!</v>
      </c>
      <c r="AA39" s="7" t="e">
        <f t="shared" si="2"/>
        <v>#REF!</v>
      </c>
    </row>
    <row r="40" spans="2:27">
      <c r="B40" s="24">
        <f t="shared" si="3"/>
        <v>33</v>
      </c>
      <c r="C40" s="24" t="s">
        <v>3913</v>
      </c>
      <c r="D40" s="96" t="e">
        <f>'Podsumowanie inwentaryzacji'!T40</f>
        <v>#REF!</v>
      </c>
      <c r="E40" s="96" t="e">
        <f>'Podsumowanie inwentaryzacji'!U40</f>
        <v>#REF!</v>
      </c>
      <c r="F40" s="96" t="e">
        <f>'Podsumowanie inwentaryzacji'!V40</f>
        <v>#REF!</v>
      </c>
      <c r="G40" s="96" t="e">
        <f>'Podsumowanie inwentaryzacji'!W40</f>
        <v>#REF!</v>
      </c>
      <c r="H40" s="96" t="e">
        <f>'Podsumowanie inwentaryzacji'!X40</f>
        <v>#REF!</v>
      </c>
      <c r="I40" s="96" t="e">
        <f>'Podsumowanie inwentaryzacji'!Y40</f>
        <v>#REF!</v>
      </c>
      <c r="J40" s="96" t="e">
        <f>'Podsumowanie inwentaryzacji'!Z40</f>
        <v>#REF!</v>
      </c>
      <c r="K40" s="101" t="e">
        <f t="shared" si="0"/>
        <v>#REF!</v>
      </c>
      <c r="L40" s="7" t="e">
        <f>D40*'Koszty jednostkowe'!$F$10</f>
        <v>#REF!</v>
      </c>
      <c r="M40" s="7" t="e">
        <f>D40*'Koszty jednostkowe'!$F$21</f>
        <v>#REF!</v>
      </c>
      <c r="N40" s="7" t="e">
        <f>E40*'Koszty jednostkowe'!$F$10</f>
        <v>#REF!</v>
      </c>
      <c r="O40" s="7" t="e">
        <f>E40*'Koszty jednostkowe'!$F$21</f>
        <v>#REF!</v>
      </c>
      <c r="P40" s="7" t="e">
        <f>F40*'Koszty jednostkowe'!$F$10</f>
        <v>#REF!</v>
      </c>
      <c r="Q40" s="7" t="e">
        <f>F40*'Koszty jednostkowe'!$F$21</f>
        <v>#REF!</v>
      </c>
      <c r="R40" s="7" t="e">
        <f>G40*'Koszty jednostkowe'!$F$10</f>
        <v>#REF!</v>
      </c>
      <c r="S40" s="7" t="e">
        <f>G40*'Koszty jednostkowe'!$F$21</f>
        <v>#REF!</v>
      </c>
      <c r="T40" s="7" t="e">
        <f>H40*'Koszty jednostkowe'!$F$10</f>
        <v>#REF!</v>
      </c>
      <c r="U40" s="7" t="e">
        <f>H40*'Koszty jednostkowe'!$F$21</f>
        <v>#REF!</v>
      </c>
      <c r="V40" s="7" t="e">
        <f>I40*'Koszty jednostkowe'!$F$10</f>
        <v>#REF!</v>
      </c>
      <c r="W40" s="7" t="e">
        <f>I40*'Koszty jednostkowe'!$F$21</f>
        <v>#REF!</v>
      </c>
      <c r="X40" s="7" t="e">
        <f>J40*'Koszty jednostkowe'!$F$12</f>
        <v>#REF!</v>
      </c>
      <c r="Y40" s="7" t="e">
        <f>J40*'Koszty jednostkowe'!$F$23</f>
        <v>#REF!</v>
      </c>
      <c r="Z40" s="7" t="e">
        <f t="shared" si="1"/>
        <v>#REF!</v>
      </c>
      <c r="AA40" s="7" t="e">
        <f t="shared" si="2"/>
        <v>#REF!</v>
      </c>
    </row>
    <row r="41" spans="2:27">
      <c r="B41" s="24">
        <f t="shared" si="3"/>
        <v>34</v>
      </c>
      <c r="C41" s="24" t="s">
        <v>3395</v>
      </c>
      <c r="D41" s="96" t="e">
        <f>'Podsumowanie inwentaryzacji'!T41</f>
        <v>#REF!</v>
      </c>
      <c r="E41" s="96" t="e">
        <f>'Podsumowanie inwentaryzacji'!U41</f>
        <v>#REF!</v>
      </c>
      <c r="F41" s="96" t="e">
        <f>'Podsumowanie inwentaryzacji'!V41</f>
        <v>#REF!</v>
      </c>
      <c r="G41" s="96" t="e">
        <f>'Podsumowanie inwentaryzacji'!W41</f>
        <v>#REF!</v>
      </c>
      <c r="H41" s="96" t="e">
        <f>'Podsumowanie inwentaryzacji'!X41</f>
        <v>#REF!</v>
      </c>
      <c r="I41" s="96" t="e">
        <f>'Podsumowanie inwentaryzacji'!Y41</f>
        <v>#REF!</v>
      </c>
      <c r="J41" s="96" t="e">
        <f>'Podsumowanie inwentaryzacji'!Z41</f>
        <v>#REF!</v>
      </c>
      <c r="K41" s="101" t="e">
        <f t="shared" si="0"/>
        <v>#REF!</v>
      </c>
      <c r="L41" s="7" t="e">
        <f>D41*'Koszty jednostkowe'!$F$10</f>
        <v>#REF!</v>
      </c>
      <c r="M41" s="7" t="e">
        <f>D41*'Koszty jednostkowe'!$F$21</f>
        <v>#REF!</v>
      </c>
      <c r="N41" s="7" t="e">
        <f>E41*'Koszty jednostkowe'!$F$10</f>
        <v>#REF!</v>
      </c>
      <c r="O41" s="7" t="e">
        <f>E41*'Koszty jednostkowe'!$F$21</f>
        <v>#REF!</v>
      </c>
      <c r="P41" s="7" t="e">
        <f>F41*'Koszty jednostkowe'!$F$10</f>
        <v>#REF!</v>
      </c>
      <c r="Q41" s="7" t="e">
        <f>F41*'Koszty jednostkowe'!$F$21</f>
        <v>#REF!</v>
      </c>
      <c r="R41" s="7" t="e">
        <f>G41*'Koszty jednostkowe'!$F$10</f>
        <v>#REF!</v>
      </c>
      <c r="S41" s="7" t="e">
        <f>G41*'Koszty jednostkowe'!$F$21</f>
        <v>#REF!</v>
      </c>
      <c r="T41" s="7" t="e">
        <f>H41*'Koszty jednostkowe'!$F$10</f>
        <v>#REF!</v>
      </c>
      <c r="U41" s="7" t="e">
        <f>H41*'Koszty jednostkowe'!$F$21</f>
        <v>#REF!</v>
      </c>
      <c r="V41" s="7" t="e">
        <f>I41*'Koszty jednostkowe'!$F$10</f>
        <v>#REF!</v>
      </c>
      <c r="W41" s="7" t="e">
        <f>I41*'Koszty jednostkowe'!$F$21</f>
        <v>#REF!</v>
      </c>
      <c r="X41" s="7" t="e">
        <f>J41*'Koszty jednostkowe'!$F$12</f>
        <v>#REF!</v>
      </c>
      <c r="Y41" s="7" t="e">
        <f>J41*'Koszty jednostkowe'!$F$23</f>
        <v>#REF!</v>
      </c>
      <c r="Z41" s="7" t="e">
        <f t="shared" si="1"/>
        <v>#REF!</v>
      </c>
      <c r="AA41" s="7" t="e">
        <f t="shared" si="2"/>
        <v>#REF!</v>
      </c>
    </row>
    <row r="42" spans="2:27">
      <c r="B42" s="24">
        <f t="shared" si="3"/>
        <v>35</v>
      </c>
      <c r="C42" s="24" t="s">
        <v>7504</v>
      </c>
      <c r="D42" s="96" t="e">
        <f>'Podsumowanie inwentaryzacji'!T42</f>
        <v>#REF!</v>
      </c>
      <c r="E42" s="96" t="e">
        <f>'Podsumowanie inwentaryzacji'!U42</f>
        <v>#REF!</v>
      </c>
      <c r="F42" s="96" t="e">
        <f>'Podsumowanie inwentaryzacji'!V42</f>
        <v>#REF!</v>
      </c>
      <c r="G42" s="96" t="e">
        <f>'Podsumowanie inwentaryzacji'!W42</f>
        <v>#REF!</v>
      </c>
      <c r="H42" s="96" t="e">
        <f>'Podsumowanie inwentaryzacji'!X42</f>
        <v>#REF!</v>
      </c>
      <c r="I42" s="96" t="e">
        <f>'Podsumowanie inwentaryzacji'!Y42</f>
        <v>#REF!</v>
      </c>
      <c r="J42" s="96" t="e">
        <f>'Podsumowanie inwentaryzacji'!Z42</f>
        <v>#REF!</v>
      </c>
      <c r="K42" s="101" t="e">
        <f t="shared" si="0"/>
        <v>#REF!</v>
      </c>
      <c r="L42" s="7" t="e">
        <f>D42*'Koszty jednostkowe'!$F$10</f>
        <v>#REF!</v>
      </c>
      <c r="M42" s="7" t="e">
        <f>D42*'Koszty jednostkowe'!$F$21</f>
        <v>#REF!</v>
      </c>
      <c r="N42" s="7" t="e">
        <f>E42*'Koszty jednostkowe'!$F$10</f>
        <v>#REF!</v>
      </c>
      <c r="O42" s="7" t="e">
        <f>E42*'Koszty jednostkowe'!$F$21</f>
        <v>#REF!</v>
      </c>
      <c r="P42" s="7" t="e">
        <f>F42*'Koszty jednostkowe'!$F$10</f>
        <v>#REF!</v>
      </c>
      <c r="Q42" s="7" t="e">
        <f>F42*'Koszty jednostkowe'!$F$21</f>
        <v>#REF!</v>
      </c>
      <c r="R42" s="7" t="e">
        <f>G42*'Koszty jednostkowe'!$F$10</f>
        <v>#REF!</v>
      </c>
      <c r="S42" s="7" t="e">
        <f>G42*'Koszty jednostkowe'!$F$21</f>
        <v>#REF!</v>
      </c>
      <c r="T42" s="7" t="e">
        <f>H42*'Koszty jednostkowe'!$F$10</f>
        <v>#REF!</v>
      </c>
      <c r="U42" s="7" t="e">
        <f>H42*'Koszty jednostkowe'!$F$21</f>
        <v>#REF!</v>
      </c>
      <c r="V42" s="7" t="e">
        <f>I42*'Koszty jednostkowe'!$F$10</f>
        <v>#REF!</v>
      </c>
      <c r="W42" s="7" t="e">
        <f>I42*'Koszty jednostkowe'!$F$21</f>
        <v>#REF!</v>
      </c>
      <c r="X42" s="7" t="e">
        <f>J42*'Koszty jednostkowe'!$F$12</f>
        <v>#REF!</v>
      </c>
      <c r="Y42" s="7" t="e">
        <f>J42*'Koszty jednostkowe'!$F$23</f>
        <v>#REF!</v>
      </c>
      <c r="Z42" s="7" t="e">
        <f t="shared" si="1"/>
        <v>#REF!</v>
      </c>
      <c r="AA42" s="7" t="e">
        <f t="shared" si="2"/>
        <v>#REF!</v>
      </c>
    </row>
    <row r="43" spans="2:27">
      <c r="B43" s="24">
        <f t="shared" si="3"/>
        <v>36</v>
      </c>
      <c r="C43" s="24" t="s">
        <v>6283</v>
      </c>
      <c r="D43" s="96" t="e">
        <f>'Podsumowanie inwentaryzacji'!T43</f>
        <v>#REF!</v>
      </c>
      <c r="E43" s="96" t="e">
        <f>'Podsumowanie inwentaryzacji'!U43</f>
        <v>#REF!</v>
      </c>
      <c r="F43" s="96" t="e">
        <f>'Podsumowanie inwentaryzacji'!V43</f>
        <v>#REF!</v>
      </c>
      <c r="G43" s="96" t="e">
        <f>'Podsumowanie inwentaryzacji'!W43</f>
        <v>#REF!</v>
      </c>
      <c r="H43" s="96" t="e">
        <f>'Podsumowanie inwentaryzacji'!X43</f>
        <v>#REF!</v>
      </c>
      <c r="I43" s="96" t="e">
        <f>'Podsumowanie inwentaryzacji'!Y43</f>
        <v>#REF!</v>
      </c>
      <c r="J43" s="96" t="e">
        <f>'Podsumowanie inwentaryzacji'!Z43</f>
        <v>#REF!</v>
      </c>
      <c r="K43" s="101" t="e">
        <f t="shared" si="0"/>
        <v>#REF!</v>
      </c>
      <c r="L43" s="7" t="e">
        <f>D43*'Koszty jednostkowe'!$F$10</f>
        <v>#REF!</v>
      </c>
      <c r="M43" s="7" t="e">
        <f>D43*'Koszty jednostkowe'!$F$21</f>
        <v>#REF!</v>
      </c>
      <c r="N43" s="7" t="e">
        <f>E43*'Koszty jednostkowe'!$F$10</f>
        <v>#REF!</v>
      </c>
      <c r="O43" s="7" t="e">
        <f>E43*'Koszty jednostkowe'!$F$21</f>
        <v>#REF!</v>
      </c>
      <c r="P43" s="7" t="e">
        <f>F43*'Koszty jednostkowe'!$F$10</f>
        <v>#REF!</v>
      </c>
      <c r="Q43" s="7" t="e">
        <f>F43*'Koszty jednostkowe'!$F$21</f>
        <v>#REF!</v>
      </c>
      <c r="R43" s="7" t="e">
        <f>G43*'Koszty jednostkowe'!$F$10</f>
        <v>#REF!</v>
      </c>
      <c r="S43" s="7" t="e">
        <f>G43*'Koszty jednostkowe'!$F$21</f>
        <v>#REF!</v>
      </c>
      <c r="T43" s="7" t="e">
        <f>H43*'Koszty jednostkowe'!$F$10</f>
        <v>#REF!</v>
      </c>
      <c r="U43" s="7" t="e">
        <f>H43*'Koszty jednostkowe'!$F$21</f>
        <v>#REF!</v>
      </c>
      <c r="V43" s="7" t="e">
        <f>I43*'Koszty jednostkowe'!$F$10</f>
        <v>#REF!</v>
      </c>
      <c r="W43" s="7" t="e">
        <f>I43*'Koszty jednostkowe'!$F$21</f>
        <v>#REF!</v>
      </c>
      <c r="X43" s="7" t="e">
        <f>J43*'Koszty jednostkowe'!$F$12</f>
        <v>#REF!</v>
      </c>
      <c r="Y43" s="7" t="e">
        <f>J43*'Koszty jednostkowe'!$F$23</f>
        <v>#REF!</v>
      </c>
      <c r="Z43" s="7" t="e">
        <f t="shared" si="1"/>
        <v>#REF!</v>
      </c>
      <c r="AA43" s="7" t="e">
        <f t="shared" si="2"/>
        <v>#REF!</v>
      </c>
    </row>
    <row r="44" spans="2:27">
      <c r="B44" s="24">
        <f t="shared" si="3"/>
        <v>37</v>
      </c>
      <c r="C44" s="24" t="s">
        <v>3866</v>
      </c>
      <c r="D44" s="96" t="e">
        <f>'Podsumowanie inwentaryzacji'!T44</f>
        <v>#REF!</v>
      </c>
      <c r="E44" s="96" t="e">
        <f>'Podsumowanie inwentaryzacji'!U44</f>
        <v>#REF!</v>
      </c>
      <c r="F44" s="96" t="e">
        <f>'Podsumowanie inwentaryzacji'!V44</f>
        <v>#REF!</v>
      </c>
      <c r="G44" s="96" t="e">
        <f>'Podsumowanie inwentaryzacji'!W44</f>
        <v>#REF!</v>
      </c>
      <c r="H44" s="96" t="e">
        <f>'Podsumowanie inwentaryzacji'!X44</f>
        <v>#REF!</v>
      </c>
      <c r="I44" s="96" t="e">
        <f>'Podsumowanie inwentaryzacji'!Y44</f>
        <v>#REF!</v>
      </c>
      <c r="J44" s="96" t="e">
        <f>'Podsumowanie inwentaryzacji'!Z44</f>
        <v>#REF!</v>
      </c>
      <c r="K44" s="101" t="e">
        <f t="shared" si="0"/>
        <v>#REF!</v>
      </c>
      <c r="L44" s="7" t="e">
        <f>D44*'Koszty jednostkowe'!$F$10</f>
        <v>#REF!</v>
      </c>
      <c r="M44" s="7" t="e">
        <f>D44*'Koszty jednostkowe'!$F$21</f>
        <v>#REF!</v>
      </c>
      <c r="N44" s="7" t="e">
        <f>E44*'Koszty jednostkowe'!$F$10</f>
        <v>#REF!</v>
      </c>
      <c r="O44" s="7" t="e">
        <f>E44*'Koszty jednostkowe'!$F$21</f>
        <v>#REF!</v>
      </c>
      <c r="P44" s="7" t="e">
        <f>F44*'Koszty jednostkowe'!$F$10</f>
        <v>#REF!</v>
      </c>
      <c r="Q44" s="7" t="e">
        <f>F44*'Koszty jednostkowe'!$F$21</f>
        <v>#REF!</v>
      </c>
      <c r="R44" s="7" t="e">
        <f>G44*'Koszty jednostkowe'!$F$10</f>
        <v>#REF!</v>
      </c>
      <c r="S44" s="7" t="e">
        <f>G44*'Koszty jednostkowe'!$F$21</f>
        <v>#REF!</v>
      </c>
      <c r="T44" s="7" t="e">
        <f>H44*'Koszty jednostkowe'!$F$10</f>
        <v>#REF!</v>
      </c>
      <c r="U44" s="7" t="e">
        <f>H44*'Koszty jednostkowe'!$F$21</f>
        <v>#REF!</v>
      </c>
      <c r="V44" s="7" t="e">
        <f>I44*'Koszty jednostkowe'!$F$10</f>
        <v>#REF!</v>
      </c>
      <c r="W44" s="7" t="e">
        <f>I44*'Koszty jednostkowe'!$F$21</f>
        <v>#REF!</v>
      </c>
      <c r="X44" s="7" t="e">
        <f>J44*'Koszty jednostkowe'!$F$12</f>
        <v>#REF!</v>
      </c>
      <c r="Y44" s="7" t="e">
        <f>J44*'Koszty jednostkowe'!$F$23</f>
        <v>#REF!</v>
      </c>
      <c r="Z44" s="7" t="e">
        <f t="shared" si="1"/>
        <v>#REF!</v>
      </c>
      <c r="AA44" s="7" t="e">
        <f t="shared" si="2"/>
        <v>#REF!</v>
      </c>
    </row>
    <row r="45" spans="2:27">
      <c r="B45" s="24">
        <f t="shared" si="3"/>
        <v>38</v>
      </c>
      <c r="C45" s="24" t="s">
        <v>2922</v>
      </c>
      <c r="D45" s="96" t="e">
        <f>'Podsumowanie inwentaryzacji'!T45</f>
        <v>#REF!</v>
      </c>
      <c r="E45" s="96" t="e">
        <f>'Podsumowanie inwentaryzacji'!U45</f>
        <v>#REF!</v>
      </c>
      <c r="F45" s="96" t="e">
        <f>'Podsumowanie inwentaryzacji'!V45</f>
        <v>#REF!</v>
      </c>
      <c r="G45" s="96" t="e">
        <f>'Podsumowanie inwentaryzacji'!W45</f>
        <v>#REF!</v>
      </c>
      <c r="H45" s="96" t="e">
        <f>'Podsumowanie inwentaryzacji'!X45</f>
        <v>#REF!</v>
      </c>
      <c r="I45" s="96" t="e">
        <f>'Podsumowanie inwentaryzacji'!Y45</f>
        <v>#REF!</v>
      </c>
      <c r="J45" s="96" t="e">
        <f>'Podsumowanie inwentaryzacji'!Z45</f>
        <v>#REF!</v>
      </c>
      <c r="K45" s="101" t="e">
        <f t="shared" si="0"/>
        <v>#REF!</v>
      </c>
      <c r="L45" s="7" t="e">
        <f>D45*'Koszty jednostkowe'!$F$10</f>
        <v>#REF!</v>
      </c>
      <c r="M45" s="7" t="e">
        <f>D45*'Koszty jednostkowe'!$F$21</f>
        <v>#REF!</v>
      </c>
      <c r="N45" s="7" t="e">
        <f>E45*'Koszty jednostkowe'!$F$10</f>
        <v>#REF!</v>
      </c>
      <c r="O45" s="7" t="e">
        <f>E45*'Koszty jednostkowe'!$F$21</f>
        <v>#REF!</v>
      </c>
      <c r="P45" s="7" t="e">
        <f>F45*'Koszty jednostkowe'!$F$10</f>
        <v>#REF!</v>
      </c>
      <c r="Q45" s="7" t="e">
        <f>F45*'Koszty jednostkowe'!$F$21</f>
        <v>#REF!</v>
      </c>
      <c r="R45" s="7" t="e">
        <f>G45*'Koszty jednostkowe'!$F$10</f>
        <v>#REF!</v>
      </c>
      <c r="S45" s="7" t="e">
        <f>G45*'Koszty jednostkowe'!$F$21</f>
        <v>#REF!</v>
      </c>
      <c r="T45" s="7" t="e">
        <f>H45*'Koszty jednostkowe'!$F$10</f>
        <v>#REF!</v>
      </c>
      <c r="U45" s="7" t="e">
        <f>H45*'Koszty jednostkowe'!$F$21</f>
        <v>#REF!</v>
      </c>
      <c r="V45" s="7" t="e">
        <f>I45*'Koszty jednostkowe'!$F$10</f>
        <v>#REF!</v>
      </c>
      <c r="W45" s="7" t="e">
        <f>I45*'Koszty jednostkowe'!$F$21</f>
        <v>#REF!</v>
      </c>
      <c r="X45" s="7" t="e">
        <f>J45*'Koszty jednostkowe'!$F$12</f>
        <v>#REF!</v>
      </c>
      <c r="Y45" s="7" t="e">
        <f>J45*'Koszty jednostkowe'!$F$23</f>
        <v>#REF!</v>
      </c>
      <c r="Z45" s="7" t="e">
        <f t="shared" si="1"/>
        <v>#REF!</v>
      </c>
      <c r="AA45" s="7" t="e">
        <f t="shared" si="2"/>
        <v>#REF!</v>
      </c>
    </row>
    <row r="46" spans="2:27">
      <c r="B46" s="24">
        <f t="shared" si="3"/>
        <v>39</v>
      </c>
      <c r="C46" s="24" t="s">
        <v>3875</v>
      </c>
      <c r="D46" s="96" t="e">
        <f>'Podsumowanie inwentaryzacji'!T46</f>
        <v>#REF!</v>
      </c>
      <c r="E46" s="96" t="e">
        <f>'Podsumowanie inwentaryzacji'!U46</f>
        <v>#REF!</v>
      </c>
      <c r="F46" s="96" t="e">
        <f>'Podsumowanie inwentaryzacji'!V46</f>
        <v>#REF!</v>
      </c>
      <c r="G46" s="96" t="e">
        <f>'Podsumowanie inwentaryzacji'!W46</f>
        <v>#REF!</v>
      </c>
      <c r="H46" s="96" t="e">
        <f>'Podsumowanie inwentaryzacji'!X46</f>
        <v>#REF!</v>
      </c>
      <c r="I46" s="96" t="e">
        <f>'Podsumowanie inwentaryzacji'!Y46</f>
        <v>#REF!</v>
      </c>
      <c r="J46" s="96" t="e">
        <f>'Podsumowanie inwentaryzacji'!Z46</f>
        <v>#REF!</v>
      </c>
      <c r="K46" s="101" t="e">
        <f t="shared" si="0"/>
        <v>#REF!</v>
      </c>
      <c r="L46" s="7" t="e">
        <f>D46*'Koszty jednostkowe'!$F$10</f>
        <v>#REF!</v>
      </c>
      <c r="M46" s="7" t="e">
        <f>D46*'Koszty jednostkowe'!$F$21</f>
        <v>#REF!</v>
      </c>
      <c r="N46" s="7" t="e">
        <f>E46*'Koszty jednostkowe'!$F$10</f>
        <v>#REF!</v>
      </c>
      <c r="O46" s="7" t="e">
        <f>E46*'Koszty jednostkowe'!$F$21</f>
        <v>#REF!</v>
      </c>
      <c r="P46" s="7" t="e">
        <f>F46*'Koszty jednostkowe'!$F$10</f>
        <v>#REF!</v>
      </c>
      <c r="Q46" s="7" t="e">
        <f>F46*'Koszty jednostkowe'!$F$21</f>
        <v>#REF!</v>
      </c>
      <c r="R46" s="7" t="e">
        <f>G46*'Koszty jednostkowe'!$F$10</f>
        <v>#REF!</v>
      </c>
      <c r="S46" s="7" t="e">
        <f>G46*'Koszty jednostkowe'!$F$21</f>
        <v>#REF!</v>
      </c>
      <c r="T46" s="7" t="e">
        <f>H46*'Koszty jednostkowe'!$F$10</f>
        <v>#REF!</v>
      </c>
      <c r="U46" s="7" t="e">
        <f>H46*'Koszty jednostkowe'!$F$21</f>
        <v>#REF!</v>
      </c>
      <c r="V46" s="7" t="e">
        <f>I46*'Koszty jednostkowe'!$F$10</f>
        <v>#REF!</v>
      </c>
      <c r="W46" s="7" t="e">
        <f>I46*'Koszty jednostkowe'!$F$21</f>
        <v>#REF!</v>
      </c>
      <c r="X46" s="7" t="e">
        <f>J46*'Koszty jednostkowe'!$F$12</f>
        <v>#REF!</v>
      </c>
      <c r="Y46" s="7" t="e">
        <f>J46*'Koszty jednostkowe'!$F$23</f>
        <v>#REF!</v>
      </c>
      <c r="Z46" s="7" t="e">
        <f t="shared" si="1"/>
        <v>#REF!</v>
      </c>
      <c r="AA46" s="7" t="e">
        <f t="shared" si="2"/>
        <v>#REF!</v>
      </c>
    </row>
    <row r="47" spans="2:27">
      <c r="B47" s="24">
        <f t="shared" si="3"/>
        <v>40</v>
      </c>
      <c r="C47" s="24" t="s">
        <v>7147</v>
      </c>
      <c r="D47" s="96" t="e">
        <f>'Podsumowanie inwentaryzacji'!T47</f>
        <v>#REF!</v>
      </c>
      <c r="E47" s="96" t="e">
        <f>'Podsumowanie inwentaryzacji'!U47</f>
        <v>#REF!</v>
      </c>
      <c r="F47" s="96" t="e">
        <f>'Podsumowanie inwentaryzacji'!V47</f>
        <v>#REF!</v>
      </c>
      <c r="G47" s="96" t="e">
        <f>'Podsumowanie inwentaryzacji'!W47</f>
        <v>#REF!</v>
      </c>
      <c r="H47" s="96" t="e">
        <f>'Podsumowanie inwentaryzacji'!X47</f>
        <v>#REF!</v>
      </c>
      <c r="I47" s="96" t="e">
        <f>'Podsumowanie inwentaryzacji'!Y47</f>
        <v>#REF!</v>
      </c>
      <c r="J47" s="96" t="e">
        <f>'Podsumowanie inwentaryzacji'!Z47</f>
        <v>#REF!</v>
      </c>
      <c r="K47" s="101" t="e">
        <f t="shared" si="0"/>
        <v>#REF!</v>
      </c>
      <c r="L47" s="7" t="e">
        <f>D47*'Koszty jednostkowe'!$F$10</f>
        <v>#REF!</v>
      </c>
      <c r="M47" s="7" t="e">
        <f>D47*'Koszty jednostkowe'!$F$21</f>
        <v>#REF!</v>
      </c>
      <c r="N47" s="7" t="e">
        <f>E47*'Koszty jednostkowe'!$F$10</f>
        <v>#REF!</v>
      </c>
      <c r="O47" s="7" t="e">
        <f>E47*'Koszty jednostkowe'!$F$21</f>
        <v>#REF!</v>
      </c>
      <c r="P47" s="7" t="e">
        <f>F47*'Koszty jednostkowe'!$F$10</f>
        <v>#REF!</v>
      </c>
      <c r="Q47" s="7" t="e">
        <f>F47*'Koszty jednostkowe'!$F$21</f>
        <v>#REF!</v>
      </c>
      <c r="R47" s="7" t="e">
        <f>G47*'Koszty jednostkowe'!$F$10</f>
        <v>#REF!</v>
      </c>
      <c r="S47" s="7" t="e">
        <f>G47*'Koszty jednostkowe'!$F$21</f>
        <v>#REF!</v>
      </c>
      <c r="T47" s="7" t="e">
        <f>H47*'Koszty jednostkowe'!$F$10</f>
        <v>#REF!</v>
      </c>
      <c r="U47" s="7" t="e">
        <f>H47*'Koszty jednostkowe'!$F$21</f>
        <v>#REF!</v>
      </c>
      <c r="V47" s="7" t="e">
        <f>I47*'Koszty jednostkowe'!$F$10</f>
        <v>#REF!</v>
      </c>
      <c r="W47" s="7" t="e">
        <f>I47*'Koszty jednostkowe'!$F$21</f>
        <v>#REF!</v>
      </c>
      <c r="X47" s="7" t="e">
        <f>J47*'Koszty jednostkowe'!$F$12</f>
        <v>#REF!</v>
      </c>
      <c r="Y47" s="7" t="e">
        <f>J47*'Koszty jednostkowe'!$F$23</f>
        <v>#REF!</v>
      </c>
      <c r="Z47" s="7" t="e">
        <f t="shared" si="1"/>
        <v>#REF!</v>
      </c>
      <c r="AA47" s="7" t="e">
        <f t="shared" si="2"/>
        <v>#REF!</v>
      </c>
    </row>
    <row r="48" spans="2:27">
      <c r="B48" s="24">
        <f t="shared" si="3"/>
        <v>41</v>
      </c>
      <c r="C48" s="24" t="s">
        <v>7506</v>
      </c>
      <c r="D48" s="96">
        <f>'Podsumowanie inwentaryzacji'!T48</f>
        <v>0</v>
      </c>
      <c r="E48" s="96">
        <f>'Podsumowanie inwentaryzacji'!U48</f>
        <v>0</v>
      </c>
      <c r="F48" s="96">
        <f>'Podsumowanie inwentaryzacji'!V48</f>
        <v>0</v>
      </c>
      <c r="G48" s="96">
        <f>'Podsumowanie inwentaryzacji'!W48</f>
        <v>0</v>
      </c>
      <c r="H48" s="96">
        <f>'Podsumowanie inwentaryzacji'!X48</f>
        <v>0</v>
      </c>
      <c r="I48" s="96">
        <f>'Podsumowanie inwentaryzacji'!Y48</f>
        <v>0</v>
      </c>
      <c r="J48" s="96">
        <f>'Podsumowanie inwentaryzacji'!Z48</f>
        <v>0</v>
      </c>
      <c r="K48" s="101">
        <f t="shared" si="0"/>
        <v>0</v>
      </c>
      <c r="L48" s="7">
        <f>D48*'Koszty jednostkowe'!$F$10</f>
        <v>0</v>
      </c>
      <c r="M48" s="7">
        <f>D48*'Koszty jednostkowe'!$F$21</f>
        <v>0</v>
      </c>
      <c r="N48" s="7">
        <f>E48*'Koszty jednostkowe'!$F$10</f>
        <v>0</v>
      </c>
      <c r="O48" s="7">
        <f>E48*'Koszty jednostkowe'!$F$21</f>
        <v>0</v>
      </c>
      <c r="P48" s="7">
        <f>F48*'Koszty jednostkowe'!$F$10</f>
        <v>0</v>
      </c>
      <c r="Q48" s="7">
        <f>F48*'Koszty jednostkowe'!$F$21</f>
        <v>0</v>
      </c>
      <c r="R48" s="7">
        <f>G48*'Koszty jednostkowe'!$F$10</f>
        <v>0</v>
      </c>
      <c r="S48" s="7">
        <f>G48*'Koszty jednostkowe'!$F$21</f>
        <v>0</v>
      </c>
      <c r="T48" s="7">
        <f>H48*'Koszty jednostkowe'!$F$10</f>
        <v>0</v>
      </c>
      <c r="U48" s="7">
        <f>H48*'Koszty jednostkowe'!$F$21</f>
        <v>0</v>
      </c>
      <c r="V48" s="7">
        <f>I48*'Koszty jednostkowe'!$F$10</f>
        <v>0</v>
      </c>
      <c r="W48" s="7">
        <f>I48*'Koszty jednostkowe'!$F$21</f>
        <v>0</v>
      </c>
      <c r="X48" s="7">
        <f>J48*'Koszty jednostkowe'!$F$12</f>
        <v>0</v>
      </c>
      <c r="Y48" s="7">
        <f>J48*'Koszty jednostkowe'!$F$23</f>
        <v>0</v>
      </c>
      <c r="Z48" s="7">
        <f t="shared" si="1"/>
        <v>0</v>
      </c>
      <c r="AA48" s="7">
        <f t="shared" si="2"/>
        <v>0</v>
      </c>
    </row>
    <row r="49" spans="2:27">
      <c r="B49" s="24">
        <f t="shared" si="3"/>
        <v>42</v>
      </c>
      <c r="C49" s="24" t="s">
        <v>6329</v>
      </c>
      <c r="D49" s="96">
        <f>'Podsumowanie inwentaryzacji'!T49</f>
        <v>0</v>
      </c>
      <c r="E49" s="96">
        <f>'Podsumowanie inwentaryzacji'!U49</f>
        <v>0</v>
      </c>
      <c r="F49" s="96">
        <f>'Podsumowanie inwentaryzacji'!V49</f>
        <v>0</v>
      </c>
      <c r="G49" s="96">
        <f>'Podsumowanie inwentaryzacji'!W49</f>
        <v>0</v>
      </c>
      <c r="H49" s="96">
        <f>'Podsumowanie inwentaryzacji'!X49</f>
        <v>0</v>
      </c>
      <c r="I49" s="96">
        <f>'Podsumowanie inwentaryzacji'!Y49</f>
        <v>0</v>
      </c>
      <c r="J49" s="96">
        <f>'Podsumowanie inwentaryzacji'!Z49</f>
        <v>0</v>
      </c>
      <c r="K49" s="101">
        <f t="shared" si="0"/>
        <v>0</v>
      </c>
      <c r="L49" s="7">
        <f>D49*'Koszty jednostkowe'!$F$10</f>
        <v>0</v>
      </c>
      <c r="M49" s="7">
        <f>D49*'Koszty jednostkowe'!$F$21</f>
        <v>0</v>
      </c>
      <c r="N49" s="7">
        <f>E49*'Koszty jednostkowe'!$F$10</f>
        <v>0</v>
      </c>
      <c r="O49" s="7">
        <f>E49*'Koszty jednostkowe'!$F$21</f>
        <v>0</v>
      </c>
      <c r="P49" s="7">
        <f>F49*'Koszty jednostkowe'!$F$10</f>
        <v>0</v>
      </c>
      <c r="Q49" s="7">
        <f>F49*'Koszty jednostkowe'!$F$21</f>
        <v>0</v>
      </c>
      <c r="R49" s="7">
        <f>G49*'Koszty jednostkowe'!$F$10</f>
        <v>0</v>
      </c>
      <c r="S49" s="7">
        <f>G49*'Koszty jednostkowe'!$F$21</f>
        <v>0</v>
      </c>
      <c r="T49" s="7">
        <f>H49*'Koszty jednostkowe'!$F$10</f>
        <v>0</v>
      </c>
      <c r="U49" s="7">
        <f>H49*'Koszty jednostkowe'!$F$21</f>
        <v>0</v>
      </c>
      <c r="V49" s="7">
        <f>I49*'Koszty jednostkowe'!$F$10</f>
        <v>0</v>
      </c>
      <c r="W49" s="7">
        <f>I49*'Koszty jednostkowe'!$F$21</f>
        <v>0</v>
      </c>
      <c r="X49" s="7">
        <f>J49*'Koszty jednostkowe'!$F$12</f>
        <v>0</v>
      </c>
      <c r="Y49" s="7">
        <f>J49*'Koszty jednostkowe'!$F$23</f>
        <v>0</v>
      </c>
      <c r="Z49" s="7">
        <f t="shared" si="1"/>
        <v>0</v>
      </c>
      <c r="AA49" s="7">
        <f t="shared" si="2"/>
        <v>0</v>
      </c>
    </row>
    <row r="50" spans="2:27">
      <c r="B50" s="24">
        <f t="shared" si="3"/>
        <v>43</v>
      </c>
      <c r="C50" s="24" t="s">
        <v>1049</v>
      </c>
      <c r="D50" s="96" t="e">
        <f>'Podsumowanie inwentaryzacji'!T50</f>
        <v>#REF!</v>
      </c>
      <c r="E50" s="96" t="e">
        <f>'Podsumowanie inwentaryzacji'!U50</f>
        <v>#REF!</v>
      </c>
      <c r="F50" s="96" t="e">
        <f>'Podsumowanie inwentaryzacji'!V50</f>
        <v>#REF!</v>
      </c>
      <c r="G50" s="96" t="e">
        <f>'Podsumowanie inwentaryzacji'!W50</f>
        <v>#REF!</v>
      </c>
      <c r="H50" s="96" t="e">
        <f>'Podsumowanie inwentaryzacji'!X50</f>
        <v>#REF!</v>
      </c>
      <c r="I50" s="96" t="e">
        <f>'Podsumowanie inwentaryzacji'!Y50</f>
        <v>#REF!</v>
      </c>
      <c r="J50" s="96" t="e">
        <f>'Podsumowanie inwentaryzacji'!Z50</f>
        <v>#REF!</v>
      </c>
      <c r="K50" s="101" t="e">
        <f t="shared" si="0"/>
        <v>#REF!</v>
      </c>
      <c r="L50" s="7" t="e">
        <f>D50*'Koszty jednostkowe'!$F$10</f>
        <v>#REF!</v>
      </c>
      <c r="M50" s="7" t="e">
        <f>D50*'Koszty jednostkowe'!$F$21</f>
        <v>#REF!</v>
      </c>
      <c r="N50" s="7" t="e">
        <f>E50*'Koszty jednostkowe'!$F$10</f>
        <v>#REF!</v>
      </c>
      <c r="O50" s="7" t="e">
        <f>E50*'Koszty jednostkowe'!$F$21</f>
        <v>#REF!</v>
      </c>
      <c r="P50" s="7" t="e">
        <f>F50*'Koszty jednostkowe'!$F$10</f>
        <v>#REF!</v>
      </c>
      <c r="Q50" s="7" t="e">
        <f>F50*'Koszty jednostkowe'!$F$21</f>
        <v>#REF!</v>
      </c>
      <c r="R50" s="7" t="e">
        <f>G50*'Koszty jednostkowe'!$F$10</f>
        <v>#REF!</v>
      </c>
      <c r="S50" s="7" t="e">
        <f>G50*'Koszty jednostkowe'!$F$21</f>
        <v>#REF!</v>
      </c>
      <c r="T50" s="7" t="e">
        <f>H50*'Koszty jednostkowe'!$F$10</f>
        <v>#REF!</v>
      </c>
      <c r="U50" s="7" t="e">
        <f>H50*'Koszty jednostkowe'!$F$21</f>
        <v>#REF!</v>
      </c>
      <c r="V50" s="7" t="e">
        <f>I50*'Koszty jednostkowe'!$F$10</f>
        <v>#REF!</v>
      </c>
      <c r="W50" s="7" t="e">
        <f>I50*'Koszty jednostkowe'!$F$21</f>
        <v>#REF!</v>
      </c>
      <c r="X50" s="7" t="e">
        <f>J50*'Koszty jednostkowe'!$F$12</f>
        <v>#REF!</v>
      </c>
      <c r="Y50" s="7" t="e">
        <f>J50*'Koszty jednostkowe'!$F$23</f>
        <v>#REF!</v>
      </c>
      <c r="Z50" s="7" t="e">
        <f t="shared" si="1"/>
        <v>#REF!</v>
      </c>
      <c r="AA50" s="7" t="e">
        <f t="shared" si="2"/>
        <v>#REF!</v>
      </c>
    </row>
    <row r="51" spans="2:27">
      <c r="B51" s="24">
        <f t="shared" si="3"/>
        <v>44</v>
      </c>
      <c r="C51" s="24" t="s">
        <v>232</v>
      </c>
      <c r="D51" s="96" t="e">
        <f>'Podsumowanie inwentaryzacji'!T51</f>
        <v>#REF!</v>
      </c>
      <c r="E51" s="96" t="e">
        <f>'Podsumowanie inwentaryzacji'!U51</f>
        <v>#REF!</v>
      </c>
      <c r="F51" s="96" t="e">
        <f>'Podsumowanie inwentaryzacji'!V51</f>
        <v>#REF!</v>
      </c>
      <c r="G51" s="96" t="e">
        <f>'Podsumowanie inwentaryzacji'!W51</f>
        <v>#REF!</v>
      </c>
      <c r="H51" s="96" t="e">
        <f>'Podsumowanie inwentaryzacji'!X51</f>
        <v>#REF!</v>
      </c>
      <c r="I51" s="96" t="e">
        <f>'Podsumowanie inwentaryzacji'!Y51</f>
        <v>#REF!</v>
      </c>
      <c r="J51" s="96" t="e">
        <f>'Podsumowanie inwentaryzacji'!Z51</f>
        <v>#REF!</v>
      </c>
      <c r="K51" s="101" t="e">
        <f t="shared" si="0"/>
        <v>#REF!</v>
      </c>
      <c r="L51" s="7" t="e">
        <f>D51*'Koszty jednostkowe'!$F$10</f>
        <v>#REF!</v>
      </c>
      <c r="M51" s="7" t="e">
        <f>D51*'Koszty jednostkowe'!$F$21</f>
        <v>#REF!</v>
      </c>
      <c r="N51" s="7" t="e">
        <f>E51*'Koszty jednostkowe'!$F$10</f>
        <v>#REF!</v>
      </c>
      <c r="O51" s="7" t="e">
        <f>E51*'Koszty jednostkowe'!$F$21</f>
        <v>#REF!</v>
      </c>
      <c r="P51" s="7" t="e">
        <f>F51*'Koszty jednostkowe'!$F$10</f>
        <v>#REF!</v>
      </c>
      <c r="Q51" s="7" t="e">
        <f>F51*'Koszty jednostkowe'!$F$21</f>
        <v>#REF!</v>
      </c>
      <c r="R51" s="7" t="e">
        <f>G51*'Koszty jednostkowe'!$F$10</f>
        <v>#REF!</v>
      </c>
      <c r="S51" s="7" t="e">
        <f>G51*'Koszty jednostkowe'!$F$21</f>
        <v>#REF!</v>
      </c>
      <c r="T51" s="7" t="e">
        <f>H51*'Koszty jednostkowe'!$F$10</f>
        <v>#REF!</v>
      </c>
      <c r="U51" s="7" t="e">
        <f>H51*'Koszty jednostkowe'!$F$21</f>
        <v>#REF!</v>
      </c>
      <c r="V51" s="7" t="e">
        <f>I51*'Koszty jednostkowe'!$F$10</f>
        <v>#REF!</v>
      </c>
      <c r="W51" s="7" t="e">
        <f>I51*'Koszty jednostkowe'!$F$21</f>
        <v>#REF!</v>
      </c>
      <c r="X51" s="7" t="e">
        <f>J51*'Koszty jednostkowe'!$F$12</f>
        <v>#REF!</v>
      </c>
      <c r="Y51" s="7" t="e">
        <f>J51*'Koszty jednostkowe'!$F$23</f>
        <v>#REF!</v>
      </c>
      <c r="Z51" s="7" t="e">
        <f t="shared" si="1"/>
        <v>#REF!</v>
      </c>
      <c r="AA51" s="7" t="e">
        <f t="shared" si="2"/>
        <v>#REF!</v>
      </c>
    </row>
    <row r="52" spans="2:27">
      <c r="B52" s="24">
        <f t="shared" si="3"/>
        <v>45</v>
      </c>
      <c r="C52" s="24" t="s">
        <v>3843</v>
      </c>
      <c r="D52" s="96" t="e">
        <f>'Podsumowanie inwentaryzacji'!T52</f>
        <v>#REF!</v>
      </c>
      <c r="E52" s="96" t="e">
        <f>'Podsumowanie inwentaryzacji'!U52</f>
        <v>#REF!</v>
      </c>
      <c r="F52" s="96" t="e">
        <f>'Podsumowanie inwentaryzacji'!V52</f>
        <v>#REF!</v>
      </c>
      <c r="G52" s="96" t="e">
        <f>'Podsumowanie inwentaryzacji'!W52</f>
        <v>#REF!</v>
      </c>
      <c r="H52" s="96" t="e">
        <f>'Podsumowanie inwentaryzacji'!X52</f>
        <v>#REF!</v>
      </c>
      <c r="I52" s="96" t="e">
        <f>'Podsumowanie inwentaryzacji'!Y52</f>
        <v>#REF!</v>
      </c>
      <c r="J52" s="96" t="e">
        <f>'Podsumowanie inwentaryzacji'!Z52</f>
        <v>#REF!</v>
      </c>
      <c r="K52" s="101" t="e">
        <f t="shared" si="0"/>
        <v>#REF!</v>
      </c>
      <c r="L52" s="7" t="e">
        <f>D52*'Koszty jednostkowe'!$F$10</f>
        <v>#REF!</v>
      </c>
      <c r="M52" s="7" t="e">
        <f>D52*'Koszty jednostkowe'!$F$21</f>
        <v>#REF!</v>
      </c>
      <c r="N52" s="7" t="e">
        <f>E52*'Koszty jednostkowe'!$F$10</f>
        <v>#REF!</v>
      </c>
      <c r="O52" s="7" t="e">
        <f>E52*'Koszty jednostkowe'!$F$21</f>
        <v>#REF!</v>
      </c>
      <c r="P52" s="7" t="e">
        <f>F52*'Koszty jednostkowe'!$F$10</f>
        <v>#REF!</v>
      </c>
      <c r="Q52" s="7" t="e">
        <f>F52*'Koszty jednostkowe'!$F$21</f>
        <v>#REF!</v>
      </c>
      <c r="R52" s="7" t="e">
        <f>G52*'Koszty jednostkowe'!$F$10</f>
        <v>#REF!</v>
      </c>
      <c r="S52" s="7" t="e">
        <f>G52*'Koszty jednostkowe'!$F$21</f>
        <v>#REF!</v>
      </c>
      <c r="T52" s="7" t="e">
        <f>H52*'Koszty jednostkowe'!$F$10</f>
        <v>#REF!</v>
      </c>
      <c r="U52" s="7" t="e">
        <f>H52*'Koszty jednostkowe'!$F$21</f>
        <v>#REF!</v>
      </c>
      <c r="V52" s="7" t="e">
        <f>I52*'Koszty jednostkowe'!$F$10</f>
        <v>#REF!</v>
      </c>
      <c r="W52" s="7" t="e">
        <f>I52*'Koszty jednostkowe'!$F$21</f>
        <v>#REF!</v>
      </c>
      <c r="X52" s="7" t="e">
        <f>J52*'Koszty jednostkowe'!$F$12</f>
        <v>#REF!</v>
      </c>
      <c r="Y52" s="7" t="e">
        <f>J52*'Koszty jednostkowe'!$F$23</f>
        <v>#REF!</v>
      </c>
      <c r="Z52" s="7" t="e">
        <f t="shared" si="1"/>
        <v>#REF!</v>
      </c>
      <c r="AA52" s="7" t="e">
        <f t="shared" si="2"/>
        <v>#REF!</v>
      </c>
    </row>
    <row r="53" spans="2:27">
      <c r="B53" s="24">
        <f t="shared" si="3"/>
        <v>46</v>
      </c>
      <c r="C53" s="24" t="s">
        <v>6219</v>
      </c>
      <c r="D53" s="96" t="e">
        <f>'Podsumowanie inwentaryzacji'!T53</f>
        <v>#REF!</v>
      </c>
      <c r="E53" s="96" t="e">
        <f>'Podsumowanie inwentaryzacji'!U53</f>
        <v>#REF!</v>
      </c>
      <c r="F53" s="96" t="e">
        <f>'Podsumowanie inwentaryzacji'!V53</f>
        <v>#REF!</v>
      </c>
      <c r="G53" s="96" t="e">
        <f>'Podsumowanie inwentaryzacji'!W53</f>
        <v>#REF!</v>
      </c>
      <c r="H53" s="96" t="e">
        <f>'Podsumowanie inwentaryzacji'!X53</f>
        <v>#REF!</v>
      </c>
      <c r="I53" s="96" t="e">
        <f>'Podsumowanie inwentaryzacji'!Y53</f>
        <v>#REF!</v>
      </c>
      <c r="J53" s="96" t="e">
        <f>'Podsumowanie inwentaryzacji'!Z53</f>
        <v>#REF!</v>
      </c>
      <c r="K53" s="101" t="e">
        <f t="shared" si="0"/>
        <v>#REF!</v>
      </c>
      <c r="L53" s="7" t="e">
        <f>D53*'Koszty jednostkowe'!$F$10</f>
        <v>#REF!</v>
      </c>
      <c r="M53" s="7" t="e">
        <f>D53*'Koszty jednostkowe'!$F$21</f>
        <v>#REF!</v>
      </c>
      <c r="N53" s="7" t="e">
        <f>E53*'Koszty jednostkowe'!$F$10</f>
        <v>#REF!</v>
      </c>
      <c r="O53" s="7" t="e">
        <f>E53*'Koszty jednostkowe'!$F$21</f>
        <v>#REF!</v>
      </c>
      <c r="P53" s="7" t="e">
        <f>F53*'Koszty jednostkowe'!$F$10</f>
        <v>#REF!</v>
      </c>
      <c r="Q53" s="7" t="e">
        <f>F53*'Koszty jednostkowe'!$F$21</f>
        <v>#REF!</v>
      </c>
      <c r="R53" s="7" t="e">
        <f>G53*'Koszty jednostkowe'!$F$10</f>
        <v>#REF!</v>
      </c>
      <c r="S53" s="7" t="e">
        <f>G53*'Koszty jednostkowe'!$F$21</f>
        <v>#REF!</v>
      </c>
      <c r="T53" s="7" t="e">
        <f>H53*'Koszty jednostkowe'!$F$10</f>
        <v>#REF!</v>
      </c>
      <c r="U53" s="7" t="e">
        <f>H53*'Koszty jednostkowe'!$F$21</f>
        <v>#REF!</v>
      </c>
      <c r="V53" s="7" t="e">
        <f>I53*'Koszty jednostkowe'!$F$10</f>
        <v>#REF!</v>
      </c>
      <c r="W53" s="7" t="e">
        <f>I53*'Koszty jednostkowe'!$F$21</f>
        <v>#REF!</v>
      </c>
      <c r="X53" s="7" t="e">
        <f>J53*'Koszty jednostkowe'!$F$12</f>
        <v>#REF!</v>
      </c>
      <c r="Y53" s="7" t="e">
        <f>J53*'Koszty jednostkowe'!$F$23</f>
        <v>#REF!</v>
      </c>
      <c r="Z53" s="7" t="e">
        <f t="shared" si="1"/>
        <v>#REF!</v>
      </c>
      <c r="AA53" s="7" t="e">
        <f t="shared" si="2"/>
        <v>#REF!</v>
      </c>
    </row>
    <row r="54" spans="2:27">
      <c r="B54" s="24">
        <f t="shared" si="3"/>
        <v>47</v>
      </c>
      <c r="C54" s="24" t="s">
        <v>3705</v>
      </c>
      <c r="D54" s="96" t="e">
        <f>'Podsumowanie inwentaryzacji'!T54</f>
        <v>#REF!</v>
      </c>
      <c r="E54" s="96" t="e">
        <f>'Podsumowanie inwentaryzacji'!U54</f>
        <v>#REF!</v>
      </c>
      <c r="F54" s="96" t="e">
        <f>'Podsumowanie inwentaryzacji'!V54</f>
        <v>#REF!</v>
      </c>
      <c r="G54" s="96" t="e">
        <f>'Podsumowanie inwentaryzacji'!W54</f>
        <v>#REF!</v>
      </c>
      <c r="H54" s="96" t="e">
        <f>'Podsumowanie inwentaryzacji'!X54</f>
        <v>#REF!</v>
      </c>
      <c r="I54" s="96" t="e">
        <f>'Podsumowanie inwentaryzacji'!Y54</f>
        <v>#REF!</v>
      </c>
      <c r="J54" s="96" t="e">
        <f>'Podsumowanie inwentaryzacji'!Z54</f>
        <v>#REF!</v>
      </c>
      <c r="K54" s="101" t="e">
        <f t="shared" si="0"/>
        <v>#REF!</v>
      </c>
      <c r="L54" s="7" t="e">
        <f>D54*'Koszty jednostkowe'!$F$10</f>
        <v>#REF!</v>
      </c>
      <c r="M54" s="7" t="e">
        <f>D54*'Koszty jednostkowe'!$F$21</f>
        <v>#REF!</v>
      </c>
      <c r="N54" s="7" t="e">
        <f>E54*'Koszty jednostkowe'!$F$10</f>
        <v>#REF!</v>
      </c>
      <c r="O54" s="7" t="e">
        <f>E54*'Koszty jednostkowe'!$F$21</f>
        <v>#REF!</v>
      </c>
      <c r="P54" s="7" t="e">
        <f>F54*'Koszty jednostkowe'!$F$10</f>
        <v>#REF!</v>
      </c>
      <c r="Q54" s="7" t="e">
        <f>F54*'Koszty jednostkowe'!$F$21</f>
        <v>#REF!</v>
      </c>
      <c r="R54" s="7" t="e">
        <f>G54*'Koszty jednostkowe'!$F$10</f>
        <v>#REF!</v>
      </c>
      <c r="S54" s="7" t="e">
        <f>G54*'Koszty jednostkowe'!$F$21</f>
        <v>#REF!</v>
      </c>
      <c r="T54" s="7" t="e">
        <f>H54*'Koszty jednostkowe'!$F$10</f>
        <v>#REF!</v>
      </c>
      <c r="U54" s="7" t="e">
        <f>H54*'Koszty jednostkowe'!$F$21</f>
        <v>#REF!</v>
      </c>
      <c r="V54" s="7" t="e">
        <f>I54*'Koszty jednostkowe'!$F$10</f>
        <v>#REF!</v>
      </c>
      <c r="W54" s="7" t="e">
        <f>I54*'Koszty jednostkowe'!$F$21</f>
        <v>#REF!</v>
      </c>
      <c r="X54" s="7" t="e">
        <f>J54*'Koszty jednostkowe'!$F$12</f>
        <v>#REF!</v>
      </c>
      <c r="Y54" s="7" t="e">
        <f>J54*'Koszty jednostkowe'!$F$23</f>
        <v>#REF!</v>
      </c>
      <c r="Z54" s="7" t="e">
        <f t="shared" si="1"/>
        <v>#REF!</v>
      </c>
      <c r="AA54" s="7" t="e">
        <f t="shared" si="2"/>
        <v>#REF!</v>
      </c>
    </row>
    <row r="55" spans="2:27">
      <c r="B55" s="24">
        <f t="shared" si="3"/>
        <v>48</v>
      </c>
      <c r="C55" s="24" t="s">
        <v>5262</v>
      </c>
      <c r="D55" s="96" t="e">
        <f>'Podsumowanie inwentaryzacji'!T55</f>
        <v>#REF!</v>
      </c>
      <c r="E55" s="96" t="e">
        <f>'Podsumowanie inwentaryzacji'!U55</f>
        <v>#REF!</v>
      </c>
      <c r="F55" s="96" t="e">
        <f>'Podsumowanie inwentaryzacji'!V55</f>
        <v>#REF!</v>
      </c>
      <c r="G55" s="96" t="e">
        <f>'Podsumowanie inwentaryzacji'!W55</f>
        <v>#REF!</v>
      </c>
      <c r="H55" s="96" t="e">
        <f>'Podsumowanie inwentaryzacji'!X55</f>
        <v>#REF!</v>
      </c>
      <c r="I55" s="96" t="e">
        <f>'Podsumowanie inwentaryzacji'!Y55</f>
        <v>#REF!</v>
      </c>
      <c r="J55" s="96" t="e">
        <f>'Podsumowanie inwentaryzacji'!Z55</f>
        <v>#REF!</v>
      </c>
      <c r="K55" s="101" t="e">
        <f t="shared" si="0"/>
        <v>#REF!</v>
      </c>
      <c r="L55" s="7" t="e">
        <f>D55*'Koszty jednostkowe'!$F$10</f>
        <v>#REF!</v>
      </c>
      <c r="M55" s="7" t="e">
        <f>D55*'Koszty jednostkowe'!$F$21</f>
        <v>#REF!</v>
      </c>
      <c r="N55" s="7" t="e">
        <f>E55*'Koszty jednostkowe'!$F$10</f>
        <v>#REF!</v>
      </c>
      <c r="O55" s="7" t="e">
        <f>E55*'Koszty jednostkowe'!$F$21</f>
        <v>#REF!</v>
      </c>
      <c r="P55" s="7" t="e">
        <f>F55*'Koszty jednostkowe'!$F$10</f>
        <v>#REF!</v>
      </c>
      <c r="Q55" s="7" t="e">
        <f>F55*'Koszty jednostkowe'!$F$21</f>
        <v>#REF!</v>
      </c>
      <c r="R55" s="7" t="e">
        <f>G55*'Koszty jednostkowe'!$F$10</f>
        <v>#REF!</v>
      </c>
      <c r="S55" s="7" t="e">
        <f>G55*'Koszty jednostkowe'!$F$21</f>
        <v>#REF!</v>
      </c>
      <c r="T55" s="7" t="e">
        <f>H55*'Koszty jednostkowe'!$F$10</f>
        <v>#REF!</v>
      </c>
      <c r="U55" s="7" t="e">
        <f>H55*'Koszty jednostkowe'!$F$21</f>
        <v>#REF!</v>
      </c>
      <c r="V55" s="7" t="e">
        <f>I55*'Koszty jednostkowe'!$F$10</f>
        <v>#REF!</v>
      </c>
      <c r="W55" s="7" t="e">
        <f>I55*'Koszty jednostkowe'!$F$21</f>
        <v>#REF!</v>
      </c>
      <c r="X55" s="7" t="e">
        <f>J55*'Koszty jednostkowe'!$F$12</f>
        <v>#REF!</v>
      </c>
      <c r="Y55" s="7" t="e">
        <f>J55*'Koszty jednostkowe'!$F$23</f>
        <v>#REF!</v>
      </c>
      <c r="Z55" s="7" t="e">
        <f t="shared" si="1"/>
        <v>#REF!</v>
      </c>
      <c r="AA55" s="7" t="e">
        <f t="shared" si="2"/>
        <v>#REF!</v>
      </c>
    </row>
    <row r="56" spans="2:27">
      <c r="B56" s="24">
        <f t="shared" si="3"/>
        <v>49</v>
      </c>
      <c r="C56" s="33" t="s">
        <v>7384</v>
      </c>
      <c r="D56" s="96" t="e">
        <f>'Podsumowanie inwentaryzacji'!T56</f>
        <v>#REF!</v>
      </c>
      <c r="E56" s="96" t="e">
        <f>'Podsumowanie inwentaryzacji'!U56</f>
        <v>#REF!</v>
      </c>
      <c r="F56" s="96" t="e">
        <f>'Podsumowanie inwentaryzacji'!V56</f>
        <v>#REF!</v>
      </c>
      <c r="G56" s="96" t="e">
        <f>'Podsumowanie inwentaryzacji'!W56</f>
        <v>#REF!</v>
      </c>
      <c r="H56" s="96" t="e">
        <f>'Podsumowanie inwentaryzacji'!X56</f>
        <v>#REF!</v>
      </c>
      <c r="I56" s="96" t="e">
        <f>'Podsumowanie inwentaryzacji'!Y56</f>
        <v>#REF!</v>
      </c>
      <c r="J56" s="96" t="e">
        <f>'Podsumowanie inwentaryzacji'!Z56</f>
        <v>#REF!</v>
      </c>
      <c r="K56" s="101" t="e">
        <f t="shared" si="0"/>
        <v>#REF!</v>
      </c>
      <c r="L56" s="7" t="e">
        <f>D56*'Koszty jednostkowe'!$F$10</f>
        <v>#REF!</v>
      </c>
      <c r="M56" s="7" t="e">
        <f>D56*'Koszty jednostkowe'!$F$21</f>
        <v>#REF!</v>
      </c>
      <c r="N56" s="7" t="e">
        <f>E56*'Koszty jednostkowe'!$F$10</f>
        <v>#REF!</v>
      </c>
      <c r="O56" s="7" t="e">
        <f>E56*'Koszty jednostkowe'!$F$21</f>
        <v>#REF!</v>
      </c>
      <c r="P56" s="7" t="e">
        <f>F56*'Koszty jednostkowe'!$F$10</f>
        <v>#REF!</v>
      </c>
      <c r="Q56" s="7" t="e">
        <f>F56*'Koszty jednostkowe'!$F$21</f>
        <v>#REF!</v>
      </c>
      <c r="R56" s="7" t="e">
        <f>G56*'Koszty jednostkowe'!$F$10</f>
        <v>#REF!</v>
      </c>
      <c r="S56" s="7" t="e">
        <f>G56*'Koszty jednostkowe'!$F$21</f>
        <v>#REF!</v>
      </c>
      <c r="T56" s="7" t="e">
        <f>H56*'Koszty jednostkowe'!$F$10</f>
        <v>#REF!</v>
      </c>
      <c r="U56" s="7" t="e">
        <f>H56*'Koszty jednostkowe'!$F$21</f>
        <v>#REF!</v>
      </c>
      <c r="V56" s="7" t="e">
        <f>I56*'Koszty jednostkowe'!$F$10</f>
        <v>#REF!</v>
      </c>
      <c r="W56" s="7" t="e">
        <f>I56*'Koszty jednostkowe'!$F$21</f>
        <v>#REF!</v>
      </c>
      <c r="X56" s="7" t="e">
        <f>J56*'Koszty jednostkowe'!$F$12</f>
        <v>#REF!</v>
      </c>
      <c r="Y56" s="7" t="e">
        <f>J56*'Koszty jednostkowe'!$F$23</f>
        <v>#REF!</v>
      </c>
      <c r="Z56" s="7" t="e">
        <f t="shared" si="1"/>
        <v>#REF!</v>
      </c>
      <c r="AA56" s="7" t="e">
        <f t="shared" si="2"/>
        <v>#REF!</v>
      </c>
    </row>
    <row r="57" spans="2:27">
      <c r="B57" s="24">
        <f t="shared" si="3"/>
        <v>50</v>
      </c>
      <c r="C57" s="24" t="s">
        <v>3289</v>
      </c>
      <c r="D57" s="96" t="e">
        <f>'Podsumowanie inwentaryzacji'!T57</f>
        <v>#REF!</v>
      </c>
      <c r="E57" s="96" t="e">
        <f>'Podsumowanie inwentaryzacji'!U57</f>
        <v>#REF!</v>
      </c>
      <c r="F57" s="96" t="e">
        <f>'Podsumowanie inwentaryzacji'!V57</f>
        <v>#REF!</v>
      </c>
      <c r="G57" s="96" t="e">
        <f>'Podsumowanie inwentaryzacji'!W57</f>
        <v>#REF!</v>
      </c>
      <c r="H57" s="96" t="e">
        <f>'Podsumowanie inwentaryzacji'!X57</f>
        <v>#REF!</v>
      </c>
      <c r="I57" s="96" t="e">
        <f>'Podsumowanie inwentaryzacji'!Y57</f>
        <v>#REF!</v>
      </c>
      <c r="J57" s="96" t="e">
        <f>'Podsumowanie inwentaryzacji'!Z57</f>
        <v>#REF!</v>
      </c>
      <c r="K57" s="101" t="e">
        <f t="shared" si="0"/>
        <v>#REF!</v>
      </c>
      <c r="L57" s="7" t="e">
        <f>D57*'Koszty jednostkowe'!$F$10</f>
        <v>#REF!</v>
      </c>
      <c r="M57" s="7" t="e">
        <f>D57*'Koszty jednostkowe'!$F$21</f>
        <v>#REF!</v>
      </c>
      <c r="N57" s="7" t="e">
        <f>E57*'Koszty jednostkowe'!$F$10</f>
        <v>#REF!</v>
      </c>
      <c r="O57" s="7" t="e">
        <f>E57*'Koszty jednostkowe'!$F$21</f>
        <v>#REF!</v>
      </c>
      <c r="P57" s="7" t="e">
        <f>F57*'Koszty jednostkowe'!$F$10</f>
        <v>#REF!</v>
      </c>
      <c r="Q57" s="7" t="e">
        <f>F57*'Koszty jednostkowe'!$F$21</f>
        <v>#REF!</v>
      </c>
      <c r="R57" s="7" t="e">
        <f>G57*'Koszty jednostkowe'!$F$10</f>
        <v>#REF!</v>
      </c>
      <c r="S57" s="7" t="e">
        <f>G57*'Koszty jednostkowe'!$F$21</f>
        <v>#REF!</v>
      </c>
      <c r="T57" s="7" t="e">
        <f>H57*'Koszty jednostkowe'!$F$10</f>
        <v>#REF!</v>
      </c>
      <c r="U57" s="7" t="e">
        <f>H57*'Koszty jednostkowe'!$F$21</f>
        <v>#REF!</v>
      </c>
      <c r="V57" s="7" t="e">
        <f>I57*'Koszty jednostkowe'!$F$10</f>
        <v>#REF!</v>
      </c>
      <c r="W57" s="7" t="e">
        <f>I57*'Koszty jednostkowe'!$F$21</f>
        <v>#REF!</v>
      </c>
      <c r="X57" s="7" t="e">
        <f>J57*'Koszty jednostkowe'!$F$12</f>
        <v>#REF!</v>
      </c>
      <c r="Y57" s="7" t="e">
        <f>J57*'Koszty jednostkowe'!$F$23</f>
        <v>#REF!</v>
      </c>
      <c r="Z57" s="7" t="e">
        <f t="shared" si="1"/>
        <v>#REF!</v>
      </c>
      <c r="AA57" s="7" t="e">
        <f t="shared" si="2"/>
        <v>#REF!</v>
      </c>
    </row>
    <row r="58" spans="2:27">
      <c r="B58" s="24">
        <f t="shared" si="3"/>
        <v>51</v>
      </c>
      <c r="C58" s="24" t="s">
        <v>3896</v>
      </c>
      <c r="D58" s="96" t="e">
        <f>'Podsumowanie inwentaryzacji'!T58</f>
        <v>#REF!</v>
      </c>
      <c r="E58" s="96" t="e">
        <f>'Podsumowanie inwentaryzacji'!U58</f>
        <v>#REF!</v>
      </c>
      <c r="F58" s="96" t="e">
        <f>'Podsumowanie inwentaryzacji'!V58</f>
        <v>#REF!</v>
      </c>
      <c r="G58" s="96" t="e">
        <f>'Podsumowanie inwentaryzacji'!W58</f>
        <v>#REF!</v>
      </c>
      <c r="H58" s="96" t="e">
        <f>'Podsumowanie inwentaryzacji'!X58</f>
        <v>#REF!</v>
      </c>
      <c r="I58" s="96" t="e">
        <f>'Podsumowanie inwentaryzacji'!Y58</f>
        <v>#REF!</v>
      </c>
      <c r="J58" s="96" t="e">
        <f>'Podsumowanie inwentaryzacji'!Z58</f>
        <v>#REF!</v>
      </c>
      <c r="K58" s="101" t="e">
        <f t="shared" si="0"/>
        <v>#REF!</v>
      </c>
      <c r="L58" s="7" t="e">
        <f>D58*'Koszty jednostkowe'!$F$10</f>
        <v>#REF!</v>
      </c>
      <c r="M58" s="7" t="e">
        <f>D58*'Koszty jednostkowe'!$F$21</f>
        <v>#REF!</v>
      </c>
      <c r="N58" s="7" t="e">
        <f>E58*'Koszty jednostkowe'!$F$10</f>
        <v>#REF!</v>
      </c>
      <c r="O58" s="7" t="e">
        <f>E58*'Koszty jednostkowe'!$F$21</f>
        <v>#REF!</v>
      </c>
      <c r="P58" s="7" t="e">
        <f>F58*'Koszty jednostkowe'!$F$10</f>
        <v>#REF!</v>
      </c>
      <c r="Q58" s="7" t="e">
        <f>F58*'Koszty jednostkowe'!$F$21</f>
        <v>#REF!</v>
      </c>
      <c r="R58" s="7" t="e">
        <f>G58*'Koszty jednostkowe'!$F$10</f>
        <v>#REF!</v>
      </c>
      <c r="S58" s="7" t="e">
        <f>G58*'Koszty jednostkowe'!$F$21</f>
        <v>#REF!</v>
      </c>
      <c r="T58" s="7" t="e">
        <f>H58*'Koszty jednostkowe'!$F$10</f>
        <v>#REF!</v>
      </c>
      <c r="U58" s="7" t="e">
        <f>H58*'Koszty jednostkowe'!$F$21</f>
        <v>#REF!</v>
      </c>
      <c r="V58" s="7" t="e">
        <f>I58*'Koszty jednostkowe'!$F$10</f>
        <v>#REF!</v>
      </c>
      <c r="W58" s="7" t="e">
        <f>I58*'Koszty jednostkowe'!$F$21</f>
        <v>#REF!</v>
      </c>
      <c r="X58" s="7" t="e">
        <f>J58*'Koszty jednostkowe'!$F$12</f>
        <v>#REF!</v>
      </c>
      <c r="Y58" s="7" t="e">
        <f>J58*'Koszty jednostkowe'!$F$23</f>
        <v>#REF!</v>
      </c>
      <c r="Z58" s="7" t="e">
        <f t="shared" si="1"/>
        <v>#REF!</v>
      </c>
      <c r="AA58" s="7" t="e">
        <f t="shared" si="2"/>
        <v>#REF!</v>
      </c>
    </row>
    <row r="59" spans="2:27">
      <c r="B59" s="24">
        <f t="shared" si="3"/>
        <v>52</v>
      </c>
      <c r="C59" s="24" t="s">
        <v>7507</v>
      </c>
      <c r="D59" s="96" t="e">
        <f>'Podsumowanie inwentaryzacji'!T59</f>
        <v>#REF!</v>
      </c>
      <c r="E59" s="96" t="e">
        <f>'Podsumowanie inwentaryzacji'!U59</f>
        <v>#REF!</v>
      </c>
      <c r="F59" s="96" t="e">
        <f>'Podsumowanie inwentaryzacji'!V59</f>
        <v>#REF!</v>
      </c>
      <c r="G59" s="96" t="e">
        <f>'Podsumowanie inwentaryzacji'!W59</f>
        <v>#REF!</v>
      </c>
      <c r="H59" s="96" t="e">
        <f>'Podsumowanie inwentaryzacji'!X59</f>
        <v>#REF!</v>
      </c>
      <c r="I59" s="96" t="e">
        <f>'Podsumowanie inwentaryzacji'!Y59</f>
        <v>#REF!</v>
      </c>
      <c r="J59" s="96" t="e">
        <f>'Podsumowanie inwentaryzacji'!Z59</f>
        <v>#REF!</v>
      </c>
      <c r="K59" s="101" t="e">
        <f t="shared" si="0"/>
        <v>#REF!</v>
      </c>
      <c r="L59" s="7" t="e">
        <f>D59*'Koszty jednostkowe'!$F$10</f>
        <v>#REF!</v>
      </c>
      <c r="M59" s="7" t="e">
        <f>D59*'Koszty jednostkowe'!$F$21</f>
        <v>#REF!</v>
      </c>
      <c r="N59" s="7" t="e">
        <f>E59*'Koszty jednostkowe'!$F$10</f>
        <v>#REF!</v>
      </c>
      <c r="O59" s="7" t="e">
        <f>E59*'Koszty jednostkowe'!$F$21</f>
        <v>#REF!</v>
      </c>
      <c r="P59" s="7" t="e">
        <f>F59*'Koszty jednostkowe'!$F$10</f>
        <v>#REF!</v>
      </c>
      <c r="Q59" s="7" t="e">
        <f>F59*'Koszty jednostkowe'!$F$21</f>
        <v>#REF!</v>
      </c>
      <c r="R59" s="7" t="e">
        <f>G59*'Koszty jednostkowe'!$F$10</f>
        <v>#REF!</v>
      </c>
      <c r="S59" s="7" t="e">
        <f>G59*'Koszty jednostkowe'!$F$21</f>
        <v>#REF!</v>
      </c>
      <c r="T59" s="7" t="e">
        <f>H59*'Koszty jednostkowe'!$F$10</f>
        <v>#REF!</v>
      </c>
      <c r="U59" s="7" t="e">
        <f>H59*'Koszty jednostkowe'!$F$21</f>
        <v>#REF!</v>
      </c>
      <c r="V59" s="7" t="e">
        <f>I59*'Koszty jednostkowe'!$F$10</f>
        <v>#REF!</v>
      </c>
      <c r="W59" s="7" t="e">
        <f>I59*'Koszty jednostkowe'!$F$21</f>
        <v>#REF!</v>
      </c>
      <c r="X59" s="7" t="e">
        <f>J59*'Koszty jednostkowe'!$F$12</f>
        <v>#REF!</v>
      </c>
      <c r="Y59" s="7" t="e">
        <f>J59*'Koszty jednostkowe'!$F$23</f>
        <v>#REF!</v>
      </c>
      <c r="Z59" s="7" t="e">
        <f t="shared" si="1"/>
        <v>#REF!</v>
      </c>
      <c r="AA59" s="7" t="e">
        <f t="shared" si="2"/>
        <v>#REF!</v>
      </c>
    </row>
    <row r="60" spans="2:27">
      <c r="B60" s="24">
        <f t="shared" si="3"/>
        <v>53</v>
      </c>
      <c r="C60" s="24" t="s">
        <v>2043</v>
      </c>
      <c r="D60" s="96" t="e">
        <f>'Podsumowanie inwentaryzacji'!T60</f>
        <v>#REF!</v>
      </c>
      <c r="E60" s="96" t="e">
        <f>'Podsumowanie inwentaryzacji'!U60</f>
        <v>#REF!</v>
      </c>
      <c r="F60" s="96" t="e">
        <f>'Podsumowanie inwentaryzacji'!V60</f>
        <v>#REF!</v>
      </c>
      <c r="G60" s="96" t="e">
        <f>'Podsumowanie inwentaryzacji'!W60</f>
        <v>#REF!</v>
      </c>
      <c r="H60" s="96" t="e">
        <f>'Podsumowanie inwentaryzacji'!X60</f>
        <v>#REF!</v>
      </c>
      <c r="I60" s="96" t="e">
        <f>'Podsumowanie inwentaryzacji'!Y60</f>
        <v>#REF!</v>
      </c>
      <c r="J60" s="96" t="e">
        <f>'Podsumowanie inwentaryzacji'!Z60</f>
        <v>#REF!</v>
      </c>
      <c r="K60" s="101" t="e">
        <f t="shared" si="0"/>
        <v>#REF!</v>
      </c>
      <c r="L60" s="7" t="e">
        <f>D60*'Koszty jednostkowe'!$F$10</f>
        <v>#REF!</v>
      </c>
      <c r="M60" s="7" t="e">
        <f>D60*'Koszty jednostkowe'!$F$21</f>
        <v>#REF!</v>
      </c>
      <c r="N60" s="7" t="e">
        <f>E60*'Koszty jednostkowe'!$F$10</f>
        <v>#REF!</v>
      </c>
      <c r="O60" s="7" t="e">
        <f>E60*'Koszty jednostkowe'!$F$21</f>
        <v>#REF!</v>
      </c>
      <c r="P60" s="7" t="e">
        <f>F60*'Koszty jednostkowe'!$F$10</f>
        <v>#REF!</v>
      </c>
      <c r="Q60" s="7" t="e">
        <f>F60*'Koszty jednostkowe'!$F$21</f>
        <v>#REF!</v>
      </c>
      <c r="R60" s="7" t="e">
        <f>G60*'Koszty jednostkowe'!$F$10</f>
        <v>#REF!</v>
      </c>
      <c r="S60" s="7" t="e">
        <f>G60*'Koszty jednostkowe'!$F$21</f>
        <v>#REF!</v>
      </c>
      <c r="T60" s="7" t="e">
        <f>H60*'Koszty jednostkowe'!$F$10</f>
        <v>#REF!</v>
      </c>
      <c r="U60" s="7" t="e">
        <f>H60*'Koszty jednostkowe'!$F$21</f>
        <v>#REF!</v>
      </c>
      <c r="V60" s="7" t="e">
        <f>I60*'Koszty jednostkowe'!$F$10</f>
        <v>#REF!</v>
      </c>
      <c r="W60" s="7" t="e">
        <f>I60*'Koszty jednostkowe'!$F$21</f>
        <v>#REF!</v>
      </c>
      <c r="X60" s="7" t="e">
        <f>J60*'Koszty jednostkowe'!$F$12</f>
        <v>#REF!</v>
      </c>
      <c r="Y60" s="7" t="e">
        <f>J60*'Koszty jednostkowe'!$F$23</f>
        <v>#REF!</v>
      </c>
      <c r="Z60" s="7" t="e">
        <f t="shared" si="1"/>
        <v>#REF!</v>
      </c>
      <c r="AA60" s="7" t="e">
        <f t="shared" si="2"/>
        <v>#REF!</v>
      </c>
    </row>
    <row r="61" spans="2:27">
      <c r="B61" s="24">
        <f t="shared" si="3"/>
        <v>54</v>
      </c>
      <c r="C61" s="24" t="s">
        <v>3973</v>
      </c>
      <c r="D61" s="96" t="e">
        <f>'Podsumowanie inwentaryzacji'!T61</f>
        <v>#REF!</v>
      </c>
      <c r="E61" s="96" t="e">
        <f>'Podsumowanie inwentaryzacji'!U61</f>
        <v>#REF!</v>
      </c>
      <c r="F61" s="96" t="e">
        <f>'Podsumowanie inwentaryzacji'!V61</f>
        <v>#REF!</v>
      </c>
      <c r="G61" s="96" t="e">
        <f>'Podsumowanie inwentaryzacji'!W61</f>
        <v>#REF!</v>
      </c>
      <c r="H61" s="96" t="e">
        <f>'Podsumowanie inwentaryzacji'!X61</f>
        <v>#REF!</v>
      </c>
      <c r="I61" s="96" t="e">
        <f>'Podsumowanie inwentaryzacji'!Y61</f>
        <v>#REF!</v>
      </c>
      <c r="J61" s="96" t="e">
        <f>'Podsumowanie inwentaryzacji'!Z61</f>
        <v>#REF!</v>
      </c>
      <c r="K61" s="101" t="e">
        <f t="shared" si="0"/>
        <v>#REF!</v>
      </c>
      <c r="L61" s="7" t="e">
        <f>D61*'Koszty jednostkowe'!$F$10</f>
        <v>#REF!</v>
      </c>
      <c r="M61" s="7" t="e">
        <f>D61*'Koszty jednostkowe'!$F$21</f>
        <v>#REF!</v>
      </c>
      <c r="N61" s="7" t="e">
        <f>E61*'Koszty jednostkowe'!$F$10</f>
        <v>#REF!</v>
      </c>
      <c r="O61" s="7" t="e">
        <f>E61*'Koszty jednostkowe'!$F$21</f>
        <v>#REF!</v>
      </c>
      <c r="P61" s="7" t="e">
        <f>F61*'Koszty jednostkowe'!$F$10</f>
        <v>#REF!</v>
      </c>
      <c r="Q61" s="7" t="e">
        <f>F61*'Koszty jednostkowe'!$F$21</f>
        <v>#REF!</v>
      </c>
      <c r="R61" s="7" t="e">
        <f>G61*'Koszty jednostkowe'!$F$10</f>
        <v>#REF!</v>
      </c>
      <c r="S61" s="7" t="e">
        <f>G61*'Koszty jednostkowe'!$F$21</f>
        <v>#REF!</v>
      </c>
      <c r="T61" s="7" t="e">
        <f>H61*'Koszty jednostkowe'!$F$10</f>
        <v>#REF!</v>
      </c>
      <c r="U61" s="7" t="e">
        <f>H61*'Koszty jednostkowe'!$F$21</f>
        <v>#REF!</v>
      </c>
      <c r="V61" s="7" t="e">
        <f>I61*'Koszty jednostkowe'!$F$10</f>
        <v>#REF!</v>
      </c>
      <c r="W61" s="7" t="e">
        <f>I61*'Koszty jednostkowe'!$F$21</f>
        <v>#REF!</v>
      </c>
      <c r="X61" s="7" t="e">
        <f>J61*'Koszty jednostkowe'!$F$12</f>
        <v>#REF!</v>
      </c>
      <c r="Y61" s="7" t="e">
        <f>J61*'Koszty jednostkowe'!$F$23</f>
        <v>#REF!</v>
      </c>
      <c r="Z61" s="7" t="e">
        <f t="shared" si="1"/>
        <v>#REF!</v>
      </c>
      <c r="AA61" s="7" t="e">
        <f t="shared" si="2"/>
        <v>#REF!</v>
      </c>
    </row>
    <row r="62" spans="2:27">
      <c r="B62" s="24">
        <f t="shared" si="3"/>
        <v>55</v>
      </c>
      <c r="C62" s="24" t="s">
        <v>3950</v>
      </c>
      <c r="D62" s="96" t="e">
        <f>'Podsumowanie inwentaryzacji'!T62</f>
        <v>#REF!</v>
      </c>
      <c r="E62" s="96" t="e">
        <f>'Podsumowanie inwentaryzacji'!U62</f>
        <v>#REF!</v>
      </c>
      <c r="F62" s="96" t="e">
        <f>'Podsumowanie inwentaryzacji'!V62</f>
        <v>#REF!</v>
      </c>
      <c r="G62" s="96" t="e">
        <f>'Podsumowanie inwentaryzacji'!W62</f>
        <v>#REF!</v>
      </c>
      <c r="H62" s="96" t="e">
        <f>'Podsumowanie inwentaryzacji'!X62</f>
        <v>#REF!</v>
      </c>
      <c r="I62" s="96" t="e">
        <f>'Podsumowanie inwentaryzacji'!Y62</f>
        <v>#REF!</v>
      </c>
      <c r="J62" s="96" t="e">
        <f>'Podsumowanie inwentaryzacji'!Z62</f>
        <v>#REF!</v>
      </c>
      <c r="K62" s="101" t="e">
        <f t="shared" si="0"/>
        <v>#REF!</v>
      </c>
      <c r="L62" s="7" t="e">
        <f>D62*'Koszty jednostkowe'!$F$10</f>
        <v>#REF!</v>
      </c>
      <c r="M62" s="7" t="e">
        <f>D62*'Koszty jednostkowe'!$F$21</f>
        <v>#REF!</v>
      </c>
      <c r="N62" s="7" t="e">
        <f>E62*'Koszty jednostkowe'!$F$10</f>
        <v>#REF!</v>
      </c>
      <c r="O62" s="7" t="e">
        <f>E62*'Koszty jednostkowe'!$F$21</f>
        <v>#REF!</v>
      </c>
      <c r="P62" s="7" t="e">
        <f>F62*'Koszty jednostkowe'!$F$10</f>
        <v>#REF!</v>
      </c>
      <c r="Q62" s="7" t="e">
        <f>F62*'Koszty jednostkowe'!$F$21</f>
        <v>#REF!</v>
      </c>
      <c r="R62" s="7" t="e">
        <f>G62*'Koszty jednostkowe'!$F$10</f>
        <v>#REF!</v>
      </c>
      <c r="S62" s="7" t="e">
        <f>G62*'Koszty jednostkowe'!$F$21</f>
        <v>#REF!</v>
      </c>
      <c r="T62" s="7" t="e">
        <f>H62*'Koszty jednostkowe'!$F$10</f>
        <v>#REF!</v>
      </c>
      <c r="U62" s="7" t="e">
        <f>H62*'Koszty jednostkowe'!$F$21</f>
        <v>#REF!</v>
      </c>
      <c r="V62" s="7" t="e">
        <f>I62*'Koszty jednostkowe'!$F$10</f>
        <v>#REF!</v>
      </c>
      <c r="W62" s="7" t="e">
        <f>I62*'Koszty jednostkowe'!$F$21</f>
        <v>#REF!</v>
      </c>
      <c r="X62" s="7" t="e">
        <f>J62*'Koszty jednostkowe'!$F$12</f>
        <v>#REF!</v>
      </c>
      <c r="Y62" s="7" t="e">
        <f>J62*'Koszty jednostkowe'!$F$23</f>
        <v>#REF!</v>
      </c>
      <c r="Z62" s="7" t="e">
        <f t="shared" si="1"/>
        <v>#REF!</v>
      </c>
      <c r="AA62" s="7" t="e">
        <f t="shared" si="2"/>
        <v>#REF!</v>
      </c>
    </row>
    <row r="63" spans="2:27">
      <c r="B63" s="24">
        <f t="shared" si="3"/>
        <v>56</v>
      </c>
      <c r="C63" s="24" t="s">
        <v>4249</v>
      </c>
      <c r="D63" s="96" t="e">
        <f>'Podsumowanie inwentaryzacji'!T63</f>
        <v>#REF!</v>
      </c>
      <c r="E63" s="96" t="e">
        <f>'Podsumowanie inwentaryzacji'!U63</f>
        <v>#REF!</v>
      </c>
      <c r="F63" s="96" t="e">
        <f>'Podsumowanie inwentaryzacji'!V63</f>
        <v>#REF!</v>
      </c>
      <c r="G63" s="96" t="e">
        <f>'Podsumowanie inwentaryzacji'!W63</f>
        <v>#REF!</v>
      </c>
      <c r="H63" s="96" t="e">
        <f>'Podsumowanie inwentaryzacji'!X63</f>
        <v>#REF!</v>
      </c>
      <c r="I63" s="96" t="e">
        <f>'Podsumowanie inwentaryzacji'!Y63</f>
        <v>#REF!</v>
      </c>
      <c r="J63" s="96" t="e">
        <f>'Podsumowanie inwentaryzacji'!Z63</f>
        <v>#REF!</v>
      </c>
      <c r="K63" s="101" t="e">
        <f t="shared" si="0"/>
        <v>#REF!</v>
      </c>
      <c r="L63" s="7" t="e">
        <f>D63*'Koszty jednostkowe'!$F$10</f>
        <v>#REF!</v>
      </c>
      <c r="M63" s="7" t="e">
        <f>D63*'Koszty jednostkowe'!$F$21</f>
        <v>#REF!</v>
      </c>
      <c r="N63" s="7" t="e">
        <f>E63*'Koszty jednostkowe'!$F$10</f>
        <v>#REF!</v>
      </c>
      <c r="O63" s="7" t="e">
        <f>E63*'Koszty jednostkowe'!$F$21</f>
        <v>#REF!</v>
      </c>
      <c r="P63" s="7" t="e">
        <f>F63*'Koszty jednostkowe'!$F$10</f>
        <v>#REF!</v>
      </c>
      <c r="Q63" s="7" t="e">
        <f>F63*'Koszty jednostkowe'!$F$21</f>
        <v>#REF!</v>
      </c>
      <c r="R63" s="7" t="e">
        <f>G63*'Koszty jednostkowe'!$F$10</f>
        <v>#REF!</v>
      </c>
      <c r="S63" s="7" t="e">
        <f>G63*'Koszty jednostkowe'!$F$21</f>
        <v>#REF!</v>
      </c>
      <c r="T63" s="7" t="e">
        <f>H63*'Koszty jednostkowe'!$F$10</f>
        <v>#REF!</v>
      </c>
      <c r="U63" s="7" t="e">
        <f>H63*'Koszty jednostkowe'!$F$21</f>
        <v>#REF!</v>
      </c>
      <c r="V63" s="7" t="e">
        <f>I63*'Koszty jednostkowe'!$F$10</f>
        <v>#REF!</v>
      </c>
      <c r="W63" s="7" t="e">
        <f>I63*'Koszty jednostkowe'!$F$21</f>
        <v>#REF!</v>
      </c>
      <c r="X63" s="7" t="e">
        <f>J63*'Koszty jednostkowe'!$F$12</f>
        <v>#REF!</v>
      </c>
      <c r="Y63" s="7" t="e">
        <f>J63*'Koszty jednostkowe'!$F$23</f>
        <v>#REF!</v>
      </c>
      <c r="Z63" s="7" t="e">
        <f t="shared" si="1"/>
        <v>#REF!</v>
      </c>
      <c r="AA63" s="7" t="e">
        <f t="shared" si="2"/>
        <v>#REF!</v>
      </c>
    </row>
    <row r="64" spans="2:27">
      <c r="B64" s="24">
        <f t="shared" si="3"/>
        <v>57</v>
      </c>
      <c r="C64" s="24" t="s">
        <v>7508</v>
      </c>
      <c r="D64" s="96" t="e">
        <f>'Podsumowanie inwentaryzacji'!T64</f>
        <v>#REF!</v>
      </c>
      <c r="E64" s="96" t="e">
        <f>'Podsumowanie inwentaryzacji'!U64</f>
        <v>#REF!</v>
      </c>
      <c r="F64" s="96" t="e">
        <f>'Podsumowanie inwentaryzacji'!V64</f>
        <v>#REF!</v>
      </c>
      <c r="G64" s="96" t="e">
        <f>'Podsumowanie inwentaryzacji'!W64</f>
        <v>#REF!</v>
      </c>
      <c r="H64" s="96" t="e">
        <f>'Podsumowanie inwentaryzacji'!X64</f>
        <v>#REF!</v>
      </c>
      <c r="I64" s="96" t="e">
        <f>'Podsumowanie inwentaryzacji'!Y64</f>
        <v>#REF!</v>
      </c>
      <c r="J64" s="96" t="e">
        <f>'Podsumowanie inwentaryzacji'!Z64</f>
        <v>#REF!</v>
      </c>
      <c r="K64" s="101" t="e">
        <f t="shared" si="0"/>
        <v>#REF!</v>
      </c>
      <c r="L64" s="7" t="e">
        <f>D64*'Koszty jednostkowe'!$F$10</f>
        <v>#REF!</v>
      </c>
      <c r="M64" s="7" t="e">
        <f>D64*'Koszty jednostkowe'!$F$21</f>
        <v>#REF!</v>
      </c>
      <c r="N64" s="7" t="e">
        <f>E64*'Koszty jednostkowe'!$F$10</f>
        <v>#REF!</v>
      </c>
      <c r="O64" s="7" t="e">
        <f>E64*'Koszty jednostkowe'!$F$21</f>
        <v>#REF!</v>
      </c>
      <c r="P64" s="7" t="e">
        <f>F64*'Koszty jednostkowe'!$F$10</f>
        <v>#REF!</v>
      </c>
      <c r="Q64" s="7" t="e">
        <f>F64*'Koszty jednostkowe'!$F$21</f>
        <v>#REF!</v>
      </c>
      <c r="R64" s="7" t="e">
        <f>G64*'Koszty jednostkowe'!$F$10</f>
        <v>#REF!</v>
      </c>
      <c r="S64" s="7" t="e">
        <f>G64*'Koszty jednostkowe'!$F$21</f>
        <v>#REF!</v>
      </c>
      <c r="T64" s="7" t="e">
        <f>H64*'Koszty jednostkowe'!$F$10</f>
        <v>#REF!</v>
      </c>
      <c r="U64" s="7" t="e">
        <f>H64*'Koszty jednostkowe'!$F$21</f>
        <v>#REF!</v>
      </c>
      <c r="V64" s="7" t="e">
        <f>I64*'Koszty jednostkowe'!$F$10</f>
        <v>#REF!</v>
      </c>
      <c r="W64" s="7" t="e">
        <f>I64*'Koszty jednostkowe'!$F$21</f>
        <v>#REF!</v>
      </c>
      <c r="X64" s="7" t="e">
        <f>J64*'Koszty jednostkowe'!$F$12</f>
        <v>#REF!</v>
      </c>
      <c r="Y64" s="7" t="e">
        <f>J64*'Koszty jednostkowe'!$F$23</f>
        <v>#REF!</v>
      </c>
      <c r="Z64" s="7" t="e">
        <f t="shared" si="1"/>
        <v>#REF!</v>
      </c>
      <c r="AA64" s="7" t="e">
        <f t="shared" si="2"/>
        <v>#REF!</v>
      </c>
    </row>
    <row r="65" spans="2:30">
      <c r="B65" s="24">
        <f t="shared" si="3"/>
        <v>58</v>
      </c>
      <c r="C65" s="24" t="s">
        <v>6165</v>
      </c>
      <c r="D65" s="96" t="e">
        <f>'Podsumowanie inwentaryzacji'!T65</f>
        <v>#REF!</v>
      </c>
      <c r="E65" s="96" t="e">
        <f>'Podsumowanie inwentaryzacji'!U65</f>
        <v>#REF!</v>
      </c>
      <c r="F65" s="96" t="e">
        <f>'Podsumowanie inwentaryzacji'!V65</f>
        <v>#REF!</v>
      </c>
      <c r="G65" s="96" t="e">
        <f>'Podsumowanie inwentaryzacji'!W65</f>
        <v>#REF!</v>
      </c>
      <c r="H65" s="96" t="e">
        <f>'Podsumowanie inwentaryzacji'!X65</f>
        <v>#REF!</v>
      </c>
      <c r="I65" s="96" t="e">
        <f>'Podsumowanie inwentaryzacji'!Y65</f>
        <v>#REF!</v>
      </c>
      <c r="J65" s="96" t="e">
        <f>'Podsumowanie inwentaryzacji'!Z65</f>
        <v>#REF!</v>
      </c>
      <c r="K65" s="101" t="e">
        <f t="shared" si="0"/>
        <v>#REF!</v>
      </c>
      <c r="L65" s="7" t="e">
        <f>D65*'Koszty jednostkowe'!$F$10</f>
        <v>#REF!</v>
      </c>
      <c r="M65" s="7" t="e">
        <f>D65*'Koszty jednostkowe'!$F$21</f>
        <v>#REF!</v>
      </c>
      <c r="N65" s="7" t="e">
        <f>E65*'Koszty jednostkowe'!$F$10</f>
        <v>#REF!</v>
      </c>
      <c r="O65" s="7" t="e">
        <f>E65*'Koszty jednostkowe'!$F$21</f>
        <v>#REF!</v>
      </c>
      <c r="P65" s="7" t="e">
        <f>F65*'Koszty jednostkowe'!$F$10</f>
        <v>#REF!</v>
      </c>
      <c r="Q65" s="7" t="e">
        <f>F65*'Koszty jednostkowe'!$F$21</f>
        <v>#REF!</v>
      </c>
      <c r="R65" s="7" t="e">
        <f>G65*'Koszty jednostkowe'!$F$10</f>
        <v>#REF!</v>
      </c>
      <c r="S65" s="7" t="e">
        <f>G65*'Koszty jednostkowe'!$F$21</f>
        <v>#REF!</v>
      </c>
      <c r="T65" s="7" t="e">
        <f>H65*'Koszty jednostkowe'!$F$10</f>
        <v>#REF!</v>
      </c>
      <c r="U65" s="7" t="e">
        <f>H65*'Koszty jednostkowe'!$F$21</f>
        <v>#REF!</v>
      </c>
      <c r="V65" s="7" t="e">
        <f>I65*'Koszty jednostkowe'!$F$10</f>
        <v>#REF!</v>
      </c>
      <c r="W65" s="7" t="e">
        <f>I65*'Koszty jednostkowe'!$F$21</f>
        <v>#REF!</v>
      </c>
      <c r="X65" s="7" t="e">
        <f>J65*'Koszty jednostkowe'!$F$12</f>
        <v>#REF!</v>
      </c>
      <c r="Y65" s="7" t="e">
        <f>J65*'Koszty jednostkowe'!$F$23</f>
        <v>#REF!</v>
      </c>
      <c r="Z65" s="7" t="e">
        <f t="shared" si="1"/>
        <v>#REF!</v>
      </c>
      <c r="AA65" s="7" t="e">
        <f t="shared" si="2"/>
        <v>#REF!</v>
      </c>
    </row>
    <row r="66" spans="2:30">
      <c r="B66" s="24">
        <f t="shared" si="3"/>
        <v>59</v>
      </c>
      <c r="C66" s="33" t="s">
        <v>2943</v>
      </c>
      <c r="D66" s="96" t="e">
        <f>'Podsumowanie inwentaryzacji'!T66</f>
        <v>#REF!</v>
      </c>
      <c r="E66" s="96" t="e">
        <f>'Podsumowanie inwentaryzacji'!U66</f>
        <v>#REF!</v>
      </c>
      <c r="F66" s="96" t="e">
        <f>'Podsumowanie inwentaryzacji'!V66</f>
        <v>#REF!</v>
      </c>
      <c r="G66" s="96" t="e">
        <f>'Podsumowanie inwentaryzacji'!W66</f>
        <v>#REF!</v>
      </c>
      <c r="H66" s="96" t="e">
        <f>'Podsumowanie inwentaryzacji'!X66</f>
        <v>#REF!</v>
      </c>
      <c r="I66" s="96" t="e">
        <f>'Podsumowanie inwentaryzacji'!Y66</f>
        <v>#REF!</v>
      </c>
      <c r="J66" s="96" t="e">
        <f>'Podsumowanie inwentaryzacji'!Z66</f>
        <v>#REF!</v>
      </c>
      <c r="K66" s="101" t="e">
        <f t="shared" si="0"/>
        <v>#REF!</v>
      </c>
      <c r="L66" s="7" t="e">
        <f>D66*'Koszty jednostkowe'!$F$10</f>
        <v>#REF!</v>
      </c>
      <c r="M66" s="7" t="e">
        <f>D66*'Koszty jednostkowe'!$F$21</f>
        <v>#REF!</v>
      </c>
      <c r="N66" s="7" t="e">
        <f>E66*'Koszty jednostkowe'!$F$10</f>
        <v>#REF!</v>
      </c>
      <c r="O66" s="7" t="e">
        <f>E66*'Koszty jednostkowe'!$F$21</f>
        <v>#REF!</v>
      </c>
      <c r="P66" s="7" t="e">
        <f>F66*'Koszty jednostkowe'!$F$10</f>
        <v>#REF!</v>
      </c>
      <c r="Q66" s="7" t="e">
        <f>F66*'Koszty jednostkowe'!$F$21</f>
        <v>#REF!</v>
      </c>
      <c r="R66" s="7" t="e">
        <f>G66*'Koszty jednostkowe'!$F$10</f>
        <v>#REF!</v>
      </c>
      <c r="S66" s="7" t="e">
        <f>G66*'Koszty jednostkowe'!$F$21</f>
        <v>#REF!</v>
      </c>
      <c r="T66" s="7" t="e">
        <f>H66*'Koszty jednostkowe'!$F$10</f>
        <v>#REF!</v>
      </c>
      <c r="U66" s="7" t="e">
        <f>H66*'Koszty jednostkowe'!$F$21</f>
        <v>#REF!</v>
      </c>
      <c r="V66" s="7" t="e">
        <f>I66*'Koszty jednostkowe'!$F$10</f>
        <v>#REF!</v>
      </c>
      <c r="W66" s="7" t="e">
        <f>I66*'Koszty jednostkowe'!$F$21</f>
        <v>#REF!</v>
      </c>
      <c r="X66" s="7" t="e">
        <f>J66*'Koszty jednostkowe'!$F$12</f>
        <v>#REF!</v>
      </c>
      <c r="Y66" s="7" t="e">
        <f>J66*'Koszty jednostkowe'!$F$23</f>
        <v>#REF!</v>
      </c>
      <c r="Z66" s="7" t="e">
        <f t="shared" si="1"/>
        <v>#REF!</v>
      </c>
      <c r="AA66" s="7" t="e">
        <f t="shared" si="2"/>
        <v>#REF!</v>
      </c>
    </row>
    <row r="67" spans="2:30">
      <c r="B67" s="24">
        <f t="shared" si="3"/>
        <v>60</v>
      </c>
      <c r="C67" s="24" t="s">
        <v>7509</v>
      </c>
      <c r="D67" s="96" t="e">
        <f>'Podsumowanie inwentaryzacji'!T67</f>
        <v>#REF!</v>
      </c>
      <c r="E67" s="96" t="e">
        <f>'Podsumowanie inwentaryzacji'!U67</f>
        <v>#REF!</v>
      </c>
      <c r="F67" s="96" t="e">
        <f>'Podsumowanie inwentaryzacji'!V67</f>
        <v>#REF!</v>
      </c>
      <c r="G67" s="96" t="e">
        <f>'Podsumowanie inwentaryzacji'!W67</f>
        <v>#REF!</v>
      </c>
      <c r="H67" s="96" t="e">
        <f>'Podsumowanie inwentaryzacji'!X67</f>
        <v>#REF!</v>
      </c>
      <c r="I67" s="96" t="e">
        <f>'Podsumowanie inwentaryzacji'!Y67</f>
        <v>#REF!</v>
      </c>
      <c r="J67" s="96" t="e">
        <f>'Podsumowanie inwentaryzacji'!Z67</f>
        <v>#REF!</v>
      </c>
      <c r="K67" s="101" t="e">
        <f t="shared" si="0"/>
        <v>#REF!</v>
      </c>
      <c r="L67" s="7" t="e">
        <f>D67*'Koszty jednostkowe'!$F$10</f>
        <v>#REF!</v>
      </c>
      <c r="M67" s="7" t="e">
        <f>D67*'Koszty jednostkowe'!$F$21</f>
        <v>#REF!</v>
      </c>
      <c r="N67" s="7" t="e">
        <f>E67*'Koszty jednostkowe'!$F$10</f>
        <v>#REF!</v>
      </c>
      <c r="O67" s="7" t="e">
        <f>E67*'Koszty jednostkowe'!$F$21</f>
        <v>#REF!</v>
      </c>
      <c r="P67" s="7" t="e">
        <f>F67*'Koszty jednostkowe'!$F$10</f>
        <v>#REF!</v>
      </c>
      <c r="Q67" s="7" t="e">
        <f>F67*'Koszty jednostkowe'!$F$21</f>
        <v>#REF!</v>
      </c>
      <c r="R67" s="7" t="e">
        <f>G67*'Koszty jednostkowe'!$F$10</f>
        <v>#REF!</v>
      </c>
      <c r="S67" s="7" t="e">
        <f>G67*'Koszty jednostkowe'!$F$21</f>
        <v>#REF!</v>
      </c>
      <c r="T67" s="7" t="e">
        <f>H67*'Koszty jednostkowe'!$F$10</f>
        <v>#REF!</v>
      </c>
      <c r="U67" s="7" t="e">
        <f>H67*'Koszty jednostkowe'!$F$21</f>
        <v>#REF!</v>
      </c>
      <c r="V67" s="7" t="e">
        <f>I67*'Koszty jednostkowe'!$F$10</f>
        <v>#REF!</v>
      </c>
      <c r="W67" s="7" t="e">
        <f>I67*'Koszty jednostkowe'!$F$21</f>
        <v>#REF!</v>
      </c>
      <c r="X67" s="7" t="e">
        <f>J67*'Koszty jednostkowe'!$F$12</f>
        <v>#REF!</v>
      </c>
      <c r="Y67" s="7" t="e">
        <f>J67*'Koszty jednostkowe'!$F$23</f>
        <v>#REF!</v>
      </c>
      <c r="Z67" s="7" t="e">
        <f t="shared" si="1"/>
        <v>#REF!</v>
      </c>
      <c r="AA67" s="7" t="e">
        <f t="shared" si="2"/>
        <v>#REF!</v>
      </c>
    </row>
    <row r="68" spans="2:30">
      <c r="B68" s="24">
        <f t="shared" si="3"/>
        <v>61</v>
      </c>
      <c r="C68" s="24" t="s">
        <v>7288</v>
      </c>
      <c r="D68" s="96" t="e">
        <f>'Podsumowanie inwentaryzacji'!T68</f>
        <v>#REF!</v>
      </c>
      <c r="E68" s="96" t="e">
        <f>'Podsumowanie inwentaryzacji'!U68</f>
        <v>#REF!</v>
      </c>
      <c r="F68" s="96" t="e">
        <f>'Podsumowanie inwentaryzacji'!V68</f>
        <v>#REF!</v>
      </c>
      <c r="G68" s="96" t="e">
        <f>'Podsumowanie inwentaryzacji'!W68</f>
        <v>#REF!</v>
      </c>
      <c r="H68" s="96" t="e">
        <f>'Podsumowanie inwentaryzacji'!X68</f>
        <v>#REF!</v>
      </c>
      <c r="I68" s="96" t="e">
        <f>'Podsumowanie inwentaryzacji'!Y68</f>
        <v>#REF!</v>
      </c>
      <c r="J68" s="96" t="e">
        <f>'Podsumowanie inwentaryzacji'!Z68</f>
        <v>#REF!</v>
      </c>
      <c r="K68" s="101" t="e">
        <f t="shared" si="0"/>
        <v>#REF!</v>
      </c>
      <c r="L68" s="7" t="e">
        <f>D68*'Koszty jednostkowe'!$F$10</f>
        <v>#REF!</v>
      </c>
      <c r="M68" s="7" t="e">
        <f>D68*'Koszty jednostkowe'!$F$21</f>
        <v>#REF!</v>
      </c>
      <c r="N68" s="7" t="e">
        <f>E68*'Koszty jednostkowe'!$F$10</f>
        <v>#REF!</v>
      </c>
      <c r="O68" s="7" t="e">
        <f>E68*'Koszty jednostkowe'!$F$21</f>
        <v>#REF!</v>
      </c>
      <c r="P68" s="7" t="e">
        <f>F68*'Koszty jednostkowe'!$F$10</f>
        <v>#REF!</v>
      </c>
      <c r="Q68" s="7" t="e">
        <f>F68*'Koszty jednostkowe'!$F$21</f>
        <v>#REF!</v>
      </c>
      <c r="R68" s="7" t="e">
        <f>G68*'Koszty jednostkowe'!$F$10</f>
        <v>#REF!</v>
      </c>
      <c r="S68" s="7" t="e">
        <f>G68*'Koszty jednostkowe'!$F$21</f>
        <v>#REF!</v>
      </c>
      <c r="T68" s="7" t="e">
        <f>H68*'Koszty jednostkowe'!$F$10</f>
        <v>#REF!</v>
      </c>
      <c r="U68" s="7" t="e">
        <f>H68*'Koszty jednostkowe'!$F$21</f>
        <v>#REF!</v>
      </c>
      <c r="V68" s="7" t="e">
        <f>I68*'Koszty jednostkowe'!$F$10</f>
        <v>#REF!</v>
      </c>
      <c r="W68" s="7" t="e">
        <f>I68*'Koszty jednostkowe'!$F$21</f>
        <v>#REF!</v>
      </c>
      <c r="X68" s="7" t="e">
        <f>J68*'Koszty jednostkowe'!$F$12</f>
        <v>#REF!</v>
      </c>
      <c r="Y68" s="7" t="e">
        <f>J68*'Koszty jednostkowe'!$F$23</f>
        <v>#REF!</v>
      </c>
      <c r="Z68" s="7" t="e">
        <f t="shared" si="1"/>
        <v>#REF!</v>
      </c>
      <c r="AA68" s="7" t="e">
        <f t="shared" si="2"/>
        <v>#REF!</v>
      </c>
    </row>
    <row r="69" spans="2:30">
      <c r="B69" s="24">
        <f t="shared" si="3"/>
        <v>62</v>
      </c>
      <c r="C69" s="24" t="s">
        <v>7510</v>
      </c>
      <c r="D69" s="96" t="e">
        <f>'Podsumowanie inwentaryzacji'!T69</f>
        <v>#REF!</v>
      </c>
      <c r="E69" s="96" t="e">
        <f>'Podsumowanie inwentaryzacji'!U69</f>
        <v>#REF!</v>
      </c>
      <c r="F69" s="96" t="e">
        <f>'Podsumowanie inwentaryzacji'!V69</f>
        <v>#REF!</v>
      </c>
      <c r="G69" s="96" t="e">
        <f>'Podsumowanie inwentaryzacji'!W69</f>
        <v>#REF!</v>
      </c>
      <c r="H69" s="96" t="e">
        <f>'Podsumowanie inwentaryzacji'!X69</f>
        <v>#REF!</v>
      </c>
      <c r="I69" s="96" t="e">
        <f>'Podsumowanie inwentaryzacji'!Y69</f>
        <v>#REF!</v>
      </c>
      <c r="J69" s="96" t="e">
        <f>'Podsumowanie inwentaryzacji'!Z69</f>
        <v>#REF!</v>
      </c>
      <c r="K69" s="101" t="e">
        <f t="shared" si="0"/>
        <v>#REF!</v>
      </c>
      <c r="L69" s="7" t="e">
        <f>D69*'Koszty jednostkowe'!$F$10</f>
        <v>#REF!</v>
      </c>
      <c r="M69" s="7" t="e">
        <f>D69*'Koszty jednostkowe'!$F$21</f>
        <v>#REF!</v>
      </c>
      <c r="N69" s="7" t="e">
        <f>E69*'Koszty jednostkowe'!$F$10</f>
        <v>#REF!</v>
      </c>
      <c r="O69" s="7" t="e">
        <f>E69*'Koszty jednostkowe'!$F$21</f>
        <v>#REF!</v>
      </c>
      <c r="P69" s="7" t="e">
        <f>F69*'Koszty jednostkowe'!$F$10</f>
        <v>#REF!</v>
      </c>
      <c r="Q69" s="7" t="e">
        <f>F69*'Koszty jednostkowe'!$F$21</f>
        <v>#REF!</v>
      </c>
      <c r="R69" s="7" t="e">
        <f>G69*'Koszty jednostkowe'!$F$10</f>
        <v>#REF!</v>
      </c>
      <c r="S69" s="7" t="e">
        <f>G69*'Koszty jednostkowe'!$F$21</f>
        <v>#REF!</v>
      </c>
      <c r="T69" s="7" t="e">
        <f>H69*'Koszty jednostkowe'!$F$10</f>
        <v>#REF!</v>
      </c>
      <c r="U69" s="7" t="e">
        <f>H69*'Koszty jednostkowe'!$F$21</f>
        <v>#REF!</v>
      </c>
      <c r="V69" s="7" t="e">
        <f>I69*'Koszty jednostkowe'!$F$10</f>
        <v>#REF!</v>
      </c>
      <c r="W69" s="7" t="e">
        <f>I69*'Koszty jednostkowe'!$F$21</f>
        <v>#REF!</v>
      </c>
      <c r="X69" s="7" t="e">
        <f>J69*'Koszty jednostkowe'!$F$12</f>
        <v>#REF!</v>
      </c>
      <c r="Y69" s="7" t="e">
        <f>J69*'Koszty jednostkowe'!$F$23</f>
        <v>#REF!</v>
      </c>
      <c r="Z69" s="7" t="e">
        <f t="shared" si="1"/>
        <v>#REF!</v>
      </c>
      <c r="AA69" s="7" t="e">
        <f t="shared" si="2"/>
        <v>#REF!</v>
      </c>
    </row>
    <row r="70" spans="2:30">
      <c r="B70" s="234" t="s">
        <v>7512</v>
      </c>
      <c r="C70" s="235"/>
      <c r="D70" s="124" t="e">
        <f t="shared" ref="D70:AA70" si="4">SUM(D8:D69)</f>
        <v>#REF!</v>
      </c>
      <c r="E70" s="124" t="e">
        <f t="shared" si="4"/>
        <v>#REF!</v>
      </c>
      <c r="F70" s="124" t="e">
        <f t="shared" si="4"/>
        <v>#REF!</v>
      </c>
      <c r="G70" s="124" t="e">
        <f t="shared" si="4"/>
        <v>#REF!</v>
      </c>
      <c r="H70" s="124" t="e">
        <f t="shared" si="4"/>
        <v>#REF!</v>
      </c>
      <c r="I70" s="124" t="e">
        <f t="shared" si="4"/>
        <v>#REF!</v>
      </c>
      <c r="J70" s="124" t="e">
        <f t="shared" si="4"/>
        <v>#REF!</v>
      </c>
      <c r="K70" s="124" t="e">
        <f t="shared" si="4"/>
        <v>#REF!</v>
      </c>
      <c r="L70" s="125" t="e">
        <f t="shared" si="4"/>
        <v>#REF!</v>
      </c>
      <c r="M70" s="125" t="e">
        <f t="shared" si="4"/>
        <v>#REF!</v>
      </c>
      <c r="N70" s="125" t="e">
        <f t="shared" si="4"/>
        <v>#REF!</v>
      </c>
      <c r="O70" s="125" t="e">
        <f t="shared" si="4"/>
        <v>#REF!</v>
      </c>
      <c r="P70" s="125" t="e">
        <f t="shared" si="4"/>
        <v>#REF!</v>
      </c>
      <c r="Q70" s="125" t="e">
        <f t="shared" si="4"/>
        <v>#REF!</v>
      </c>
      <c r="R70" s="125" t="e">
        <f t="shared" si="4"/>
        <v>#REF!</v>
      </c>
      <c r="S70" s="125" t="e">
        <f t="shared" si="4"/>
        <v>#REF!</v>
      </c>
      <c r="T70" s="125" t="e">
        <f t="shared" si="4"/>
        <v>#REF!</v>
      </c>
      <c r="U70" s="125" t="e">
        <f t="shared" si="4"/>
        <v>#REF!</v>
      </c>
      <c r="V70" s="125" t="e">
        <f t="shared" si="4"/>
        <v>#REF!</v>
      </c>
      <c r="W70" s="125" t="e">
        <f t="shared" si="4"/>
        <v>#REF!</v>
      </c>
      <c r="X70" s="125" t="e">
        <f t="shared" si="4"/>
        <v>#REF!</v>
      </c>
      <c r="Y70" s="125" t="e">
        <f t="shared" si="4"/>
        <v>#REF!</v>
      </c>
      <c r="Z70" s="125" t="e">
        <f t="shared" si="4"/>
        <v>#REF!</v>
      </c>
      <c r="AA70" s="125" t="e">
        <f t="shared" si="4"/>
        <v>#REF!</v>
      </c>
    </row>
    <row r="71" spans="2:30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2:30">
      <c r="K72" s="31" t="e">
        <f>K70-K121</f>
        <v>#REF!</v>
      </c>
    </row>
    <row r="73" spans="2:30">
      <c r="D73" s="30"/>
      <c r="J73" s="5" t="e">
        <f>J70/K70</f>
        <v>#REF!</v>
      </c>
      <c r="K73" s="5" t="e">
        <f>0.45*K72</f>
        <v>#REF!</v>
      </c>
      <c r="V73" s="30"/>
      <c r="W73" s="30"/>
      <c r="Z73" s="30"/>
      <c r="AA73" s="30"/>
    </row>
    <row r="74" spans="2:30">
      <c r="K74" s="30" t="e">
        <f>K70-694</f>
        <v>#REF!</v>
      </c>
      <c r="Z74" s="30"/>
      <c r="AA74" s="30"/>
    </row>
    <row r="75" spans="2:30">
      <c r="B75" s="35" t="s">
        <v>1982</v>
      </c>
    </row>
    <row r="77" spans="2:30" ht="20.25" customHeight="1">
      <c r="B77" s="197" t="s">
        <v>1931</v>
      </c>
      <c r="C77" s="197" t="s">
        <v>7501</v>
      </c>
      <c r="D77" s="198" t="s">
        <v>1962</v>
      </c>
      <c r="E77" s="199"/>
      <c r="F77" s="199"/>
      <c r="G77" s="199"/>
      <c r="H77" s="199"/>
      <c r="I77" s="199"/>
      <c r="J77" s="199"/>
      <c r="K77" s="188"/>
      <c r="L77" s="201" t="s">
        <v>1966</v>
      </c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</row>
    <row r="78" spans="2:30" ht="11.25" customHeight="1">
      <c r="B78" s="197"/>
      <c r="C78" s="197"/>
      <c r="D78" s="194" t="str">
        <f>D3</f>
        <v>budynki mieszkalne jednorodzinne</v>
      </c>
      <c r="E78" s="194" t="str">
        <f t="shared" ref="E78:K78" si="5">E3</f>
        <v>budynki mieszkalne wielorodzinne</v>
      </c>
      <c r="F78" s="194" t="str">
        <f t="shared" si="5"/>
        <v>budynki gospodarcze</v>
      </c>
      <c r="G78" s="194" t="str">
        <f t="shared" si="5"/>
        <v>komórki</v>
      </c>
      <c r="H78" s="194" t="str">
        <f t="shared" si="5"/>
        <v>garaże</v>
      </c>
      <c r="I78" s="194" t="s">
        <v>7904</v>
      </c>
      <c r="J78" s="194" t="str">
        <f t="shared" si="5"/>
        <v>płyty luzem</v>
      </c>
      <c r="K78" s="194" t="str">
        <f t="shared" si="5"/>
        <v>Razem</v>
      </c>
      <c r="L78" s="197" t="str">
        <f>L3</f>
        <v>Bierkowo</v>
      </c>
      <c r="M78" s="197" t="str">
        <f>M3</f>
        <v>Gdańsk-Szadółki</v>
      </c>
      <c r="N78" s="197" t="str">
        <f t="shared" ref="N78:AA78" si="6">N3</f>
        <v>Bierkowo</v>
      </c>
      <c r="O78" s="197" t="str">
        <f t="shared" si="6"/>
        <v>Gdańsk-Szadółki</v>
      </c>
      <c r="P78" s="197" t="str">
        <f t="shared" si="6"/>
        <v>Bierkowo</v>
      </c>
      <c r="Q78" s="197" t="str">
        <f t="shared" si="6"/>
        <v>Gdańsk-Szadółki</v>
      </c>
      <c r="R78" s="197" t="str">
        <f t="shared" si="6"/>
        <v>Bierkowo</v>
      </c>
      <c r="S78" s="197" t="str">
        <f t="shared" si="6"/>
        <v>Gdańsk-Szadółki</v>
      </c>
      <c r="T78" s="197" t="str">
        <f t="shared" si="6"/>
        <v>Bierkowo</v>
      </c>
      <c r="U78" s="197" t="str">
        <f t="shared" si="6"/>
        <v>Gdańsk-Szadółki</v>
      </c>
      <c r="V78" s="197" t="str">
        <f>V3</f>
        <v>Bierkowo</v>
      </c>
      <c r="W78" s="197" t="str">
        <f>W3</f>
        <v>Gdańsk-Szadółki</v>
      </c>
      <c r="X78" s="197" t="str">
        <f t="shared" si="6"/>
        <v>Bierkowo</v>
      </c>
      <c r="Y78" s="197" t="str">
        <f t="shared" si="6"/>
        <v>Gdańsk-Szadółki</v>
      </c>
      <c r="Z78" s="197" t="str">
        <f t="shared" si="6"/>
        <v>Bierkowo</v>
      </c>
      <c r="AA78" s="197" t="str">
        <f t="shared" si="6"/>
        <v>Gdańsk-Szadółki</v>
      </c>
    </row>
    <row r="79" spans="2:30">
      <c r="B79" s="197"/>
      <c r="C79" s="197"/>
      <c r="D79" s="195"/>
      <c r="E79" s="195"/>
      <c r="F79" s="195"/>
      <c r="G79" s="195"/>
      <c r="H79" s="195"/>
      <c r="I79" s="195"/>
      <c r="J79" s="195"/>
      <c r="K79" s="195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</row>
    <row r="80" spans="2:30">
      <c r="B80" s="197"/>
      <c r="C80" s="197"/>
      <c r="D80" s="195"/>
      <c r="E80" s="195"/>
      <c r="F80" s="195"/>
      <c r="G80" s="195"/>
      <c r="H80" s="195"/>
      <c r="I80" s="195"/>
      <c r="J80" s="195"/>
      <c r="K80" s="195"/>
      <c r="L80" s="200" t="s">
        <v>175</v>
      </c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</row>
    <row r="81" spans="2:27" ht="21.75" customHeight="1">
      <c r="B81" s="197"/>
      <c r="C81" s="197"/>
      <c r="D81" s="196"/>
      <c r="E81" s="196"/>
      <c r="F81" s="196"/>
      <c r="G81" s="196"/>
      <c r="H81" s="196"/>
      <c r="I81" s="196"/>
      <c r="J81" s="196"/>
      <c r="K81" s="196"/>
      <c r="L81" s="187" t="s">
        <v>1972</v>
      </c>
      <c r="M81" s="224"/>
      <c r="N81" s="187" t="s">
        <v>1973</v>
      </c>
      <c r="O81" s="224"/>
      <c r="P81" s="198" t="s">
        <v>1976</v>
      </c>
      <c r="Q81" s="224"/>
      <c r="R81" s="198" t="s">
        <v>1974</v>
      </c>
      <c r="S81" s="224"/>
      <c r="T81" s="198" t="s">
        <v>1975</v>
      </c>
      <c r="U81" s="224"/>
      <c r="V81" s="198" t="s">
        <v>7905</v>
      </c>
      <c r="W81" s="188"/>
      <c r="X81" s="198" t="s">
        <v>1945</v>
      </c>
      <c r="Y81" s="224"/>
      <c r="Z81" s="198" t="s">
        <v>1934</v>
      </c>
      <c r="AA81" s="188"/>
    </row>
    <row r="82" spans="2:27">
      <c r="B82" s="197"/>
      <c r="C82" s="197"/>
      <c r="D82" s="47" t="s">
        <v>1935</v>
      </c>
      <c r="E82" s="47" t="s">
        <v>1935</v>
      </c>
      <c r="F82" s="47" t="s">
        <v>1935</v>
      </c>
      <c r="G82" s="47" t="s">
        <v>1935</v>
      </c>
      <c r="H82" s="47" t="s">
        <v>1935</v>
      </c>
      <c r="I82" s="47" t="s">
        <v>1935</v>
      </c>
      <c r="J82" s="47" t="s">
        <v>1935</v>
      </c>
      <c r="K82" s="47" t="s">
        <v>1935</v>
      </c>
      <c r="L82" s="222" t="s">
        <v>1963</v>
      </c>
      <c r="M82" s="223"/>
      <c r="N82" s="222" t="s">
        <v>1963</v>
      </c>
      <c r="O82" s="223"/>
      <c r="P82" s="222" t="s">
        <v>1963</v>
      </c>
      <c r="Q82" s="223"/>
      <c r="R82" s="222" t="s">
        <v>1963</v>
      </c>
      <c r="S82" s="223"/>
      <c r="T82" s="222" t="s">
        <v>1963</v>
      </c>
      <c r="U82" s="223"/>
      <c r="V82" s="109"/>
      <c r="W82" s="109"/>
      <c r="X82" s="222" t="s">
        <v>1963</v>
      </c>
      <c r="Y82" s="223"/>
      <c r="Z82" s="222" t="s">
        <v>1963</v>
      </c>
      <c r="AA82" s="223"/>
    </row>
    <row r="83" spans="2:27">
      <c r="B83" s="51">
        <v>1</v>
      </c>
      <c r="C83" s="24" t="str">
        <f>'Podsumowanie inwentaryzacji'!C77</f>
        <v>I Armii Wojska Polskiego</v>
      </c>
      <c r="D83" s="24" t="e">
        <f>'Podsumowanie inwentaryzacji'!T77</f>
        <v>#REF!</v>
      </c>
      <c r="E83" s="24" t="e">
        <f>'Podsumowanie inwentaryzacji'!U77</f>
        <v>#REF!</v>
      </c>
      <c r="F83" s="24" t="e">
        <f>'Podsumowanie inwentaryzacji'!V77</f>
        <v>#REF!</v>
      </c>
      <c r="G83" s="24" t="e">
        <f>'Podsumowanie inwentaryzacji'!W77</f>
        <v>#REF!</v>
      </c>
      <c r="H83" s="24" t="e">
        <f>'Podsumowanie inwentaryzacji'!X77</f>
        <v>#REF!</v>
      </c>
      <c r="I83" s="24" t="e">
        <f>'Podsumowanie inwentaryzacji'!Y77</f>
        <v>#REF!</v>
      </c>
      <c r="J83" s="24" t="e">
        <f>'Podsumowanie inwentaryzacji'!Z77</f>
        <v>#REF!</v>
      </c>
      <c r="K83" s="24" t="e">
        <f>SUM(D83:J83)</f>
        <v>#REF!</v>
      </c>
      <c r="L83" s="7" t="e">
        <f>D83*'Koszty jednostkowe'!$F$10</f>
        <v>#REF!</v>
      </c>
      <c r="M83" s="7" t="e">
        <f>D83*'Koszty jednostkowe'!$F$21</f>
        <v>#REF!</v>
      </c>
      <c r="N83" s="7" t="e">
        <f>E83*'Koszty jednostkowe'!$F$10</f>
        <v>#REF!</v>
      </c>
      <c r="O83" s="7" t="e">
        <f>E83*'Koszty jednostkowe'!$F$21</f>
        <v>#REF!</v>
      </c>
      <c r="P83" s="7" t="e">
        <f>F83*'Koszty jednostkowe'!$F$10</f>
        <v>#REF!</v>
      </c>
      <c r="Q83" s="7" t="e">
        <f>F83*'Koszty jednostkowe'!$F$21</f>
        <v>#REF!</v>
      </c>
      <c r="R83" s="7" t="e">
        <f>G83*'Koszty jednostkowe'!$F$10</f>
        <v>#REF!</v>
      </c>
      <c r="S83" s="7" t="e">
        <f>G83*'Koszty jednostkowe'!$F$21</f>
        <v>#REF!</v>
      </c>
      <c r="T83" s="7" t="e">
        <f>H83*'Koszty jednostkowe'!$F$10</f>
        <v>#REF!</v>
      </c>
      <c r="U83" s="7" t="e">
        <f>H83*'Koszty jednostkowe'!$F$21</f>
        <v>#REF!</v>
      </c>
      <c r="V83" s="7" t="e">
        <f>I83*'Koszty jednostkowe'!$F$10</f>
        <v>#REF!</v>
      </c>
      <c r="W83" s="7" t="e">
        <f>I83*'Koszty jednostkowe'!$F$21</f>
        <v>#REF!</v>
      </c>
      <c r="X83" s="7" t="e">
        <f>J83*'Koszty jednostkowe'!$F$12</f>
        <v>#REF!</v>
      </c>
      <c r="Y83" s="7" t="e">
        <f>J83*'Koszty jednostkowe'!$F$23</f>
        <v>#REF!</v>
      </c>
      <c r="Z83" s="7" t="e">
        <f>L83+N83+P83+R83+T83+V83+X83</f>
        <v>#REF!</v>
      </c>
      <c r="AA83" s="7" t="e">
        <f>M83+O83+Q83+S83+U83+W83+Y83</f>
        <v>#REF!</v>
      </c>
    </row>
    <row r="84" spans="2:27">
      <c r="B84" s="51">
        <f>B83+1</f>
        <v>2</v>
      </c>
      <c r="C84" s="24" t="str">
        <f>'Podsumowanie inwentaryzacji'!C78</f>
        <v>Abrahama</v>
      </c>
      <c r="D84" s="24" t="e">
        <f>'Podsumowanie inwentaryzacji'!T78</f>
        <v>#REF!</v>
      </c>
      <c r="E84" s="24" t="e">
        <f>'Podsumowanie inwentaryzacji'!U78</f>
        <v>#REF!</v>
      </c>
      <c r="F84" s="24" t="e">
        <f>'Podsumowanie inwentaryzacji'!V78</f>
        <v>#REF!</v>
      </c>
      <c r="G84" s="24" t="e">
        <f>'Podsumowanie inwentaryzacji'!W78</f>
        <v>#REF!</v>
      </c>
      <c r="H84" s="24" t="e">
        <f>'Podsumowanie inwentaryzacji'!X78</f>
        <v>#REF!</v>
      </c>
      <c r="I84" s="24" t="e">
        <f>'Podsumowanie inwentaryzacji'!Y78</f>
        <v>#REF!</v>
      </c>
      <c r="J84" s="24" t="e">
        <f>'Podsumowanie inwentaryzacji'!Z78</f>
        <v>#REF!</v>
      </c>
      <c r="K84" s="24" t="e">
        <f t="shared" ref="K84:K120" si="7">SUM(D84:J84)</f>
        <v>#REF!</v>
      </c>
      <c r="L84" s="7" t="e">
        <f>D84*'Koszty jednostkowe'!$F$10</f>
        <v>#REF!</v>
      </c>
      <c r="M84" s="7" t="e">
        <f>D84*'Koszty jednostkowe'!$F$21</f>
        <v>#REF!</v>
      </c>
      <c r="N84" s="7" t="e">
        <f>E84*'Koszty jednostkowe'!$F$10</f>
        <v>#REF!</v>
      </c>
      <c r="O84" s="7" t="e">
        <f>E84*'Koszty jednostkowe'!$F$21</f>
        <v>#REF!</v>
      </c>
      <c r="P84" s="7" t="e">
        <f>F84*'Koszty jednostkowe'!$F$10</f>
        <v>#REF!</v>
      </c>
      <c r="Q84" s="7" t="e">
        <f>F84*'Koszty jednostkowe'!$F$21</f>
        <v>#REF!</v>
      </c>
      <c r="R84" s="7" t="e">
        <f>G84*'Koszty jednostkowe'!$F$10</f>
        <v>#REF!</v>
      </c>
      <c r="S84" s="7" t="e">
        <f>G84*'Koszty jednostkowe'!$F$21</f>
        <v>#REF!</v>
      </c>
      <c r="T84" s="7" t="e">
        <f>H84*'Koszty jednostkowe'!$F$10</f>
        <v>#REF!</v>
      </c>
      <c r="U84" s="7" t="e">
        <f>H84*'Koszty jednostkowe'!$F$21</f>
        <v>#REF!</v>
      </c>
      <c r="V84" s="7" t="e">
        <f>I84*'Koszty jednostkowe'!$F$10</f>
        <v>#REF!</v>
      </c>
      <c r="W84" s="7" t="e">
        <f>I84*'Koszty jednostkowe'!$F$21</f>
        <v>#REF!</v>
      </c>
      <c r="X84" s="7" t="e">
        <f>J84*'Koszty jednostkowe'!$F$12</f>
        <v>#REF!</v>
      </c>
      <c r="Y84" s="7" t="e">
        <f>J84*'Koszty jednostkowe'!$F$23</f>
        <v>#REF!</v>
      </c>
      <c r="Z84" s="7" t="e">
        <f t="shared" ref="Z84:Z120" si="8">L84+N84+P84+R84+T84+V84+X84</f>
        <v>#REF!</v>
      </c>
      <c r="AA84" s="7" t="e">
        <f t="shared" ref="AA84:AA120" si="9">M84+O84+Q84+S84+U84+W84+Y84</f>
        <v>#REF!</v>
      </c>
    </row>
    <row r="85" spans="2:27">
      <c r="B85" s="51">
        <f t="shared" ref="B85:B120" si="10">B84+1</f>
        <v>3</v>
      </c>
      <c r="C85" s="24" t="str">
        <f>'Podsumowanie inwentaryzacji'!C79</f>
        <v>Akacjowa</v>
      </c>
      <c r="D85" s="24" t="e">
        <f>'Podsumowanie inwentaryzacji'!T79</f>
        <v>#REF!</v>
      </c>
      <c r="E85" s="24" t="e">
        <f>'Podsumowanie inwentaryzacji'!U79</f>
        <v>#REF!</v>
      </c>
      <c r="F85" s="24" t="e">
        <f>'Podsumowanie inwentaryzacji'!V79</f>
        <v>#REF!</v>
      </c>
      <c r="G85" s="24" t="e">
        <f>'Podsumowanie inwentaryzacji'!W79</f>
        <v>#REF!</v>
      </c>
      <c r="H85" s="24" t="e">
        <f>'Podsumowanie inwentaryzacji'!X79</f>
        <v>#REF!</v>
      </c>
      <c r="I85" s="24" t="e">
        <f>'Podsumowanie inwentaryzacji'!Y79</f>
        <v>#REF!</v>
      </c>
      <c r="J85" s="24" t="e">
        <f>'Podsumowanie inwentaryzacji'!Z79</f>
        <v>#REF!</v>
      </c>
      <c r="K85" s="24" t="e">
        <f t="shared" si="7"/>
        <v>#REF!</v>
      </c>
      <c r="L85" s="7" t="e">
        <f>D85*'Koszty jednostkowe'!$F$10</f>
        <v>#REF!</v>
      </c>
      <c r="M85" s="7" t="e">
        <f>D85*'Koszty jednostkowe'!$F$21</f>
        <v>#REF!</v>
      </c>
      <c r="N85" s="7" t="e">
        <f>E85*'Koszty jednostkowe'!$F$10</f>
        <v>#REF!</v>
      </c>
      <c r="O85" s="7" t="e">
        <f>E85*'Koszty jednostkowe'!$F$21</f>
        <v>#REF!</v>
      </c>
      <c r="P85" s="7" t="e">
        <f>F85*'Koszty jednostkowe'!$F$10</f>
        <v>#REF!</v>
      </c>
      <c r="Q85" s="7" t="e">
        <f>F85*'Koszty jednostkowe'!$F$21</f>
        <v>#REF!</v>
      </c>
      <c r="R85" s="7" t="e">
        <f>G85*'Koszty jednostkowe'!$F$10</f>
        <v>#REF!</v>
      </c>
      <c r="S85" s="7" t="e">
        <f>G85*'Koszty jednostkowe'!$F$21</f>
        <v>#REF!</v>
      </c>
      <c r="T85" s="7" t="e">
        <f>H85*'Koszty jednostkowe'!$F$10</f>
        <v>#REF!</v>
      </c>
      <c r="U85" s="7" t="e">
        <f>H85*'Koszty jednostkowe'!$F$21</f>
        <v>#REF!</v>
      </c>
      <c r="V85" s="7" t="e">
        <f>I85*'Koszty jednostkowe'!$F$10</f>
        <v>#REF!</v>
      </c>
      <c r="W85" s="7" t="e">
        <f>I85*'Koszty jednostkowe'!$F$21</f>
        <v>#REF!</v>
      </c>
      <c r="X85" s="7" t="e">
        <f>J85*'Koszty jednostkowe'!$F$12</f>
        <v>#REF!</v>
      </c>
      <c r="Y85" s="7" t="e">
        <f>J85*'Koszty jednostkowe'!$F$23</f>
        <v>#REF!</v>
      </c>
      <c r="Z85" s="7" t="e">
        <f t="shared" si="8"/>
        <v>#REF!</v>
      </c>
      <c r="AA85" s="7" t="e">
        <f t="shared" si="9"/>
        <v>#REF!</v>
      </c>
    </row>
    <row r="86" spans="2:27">
      <c r="B86" s="51">
        <f t="shared" si="10"/>
        <v>4</v>
      </c>
      <c r="C86" s="24" t="str">
        <f>'Podsumowanie inwentaryzacji'!C80</f>
        <v>Artylerzystów</v>
      </c>
      <c r="D86" s="24" t="e">
        <f>'Podsumowanie inwentaryzacji'!T80</f>
        <v>#REF!</v>
      </c>
      <c r="E86" s="24" t="e">
        <f>'Podsumowanie inwentaryzacji'!U80</f>
        <v>#REF!</v>
      </c>
      <c r="F86" s="24" t="e">
        <f>'Podsumowanie inwentaryzacji'!V80</f>
        <v>#REF!</v>
      </c>
      <c r="G86" s="24" t="e">
        <f>'Podsumowanie inwentaryzacji'!W80</f>
        <v>#REF!</v>
      </c>
      <c r="H86" s="24" t="e">
        <f>'Podsumowanie inwentaryzacji'!X80</f>
        <v>#REF!</v>
      </c>
      <c r="I86" s="24" t="e">
        <f>'Podsumowanie inwentaryzacji'!Y80</f>
        <v>#REF!</v>
      </c>
      <c r="J86" s="24" t="e">
        <f>'Podsumowanie inwentaryzacji'!Z80</f>
        <v>#REF!</v>
      </c>
      <c r="K86" s="24" t="e">
        <f t="shared" si="7"/>
        <v>#REF!</v>
      </c>
      <c r="L86" s="7" t="e">
        <f>D86*'Koszty jednostkowe'!$F$10</f>
        <v>#REF!</v>
      </c>
      <c r="M86" s="7" t="e">
        <f>D86*'Koszty jednostkowe'!$F$21</f>
        <v>#REF!</v>
      </c>
      <c r="N86" s="7" t="e">
        <f>E86*'Koszty jednostkowe'!$F$10</f>
        <v>#REF!</v>
      </c>
      <c r="O86" s="7" t="e">
        <f>E86*'Koszty jednostkowe'!$F$21</f>
        <v>#REF!</v>
      </c>
      <c r="P86" s="7" t="e">
        <f>F86*'Koszty jednostkowe'!$F$10</f>
        <v>#REF!</v>
      </c>
      <c r="Q86" s="7" t="e">
        <f>F86*'Koszty jednostkowe'!$F$21</f>
        <v>#REF!</v>
      </c>
      <c r="R86" s="7" t="e">
        <f>G86*'Koszty jednostkowe'!$F$10</f>
        <v>#REF!</v>
      </c>
      <c r="S86" s="7" t="e">
        <f>G86*'Koszty jednostkowe'!$F$21</f>
        <v>#REF!</v>
      </c>
      <c r="T86" s="7" t="e">
        <f>H86*'Koszty jednostkowe'!$F$10</f>
        <v>#REF!</v>
      </c>
      <c r="U86" s="7" t="e">
        <f>H86*'Koszty jednostkowe'!$F$21</f>
        <v>#REF!</v>
      </c>
      <c r="V86" s="7" t="e">
        <f>I86*'Koszty jednostkowe'!$F$10</f>
        <v>#REF!</v>
      </c>
      <c r="W86" s="7" t="e">
        <f>I86*'Koszty jednostkowe'!$F$21</f>
        <v>#REF!</v>
      </c>
      <c r="X86" s="7" t="e">
        <f>J86*'Koszty jednostkowe'!$F$12</f>
        <v>#REF!</v>
      </c>
      <c r="Y86" s="7" t="e">
        <f>J86*'Koszty jednostkowe'!$F$23</f>
        <v>#REF!</v>
      </c>
      <c r="Z86" s="7" t="e">
        <f t="shared" si="8"/>
        <v>#REF!</v>
      </c>
      <c r="AA86" s="7" t="e">
        <f t="shared" si="9"/>
        <v>#REF!</v>
      </c>
    </row>
    <row r="87" spans="2:27">
      <c r="B87" s="51">
        <f t="shared" si="10"/>
        <v>5</v>
      </c>
      <c r="C87" s="24" t="str">
        <f>'Podsumowanie inwentaryzacji'!C81</f>
        <v>Brzozowa</v>
      </c>
      <c r="D87" s="24" t="e">
        <f>'Podsumowanie inwentaryzacji'!T81</f>
        <v>#REF!</v>
      </c>
      <c r="E87" s="24" t="e">
        <f>'Podsumowanie inwentaryzacji'!U81</f>
        <v>#REF!</v>
      </c>
      <c r="F87" s="24" t="e">
        <f>'Podsumowanie inwentaryzacji'!V81</f>
        <v>#REF!</v>
      </c>
      <c r="G87" s="24" t="e">
        <f>'Podsumowanie inwentaryzacji'!W81</f>
        <v>#REF!</v>
      </c>
      <c r="H87" s="24" t="e">
        <f>'Podsumowanie inwentaryzacji'!X81</f>
        <v>#REF!</v>
      </c>
      <c r="I87" s="24" t="e">
        <f>'Podsumowanie inwentaryzacji'!Y81</f>
        <v>#REF!</v>
      </c>
      <c r="J87" s="24" t="e">
        <f>'Podsumowanie inwentaryzacji'!Z81</f>
        <v>#REF!</v>
      </c>
      <c r="K87" s="24" t="e">
        <f t="shared" si="7"/>
        <v>#REF!</v>
      </c>
      <c r="L87" s="7" t="e">
        <f>D87*'Koszty jednostkowe'!$F$10</f>
        <v>#REF!</v>
      </c>
      <c r="M87" s="7" t="e">
        <f>D87*'Koszty jednostkowe'!$F$21</f>
        <v>#REF!</v>
      </c>
      <c r="N87" s="7" t="e">
        <f>E87*'Koszty jednostkowe'!$F$10</f>
        <v>#REF!</v>
      </c>
      <c r="O87" s="7" t="e">
        <f>E87*'Koszty jednostkowe'!$F$21</f>
        <v>#REF!</v>
      </c>
      <c r="P87" s="7" t="e">
        <f>F87*'Koszty jednostkowe'!$F$10</f>
        <v>#REF!</v>
      </c>
      <c r="Q87" s="7" t="e">
        <f>F87*'Koszty jednostkowe'!$F$21</f>
        <v>#REF!</v>
      </c>
      <c r="R87" s="7" t="e">
        <f>G87*'Koszty jednostkowe'!$F$10</f>
        <v>#REF!</v>
      </c>
      <c r="S87" s="7" t="e">
        <f>G87*'Koszty jednostkowe'!$F$21</f>
        <v>#REF!</v>
      </c>
      <c r="T87" s="7" t="e">
        <f>H87*'Koszty jednostkowe'!$F$10</f>
        <v>#REF!</v>
      </c>
      <c r="U87" s="7" t="e">
        <f>H87*'Koszty jednostkowe'!$F$21</f>
        <v>#REF!</v>
      </c>
      <c r="V87" s="7" t="e">
        <f>I87*'Koszty jednostkowe'!$F$10</f>
        <v>#REF!</v>
      </c>
      <c r="W87" s="7" t="e">
        <f>I87*'Koszty jednostkowe'!$F$21</f>
        <v>#REF!</v>
      </c>
      <c r="X87" s="7" t="e">
        <f>J87*'Koszty jednostkowe'!$F$12</f>
        <v>#REF!</v>
      </c>
      <c r="Y87" s="7" t="e">
        <f>J87*'Koszty jednostkowe'!$F$23</f>
        <v>#REF!</v>
      </c>
      <c r="Z87" s="7" t="e">
        <f t="shared" si="8"/>
        <v>#REF!</v>
      </c>
      <c r="AA87" s="7" t="e">
        <f t="shared" si="9"/>
        <v>#REF!</v>
      </c>
    </row>
    <row r="88" spans="2:27">
      <c r="B88" s="51">
        <f t="shared" si="10"/>
        <v>6</v>
      </c>
      <c r="C88" s="24" t="str">
        <f>'Podsumowanie inwentaryzacji'!C82</f>
        <v>Chopina</v>
      </c>
      <c r="D88" s="24" t="e">
        <f>'Podsumowanie inwentaryzacji'!T82</f>
        <v>#REF!</v>
      </c>
      <c r="E88" s="24" t="e">
        <f>'Podsumowanie inwentaryzacji'!U82</f>
        <v>#REF!</v>
      </c>
      <c r="F88" s="24" t="e">
        <f>'Podsumowanie inwentaryzacji'!V82</f>
        <v>#REF!</v>
      </c>
      <c r="G88" s="24" t="e">
        <f>'Podsumowanie inwentaryzacji'!W82</f>
        <v>#REF!</v>
      </c>
      <c r="H88" s="24" t="e">
        <f>'Podsumowanie inwentaryzacji'!X82</f>
        <v>#REF!</v>
      </c>
      <c r="I88" s="24" t="e">
        <f>'Podsumowanie inwentaryzacji'!Y82</f>
        <v>#REF!</v>
      </c>
      <c r="J88" s="24" t="e">
        <f>'Podsumowanie inwentaryzacji'!Z82</f>
        <v>#REF!</v>
      </c>
      <c r="K88" s="24" t="e">
        <f t="shared" si="7"/>
        <v>#REF!</v>
      </c>
      <c r="L88" s="7" t="e">
        <f>D88*'Koszty jednostkowe'!$F$10</f>
        <v>#REF!</v>
      </c>
      <c r="M88" s="7" t="e">
        <f>D88*'Koszty jednostkowe'!$F$21</f>
        <v>#REF!</v>
      </c>
      <c r="N88" s="7" t="e">
        <f>E88*'Koszty jednostkowe'!$F$10</f>
        <v>#REF!</v>
      </c>
      <c r="O88" s="7" t="e">
        <f>E88*'Koszty jednostkowe'!$F$21</f>
        <v>#REF!</v>
      </c>
      <c r="P88" s="7" t="e">
        <f>F88*'Koszty jednostkowe'!$F$10</f>
        <v>#REF!</v>
      </c>
      <c r="Q88" s="7" t="e">
        <f>F88*'Koszty jednostkowe'!$F$21</f>
        <v>#REF!</v>
      </c>
      <c r="R88" s="7" t="e">
        <f>G88*'Koszty jednostkowe'!$F$10</f>
        <v>#REF!</v>
      </c>
      <c r="S88" s="7" t="e">
        <f>G88*'Koszty jednostkowe'!$F$21</f>
        <v>#REF!</v>
      </c>
      <c r="T88" s="7" t="e">
        <f>H88*'Koszty jednostkowe'!$F$10</f>
        <v>#REF!</v>
      </c>
      <c r="U88" s="7" t="e">
        <f>H88*'Koszty jednostkowe'!$F$21</f>
        <v>#REF!</v>
      </c>
      <c r="V88" s="7" t="e">
        <f>I88*'Koszty jednostkowe'!$F$10</f>
        <v>#REF!</v>
      </c>
      <c r="W88" s="7" t="e">
        <f>I88*'Koszty jednostkowe'!$F$21</f>
        <v>#REF!</v>
      </c>
      <c r="X88" s="7" t="e">
        <f>J88*'Koszty jednostkowe'!$F$12</f>
        <v>#REF!</v>
      </c>
      <c r="Y88" s="7" t="e">
        <f>J88*'Koszty jednostkowe'!$F$23</f>
        <v>#REF!</v>
      </c>
      <c r="Z88" s="7" t="e">
        <f t="shared" si="8"/>
        <v>#REF!</v>
      </c>
      <c r="AA88" s="7" t="e">
        <f t="shared" si="9"/>
        <v>#REF!</v>
      </c>
    </row>
    <row r="89" spans="2:27">
      <c r="B89" s="51">
        <f t="shared" si="10"/>
        <v>7</v>
      </c>
      <c r="C89" s="24" t="str">
        <f>'Podsumowanie inwentaryzacji'!C83</f>
        <v>Emili Plater</v>
      </c>
      <c r="D89" s="24" t="e">
        <f>'Podsumowanie inwentaryzacji'!T83</f>
        <v>#REF!</v>
      </c>
      <c r="E89" s="24" t="e">
        <f>'Podsumowanie inwentaryzacji'!U83</f>
        <v>#REF!</v>
      </c>
      <c r="F89" s="24" t="e">
        <f>'Podsumowanie inwentaryzacji'!V83</f>
        <v>#REF!</v>
      </c>
      <c r="G89" s="24" t="e">
        <f>'Podsumowanie inwentaryzacji'!W83</f>
        <v>#REF!</v>
      </c>
      <c r="H89" s="24" t="e">
        <f>'Podsumowanie inwentaryzacji'!X83</f>
        <v>#REF!</v>
      </c>
      <c r="I89" s="24" t="e">
        <f>'Podsumowanie inwentaryzacji'!Y83</f>
        <v>#REF!</v>
      </c>
      <c r="J89" s="24" t="e">
        <f>'Podsumowanie inwentaryzacji'!Z83</f>
        <v>#REF!</v>
      </c>
      <c r="K89" s="24" t="e">
        <f t="shared" si="7"/>
        <v>#REF!</v>
      </c>
      <c r="L89" s="7" t="e">
        <f>D89*'Koszty jednostkowe'!$F$10</f>
        <v>#REF!</v>
      </c>
      <c r="M89" s="7" t="e">
        <f>D89*'Koszty jednostkowe'!$F$21</f>
        <v>#REF!</v>
      </c>
      <c r="N89" s="7" t="e">
        <f>E89*'Koszty jednostkowe'!$F$10</f>
        <v>#REF!</v>
      </c>
      <c r="O89" s="7" t="e">
        <f>E89*'Koszty jednostkowe'!$F$21</f>
        <v>#REF!</v>
      </c>
      <c r="P89" s="7" t="e">
        <f>F89*'Koszty jednostkowe'!$F$10</f>
        <v>#REF!</v>
      </c>
      <c r="Q89" s="7" t="e">
        <f>F89*'Koszty jednostkowe'!$F$21</f>
        <v>#REF!</v>
      </c>
      <c r="R89" s="7" t="e">
        <f>G89*'Koszty jednostkowe'!$F$10</f>
        <v>#REF!</v>
      </c>
      <c r="S89" s="7" t="e">
        <f>G89*'Koszty jednostkowe'!$F$21</f>
        <v>#REF!</v>
      </c>
      <c r="T89" s="7" t="e">
        <f>H89*'Koszty jednostkowe'!$F$10</f>
        <v>#REF!</v>
      </c>
      <c r="U89" s="7" t="e">
        <f>H89*'Koszty jednostkowe'!$F$21</f>
        <v>#REF!</v>
      </c>
      <c r="V89" s="7" t="e">
        <f>I89*'Koszty jednostkowe'!$F$10</f>
        <v>#REF!</v>
      </c>
      <c r="W89" s="7" t="e">
        <f>I89*'Koszty jednostkowe'!$F$21</f>
        <v>#REF!</v>
      </c>
      <c r="X89" s="7" t="e">
        <f>J89*'Koszty jednostkowe'!$F$12</f>
        <v>#REF!</v>
      </c>
      <c r="Y89" s="7" t="e">
        <f>J89*'Koszty jednostkowe'!$F$23</f>
        <v>#REF!</v>
      </c>
      <c r="Z89" s="7" t="e">
        <f t="shared" si="8"/>
        <v>#REF!</v>
      </c>
      <c r="AA89" s="7" t="e">
        <f t="shared" si="9"/>
        <v>#REF!</v>
      </c>
    </row>
    <row r="90" spans="2:27">
      <c r="B90" s="51">
        <f t="shared" si="10"/>
        <v>8</v>
      </c>
      <c r="C90" s="24" t="str">
        <f>'Podsumowanie inwentaryzacji'!C84</f>
        <v>Gdańska</v>
      </c>
      <c r="D90" s="24" t="e">
        <f>'Podsumowanie inwentaryzacji'!T84</f>
        <v>#REF!</v>
      </c>
      <c r="E90" s="24" t="e">
        <f>'Podsumowanie inwentaryzacji'!U84</f>
        <v>#REF!</v>
      </c>
      <c r="F90" s="24" t="e">
        <f>'Podsumowanie inwentaryzacji'!V84</f>
        <v>#REF!</v>
      </c>
      <c r="G90" s="24" t="e">
        <f>'Podsumowanie inwentaryzacji'!W84</f>
        <v>#REF!</v>
      </c>
      <c r="H90" s="24" t="e">
        <f>'Podsumowanie inwentaryzacji'!X84</f>
        <v>#REF!</v>
      </c>
      <c r="I90" s="24" t="e">
        <f>'Podsumowanie inwentaryzacji'!Y84</f>
        <v>#REF!</v>
      </c>
      <c r="J90" s="24" t="e">
        <f>'Podsumowanie inwentaryzacji'!Z84</f>
        <v>#REF!</v>
      </c>
      <c r="K90" s="24" t="e">
        <f t="shared" si="7"/>
        <v>#REF!</v>
      </c>
      <c r="L90" s="7" t="e">
        <f>D90*'Koszty jednostkowe'!$F$10</f>
        <v>#REF!</v>
      </c>
      <c r="M90" s="7" t="e">
        <f>D90*'Koszty jednostkowe'!$F$21</f>
        <v>#REF!</v>
      </c>
      <c r="N90" s="7" t="e">
        <f>E90*'Koszty jednostkowe'!$F$10</f>
        <v>#REF!</v>
      </c>
      <c r="O90" s="7" t="e">
        <f>E90*'Koszty jednostkowe'!$F$21</f>
        <v>#REF!</v>
      </c>
      <c r="P90" s="7" t="e">
        <f>F90*'Koszty jednostkowe'!$F$10</f>
        <v>#REF!</v>
      </c>
      <c r="Q90" s="7" t="e">
        <f>F90*'Koszty jednostkowe'!$F$21</f>
        <v>#REF!</v>
      </c>
      <c r="R90" s="7" t="e">
        <f>G90*'Koszty jednostkowe'!$F$10</f>
        <v>#REF!</v>
      </c>
      <c r="S90" s="7" t="e">
        <f>G90*'Koszty jednostkowe'!$F$21</f>
        <v>#REF!</v>
      </c>
      <c r="T90" s="7" t="e">
        <f>H90*'Koszty jednostkowe'!$F$10</f>
        <v>#REF!</v>
      </c>
      <c r="U90" s="7" t="e">
        <f>H90*'Koszty jednostkowe'!$F$21</f>
        <v>#REF!</v>
      </c>
      <c r="V90" s="7" t="e">
        <f>I90*'Koszty jednostkowe'!$F$10</f>
        <v>#REF!</v>
      </c>
      <c r="W90" s="7" t="e">
        <f>I90*'Koszty jednostkowe'!$F$21</f>
        <v>#REF!</v>
      </c>
      <c r="X90" s="7" t="e">
        <f>J90*'Koszty jednostkowe'!$F$12</f>
        <v>#REF!</v>
      </c>
      <c r="Y90" s="7" t="e">
        <f>J90*'Koszty jednostkowe'!$F$23</f>
        <v>#REF!</v>
      </c>
      <c r="Z90" s="7" t="e">
        <f t="shared" si="8"/>
        <v>#REF!</v>
      </c>
      <c r="AA90" s="7" t="e">
        <f t="shared" si="9"/>
        <v>#REF!</v>
      </c>
    </row>
    <row r="91" spans="2:27">
      <c r="B91" s="51">
        <f t="shared" si="10"/>
        <v>9</v>
      </c>
      <c r="C91" s="24" t="str">
        <f>'Podsumowanie inwentaryzacji'!C85</f>
        <v>Gliniana</v>
      </c>
      <c r="D91" s="24" t="e">
        <f>'Podsumowanie inwentaryzacji'!T85</f>
        <v>#REF!</v>
      </c>
      <c r="E91" s="24" t="e">
        <f>'Podsumowanie inwentaryzacji'!U85</f>
        <v>#REF!</v>
      </c>
      <c r="F91" s="24" t="e">
        <f>'Podsumowanie inwentaryzacji'!V85</f>
        <v>#REF!</v>
      </c>
      <c r="G91" s="24" t="e">
        <f>'Podsumowanie inwentaryzacji'!W85</f>
        <v>#REF!</v>
      </c>
      <c r="H91" s="24" t="e">
        <f>'Podsumowanie inwentaryzacji'!X85</f>
        <v>#REF!</v>
      </c>
      <c r="I91" s="24" t="e">
        <f>'Podsumowanie inwentaryzacji'!Y85</f>
        <v>#REF!</v>
      </c>
      <c r="J91" s="24" t="e">
        <f>'Podsumowanie inwentaryzacji'!Z85</f>
        <v>#REF!</v>
      </c>
      <c r="K91" s="24" t="e">
        <f t="shared" si="7"/>
        <v>#REF!</v>
      </c>
      <c r="L91" s="7" t="e">
        <f>D91*'Koszty jednostkowe'!$F$10</f>
        <v>#REF!</v>
      </c>
      <c r="M91" s="7" t="e">
        <f>D91*'Koszty jednostkowe'!$F$21</f>
        <v>#REF!</v>
      </c>
      <c r="N91" s="7" t="e">
        <f>E91*'Koszty jednostkowe'!$F$10</f>
        <v>#REF!</v>
      </c>
      <c r="O91" s="7" t="e">
        <f>E91*'Koszty jednostkowe'!$F$21</f>
        <v>#REF!</v>
      </c>
      <c r="P91" s="7" t="e">
        <f>F91*'Koszty jednostkowe'!$F$10</f>
        <v>#REF!</v>
      </c>
      <c r="Q91" s="7" t="e">
        <f>F91*'Koszty jednostkowe'!$F$21</f>
        <v>#REF!</v>
      </c>
      <c r="R91" s="7" t="e">
        <f>G91*'Koszty jednostkowe'!$F$10</f>
        <v>#REF!</v>
      </c>
      <c r="S91" s="7" t="e">
        <f>G91*'Koszty jednostkowe'!$F$21</f>
        <v>#REF!</v>
      </c>
      <c r="T91" s="7" t="e">
        <f>H91*'Koszty jednostkowe'!$F$10</f>
        <v>#REF!</v>
      </c>
      <c r="U91" s="7" t="e">
        <f>H91*'Koszty jednostkowe'!$F$21</f>
        <v>#REF!</v>
      </c>
      <c r="V91" s="7" t="e">
        <f>I91*'Koszty jednostkowe'!$F$10</f>
        <v>#REF!</v>
      </c>
      <c r="W91" s="7" t="e">
        <f>I91*'Koszty jednostkowe'!$F$21</f>
        <v>#REF!</v>
      </c>
      <c r="X91" s="7" t="e">
        <f>J91*'Koszty jednostkowe'!$F$12</f>
        <v>#REF!</v>
      </c>
      <c r="Y91" s="7" t="e">
        <f>J91*'Koszty jednostkowe'!$F$23</f>
        <v>#REF!</v>
      </c>
      <c r="Z91" s="7" t="e">
        <f t="shared" si="8"/>
        <v>#REF!</v>
      </c>
      <c r="AA91" s="7" t="e">
        <f t="shared" si="9"/>
        <v>#REF!</v>
      </c>
    </row>
    <row r="92" spans="2:27">
      <c r="B92" s="51">
        <f t="shared" si="10"/>
        <v>10</v>
      </c>
      <c r="C92" s="24" t="str">
        <f>'Podsumowanie inwentaryzacji'!C86</f>
        <v>Jesionowa</v>
      </c>
      <c r="D92" s="24" t="e">
        <f>'Podsumowanie inwentaryzacji'!T86</f>
        <v>#REF!</v>
      </c>
      <c r="E92" s="24" t="e">
        <f>'Podsumowanie inwentaryzacji'!U86</f>
        <v>#REF!</v>
      </c>
      <c r="F92" s="24" t="e">
        <f>'Podsumowanie inwentaryzacji'!V86</f>
        <v>#REF!</v>
      </c>
      <c r="G92" s="24" t="e">
        <f>'Podsumowanie inwentaryzacji'!W86</f>
        <v>#REF!</v>
      </c>
      <c r="H92" s="24" t="e">
        <f>'Podsumowanie inwentaryzacji'!X86</f>
        <v>#REF!</v>
      </c>
      <c r="I92" s="24" t="e">
        <f>'Podsumowanie inwentaryzacji'!Y86</f>
        <v>#REF!</v>
      </c>
      <c r="J92" s="24" t="e">
        <f>'Podsumowanie inwentaryzacji'!Z86</f>
        <v>#REF!</v>
      </c>
      <c r="K92" s="24" t="e">
        <f t="shared" si="7"/>
        <v>#REF!</v>
      </c>
      <c r="L92" s="7" t="e">
        <f>D92*'Koszty jednostkowe'!$F$10</f>
        <v>#REF!</v>
      </c>
      <c r="M92" s="7" t="e">
        <f>D92*'Koszty jednostkowe'!$F$21</f>
        <v>#REF!</v>
      </c>
      <c r="N92" s="7" t="e">
        <f>E92*'Koszty jednostkowe'!$F$10</f>
        <v>#REF!</v>
      </c>
      <c r="O92" s="7" t="e">
        <f>E92*'Koszty jednostkowe'!$F$21</f>
        <v>#REF!</v>
      </c>
      <c r="P92" s="7" t="e">
        <f>F92*'Koszty jednostkowe'!$F$10</f>
        <v>#REF!</v>
      </c>
      <c r="Q92" s="7" t="e">
        <f>F92*'Koszty jednostkowe'!$F$21</f>
        <v>#REF!</v>
      </c>
      <c r="R92" s="7" t="e">
        <f>G92*'Koszty jednostkowe'!$F$10</f>
        <v>#REF!</v>
      </c>
      <c r="S92" s="7" t="e">
        <f>G92*'Koszty jednostkowe'!$F$21</f>
        <v>#REF!</v>
      </c>
      <c r="T92" s="7" t="e">
        <f>H92*'Koszty jednostkowe'!$F$10</f>
        <v>#REF!</v>
      </c>
      <c r="U92" s="7" t="e">
        <f>H92*'Koszty jednostkowe'!$F$21</f>
        <v>#REF!</v>
      </c>
      <c r="V92" s="7" t="e">
        <f>I92*'Koszty jednostkowe'!$F$10</f>
        <v>#REF!</v>
      </c>
      <c r="W92" s="7" t="e">
        <f>I92*'Koszty jednostkowe'!$F$21</f>
        <v>#REF!</v>
      </c>
      <c r="X92" s="7" t="e">
        <f>J92*'Koszty jednostkowe'!$F$12</f>
        <v>#REF!</v>
      </c>
      <c r="Y92" s="7" t="e">
        <f>J92*'Koszty jednostkowe'!$F$23</f>
        <v>#REF!</v>
      </c>
      <c r="Z92" s="7" t="e">
        <f t="shared" si="8"/>
        <v>#REF!</v>
      </c>
      <c r="AA92" s="7" t="e">
        <f t="shared" si="9"/>
        <v>#REF!</v>
      </c>
    </row>
    <row r="93" spans="2:27">
      <c r="B93" s="51">
        <f t="shared" si="10"/>
        <v>11</v>
      </c>
      <c r="C93" s="24" t="str">
        <f>'Podsumowanie inwentaryzacji'!C87</f>
        <v>Jagiellońska</v>
      </c>
      <c r="D93" s="24">
        <f>'Podsumowanie inwentaryzacji'!T87</f>
        <v>0</v>
      </c>
      <c r="E93" s="24">
        <f>'Podsumowanie inwentaryzacji'!U87</f>
        <v>0</v>
      </c>
      <c r="F93" s="24">
        <f>'Podsumowanie inwentaryzacji'!V87</f>
        <v>0</v>
      </c>
      <c r="G93" s="24">
        <f>'Podsumowanie inwentaryzacji'!W87</f>
        <v>0</v>
      </c>
      <c r="H93" s="24">
        <f>'Podsumowanie inwentaryzacji'!X87</f>
        <v>0</v>
      </c>
      <c r="I93" s="24">
        <f>'Podsumowanie inwentaryzacji'!Y87</f>
        <v>0</v>
      </c>
      <c r="J93" s="24">
        <f>'Podsumowanie inwentaryzacji'!Z87</f>
        <v>0</v>
      </c>
      <c r="K93" s="24">
        <f t="shared" si="7"/>
        <v>0</v>
      </c>
      <c r="L93" s="7">
        <f>D93*'Koszty jednostkowe'!$F$10</f>
        <v>0</v>
      </c>
      <c r="M93" s="7">
        <f>D93*'Koszty jednostkowe'!$F$21</f>
        <v>0</v>
      </c>
      <c r="N93" s="7">
        <f>E93*'Koszty jednostkowe'!$F$10</f>
        <v>0</v>
      </c>
      <c r="O93" s="7">
        <f>E93*'Koszty jednostkowe'!$F$21</f>
        <v>0</v>
      </c>
      <c r="P93" s="7">
        <f>F93*'Koszty jednostkowe'!$F$10</f>
        <v>0</v>
      </c>
      <c r="Q93" s="7">
        <f>F93*'Koszty jednostkowe'!$F$21</f>
        <v>0</v>
      </c>
      <c r="R93" s="7">
        <f>G93*'Koszty jednostkowe'!$F$10</f>
        <v>0</v>
      </c>
      <c r="S93" s="7">
        <f>G93*'Koszty jednostkowe'!$F$21</f>
        <v>0</v>
      </c>
      <c r="T93" s="7">
        <f>H93*'Koszty jednostkowe'!$F$10</f>
        <v>0</v>
      </c>
      <c r="U93" s="7">
        <f>H93*'Koszty jednostkowe'!$F$21</f>
        <v>0</v>
      </c>
      <c r="V93" s="7">
        <f>I93*'Koszty jednostkowe'!$F$10</f>
        <v>0</v>
      </c>
      <c r="W93" s="7">
        <f>I93*'Koszty jednostkowe'!$F$21</f>
        <v>0</v>
      </c>
      <c r="X93" s="7">
        <f>J93*'Koszty jednostkowe'!$F$12</f>
        <v>0</v>
      </c>
      <c r="Y93" s="7">
        <f>J93*'Koszty jednostkowe'!$F$23</f>
        <v>0</v>
      </c>
      <c r="Z93" s="7">
        <f t="shared" si="8"/>
        <v>0</v>
      </c>
      <c r="AA93" s="7">
        <f t="shared" si="9"/>
        <v>0</v>
      </c>
    </row>
    <row r="94" spans="2:27">
      <c r="B94" s="51">
        <f t="shared" si="10"/>
        <v>12</v>
      </c>
      <c r="C94" s="24" t="str">
        <f>'Podsumowanie inwentaryzacji'!C88</f>
        <v>Kanałowa</v>
      </c>
      <c r="D94" s="24" t="e">
        <f>'Podsumowanie inwentaryzacji'!T88</f>
        <v>#REF!</v>
      </c>
      <c r="E94" s="24" t="e">
        <f>'Podsumowanie inwentaryzacji'!U88</f>
        <v>#REF!</v>
      </c>
      <c r="F94" s="24" t="e">
        <f>'Podsumowanie inwentaryzacji'!V88</f>
        <v>#REF!</v>
      </c>
      <c r="G94" s="24" t="e">
        <f>'Podsumowanie inwentaryzacji'!W88</f>
        <v>#REF!</v>
      </c>
      <c r="H94" s="24" t="e">
        <f>'Podsumowanie inwentaryzacji'!X88</f>
        <v>#REF!</v>
      </c>
      <c r="I94" s="24" t="e">
        <f>'Podsumowanie inwentaryzacji'!Y88</f>
        <v>#REF!</v>
      </c>
      <c r="J94" s="24" t="e">
        <f>'Podsumowanie inwentaryzacji'!Z88</f>
        <v>#REF!</v>
      </c>
      <c r="K94" s="24" t="e">
        <f t="shared" si="7"/>
        <v>#REF!</v>
      </c>
      <c r="L94" s="7" t="e">
        <f>D94*'Koszty jednostkowe'!$F$10</f>
        <v>#REF!</v>
      </c>
      <c r="M94" s="7" t="e">
        <f>D94*'Koszty jednostkowe'!$F$21</f>
        <v>#REF!</v>
      </c>
      <c r="N94" s="7" t="e">
        <f>E94*'Koszty jednostkowe'!$F$10</f>
        <v>#REF!</v>
      </c>
      <c r="O94" s="7" t="e">
        <f>E94*'Koszty jednostkowe'!$F$21</f>
        <v>#REF!</v>
      </c>
      <c r="P94" s="7" t="e">
        <f>F94*'Koszty jednostkowe'!$F$10</f>
        <v>#REF!</v>
      </c>
      <c r="Q94" s="7" t="e">
        <f>F94*'Koszty jednostkowe'!$F$21</f>
        <v>#REF!</v>
      </c>
      <c r="R94" s="7" t="e">
        <f>G94*'Koszty jednostkowe'!$F$10</f>
        <v>#REF!</v>
      </c>
      <c r="S94" s="7" t="e">
        <f>G94*'Koszty jednostkowe'!$F$21</f>
        <v>#REF!</v>
      </c>
      <c r="T94" s="7" t="e">
        <f>H94*'Koszty jednostkowe'!$F$10</f>
        <v>#REF!</v>
      </c>
      <c r="U94" s="7" t="e">
        <f>H94*'Koszty jednostkowe'!$F$21</f>
        <v>#REF!</v>
      </c>
      <c r="V94" s="7" t="e">
        <f>I94*'Koszty jednostkowe'!$F$10</f>
        <v>#REF!</v>
      </c>
      <c r="W94" s="7" t="e">
        <f>I94*'Koszty jednostkowe'!$F$21</f>
        <v>#REF!</v>
      </c>
      <c r="X94" s="7" t="e">
        <f>J94*'Koszty jednostkowe'!$F$12</f>
        <v>#REF!</v>
      </c>
      <c r="Y94" s="7" t="e">
        <f>J94*'Koszty jednostkowe'!$F$23</f>
        <v>#REF!</v>
      </c>
      <c r="Z94" s="7" t="e">
        <f t="shared" si="8"/>
        <v>#REF!</v>
      </c>
      <c r="AA94" s="7" t="e">
        <f t="shared" si="9"/>
        <v>#REF!</v>
      </c>
    </row>
    <row r="95" spans="2:27">
      <c r="B95" s="51">
        <f t="shared" si="10"/>
        <v>13</v>
      </c>
      <c r="C95" s="24" t="str">
        <f>'Podsumowanie inwentaryzacji'!C89</f>
        <v>Kartuska</v>
      </c>
      <c r="D95" s="24" t="e">
        <f>'Podsumowanie inwentaryzacji'!T89</f>
        <v>#REF!</v>
      </c>
      <c r="E95" s="24" t="e">
        <f>'Podsumowanie inwentaryzacji'!U89</f>
        <v>#REF!</v>
      </c>
      <c r="F95" s="24" t="e">
        <f>'Podsumowanie inwentaryzacji'!V89</f>
        <v>#REF!</v>
      </c>
      <c r="G95" s="24" t="e">
        <f>'Podsumowanie inwentaryzacji'!W89</f>
        <v>#REF!</v>
      </c>
      <c r="H95" s="24" t="e">
        <f>'Podsumowanie inwentaryzacji'!X89</f>
        <v>#REF!</v>
      </c>
      <c r="I95" s="24" t="e">
        <f>'Podsumowanie inwentaryzacji'!Y89</f>
        <v>#REF!</v>
      </c>
      <c r="J95" s="24" t="e">
        <f>'Podsumowanie inwentaryzacji'!Z89</f>
        <v>#REF!</v>
      </c>
      <c r="K95" s="24" t="e">
        <f t="shared" si="7"/>
        <v>#REF!</v>
      </c>
      <c r="L95" s="7" t="e">
        <f>D95*'Koszty jednostkowe'!$F$10</f>
        <v>#REF!</v>
      </c>
      <c r="M95" s="7" t="e">
        <f>D95*'Koszty jednostkowe'!$F$21</f>
        <v>#REF!</v>
      </c>
      <c r="N95" s="7" t="e">
        <f>E95*'Koszty jednostkowe'!$F$10</f>
        <v>#REF!</v>
      </c>
      <c r="O95" s="7" t="e">
        <f>E95*'Koszty jednostkowe'!$F$21</f>
        <v>#REF!</v>
      </c>
      <c r="P95" s="7" t="e">
        <f>F95*'Koszty jednostkowe'!$F$10</f>
        <v>#REF!</v>
      </c>
      <c r="Q95" s="7" t="e">
        <f>F95*'Koszty jednostkowe'!$F$21</f>
        <v>#REF!</v>
      </c>
      <c r="R95" s="7" t="e">
        <f>G95*'Koszty jednostkowe'!$F$10</f>
        <v>#REF!</v>
      </c>
      <c r="S95" s="7" t="e">
        <f>G95*'Koszty jednostkowe'!$F$21</f>
        <v>#REF!</v>
      </c>
      <c r="T95" s="7" t="e">
        <f>H95*'Koszty jednostkowe'!$F$10</f>
        <v>#REF!</v>
      </c>
      <c r="U95" s="7" t="e">
        <f>H95*'Koszty jednostkowe'!$F$21</f>
        <v>#REF!</v>
      </c>
      <c r="V95" s="7" t="e">
        <f>I95*'Koszty jednostkowe'!$F$10</f>
        <v>#REF!</v>
      </c>
      <c r="W95" s="7" t="e">
        <f>I95*'Koszty jednostkowe'!$F$21</f>
        <v>#REF!</v>
      </c>
      <c r="X95" s="7" t="e">
        <f>J95*'Koszty jednostkowe'!$F$12</f>
        <v>#REF!</v>
      </c>
      <c r="Y95" s="7" t="e">
        <f>J95*'Koszty jednostkowe'!$F$23</f>
        <v>#REF!</v>
      </c>
      <c r="Z95" s="7" t="e">
        <f t="shared" si="8"/>
        <v>#REF!</v>
      </c>
      <c r="AA95" s="7" t="e">
        <f t="shared" si="9"/>
        <v>#REF!</v>
      </c>
    </row>
    <row r="96" spans="2:27">
      <c r="B96" s="51">
        <f t="shared" si="10"/>
        <v>14</v>
      </c>
      <c r="C96" s="24" t="str">
        <f>'Podsumowanie inwentaryzacji'!C90</f>
        <v>Klonowa</v>
      </c>
      <c r="D96" s="24" t="e">
        <f>'Podsumowanie inwentaryzacji'!T90</f>
        <v>#REF!</v>
      </c>
      <c r="E96" s="24" t="e">
        <f>'Podsumowanie inwentaryzacji'!U90</f>
        <v>#REF!</v>
      </c>
      <c r="F96" s="24" t="e">
        <f>'Podsumowanie inwentaryzacji'!V90</f>
        <v>#REF!</v>
      </c>
      <c r="G96" s="24" t="e">
        <f>'Podsumowanie inwentaryzacji'!W90</f>
        <v>#REF!</v>
      </c>
      <c r="H96" s="24" t="e">
        <f>'Podsumowanie inwentaryzacji'!X90</f>
        <v>#REF!</v>
      </c>
      <c r="I96" s="24" t="e">
        <f>'Podsumowanie inwentaryzacji'!Y90</f>
        <v>#REF!</v>
      </c>
      <c r="J96" s="24" t="e">
        <f>'Podsumowanie inwentaryzacji'!Z90</f>
        <v>#REF!</v>
      </c>
      <c r="K96" s="24" t="e">
        <f t="shared" si="7"/>
        <v>#REF!</v>
      </c>
      <c r="L96" s="7" t="e">
        <f>D96*'Koszty jednostkowe'!$F$10</f>
        <v>#REF!</v>
      </c>
      <c r="M96" s="7" t="e">
        <f>D96*'Koszty jednostkowe'!$F$21</f>
        <v>#REF!</v>
      </c>
      <c r="N96" s="7" t="e">
        <f>E96*'Koszty jednostkowe'!$F$10</f>
        <v>#REF!</v>
      </c>
      <c r="O96" s="7" t="e">
        <f>E96*'Koszty jednostkowe'!$F$21</f>
        <v>#REF!</v>
      </c>
      <c r="P96" s="7" t="e">
        <f>F96*'Koszty jednostkowe'!$F$10</f>
        <v>#REF!</v>
      </c>
      <c r="Q96" s="7" t="e">
        <f>F96*'Koszty jednostkowe'!$F$21</f>
        <v>#REF!</v>
      </c>
      <c r="R96" s="7" t="e">
        <f>G96*'Koszty jednostkowe'!$F$10</f>
        <v>#REF!</v>
      </c>
      <c r="S96" s="7" t="e">
        <f>G96*'Koszty jednostkowe'!$F$21</f>
        <v>#REF!</v>
      </c>
      <c r="T96" s="7" t="e">
        <f>H96*'Koszty jednostkowe'!$F$10</f>
        <v>#REF!</v>
      </c>
      <c r="U96" s="7" t="e">
        <f>H96*'Koszty jednostkowe'!$F$21</f>
        <v>#REF!</v>
      </c>
      <c r="V96" s="7" t="e">
        <f>I96*'Koszty jednostkowe'!$F$10</f>
        <v>#REF!</v>
      </c>
      <c r="W96" s="7" t="e">
        <f>I96*'Koszty jednostkowe'!$F$21</f>
        <v>#REF!</v>
      </c>
      <c r="X96" s="7" t="e">
        <f>J96*'Koszty jednostkowe'!$F$12</f>
        <v>#REF!</v>
      </c>
      <c r="Y96" s="7" t="e">
        <f>J96*'Koszty jednostkowe'!$F$23</f>
        <v>#REF!</v>
      </c>
      <c r="Z96" s="7" t="e">
        <f t="shared" si="8"/>
        <v>#REF!</v>
      </c>
      <c r="AA96" s="7" t="e">
        <f t="shared" si="9"/>
        <v>#REF!</v>
      </c>
    </row>
    <row r="97" spans="2:27">
      <c r="B97" s="51">
        <f t="shared" si="10"/>
        <v>15</v>
      </c>
      <c r="C97" s="24" t="str">
        <f>'Podsumowanie inwentaryzacji'!C91</f>
        <v>Kniewskiego</v>
      </c>
      <c r="D97" s="24" t="e">
        <f>'Podsumowanie inwentaryzacji'!T91</f>
        <v>#REF!</v>
      </c>
      <c r="E97" s="24" t="e">
        <f>'Podsumowanie inwentaryzacji'!U91</f>
        <v>#REF!</v>
      </c>
      <c r="F97" s="24" t="e">
        <f>'Podsumowanie inwentaryzacji'!V91</f>
        <v>#REF!</v>
      </c>
      <c r="G97" s="24" t="e">
        <f>'Podsumowanie inwentaryzacji'!W91</f>
        <v>#REF!</v>
      </c>
      <c r="H97" s="24" t="e">
        <f>'Podsumowanie inwentaryzacji'!X91</f>
        <v>#REF!</v>
      </c>
      <c r="I97" s="24" t="e">
        <f>'Podsumowanie inwentaryzacji'!Y91</f>
        <v>#REF!</v>
      </c>
      <c r="J97" s="24" t="e">
        <f>'Podsumowanie inwentaryzacji'!Z91</f>
        <v>#REF!</v>
      </c>
      <c r="K97" s="24" t="e">
        <f t="shared" si="7"/>
        <v>#REF!</v>
      </c>
      <c r="L97" s="7" t="e">
        <f>D97*'Koszty jednostkowe'!$F$10</f>
        <v>#REF!</v>
      </c>
      <c r="M97" s="7" t="e">
        <f>D97*'Koszty jednostkowe'!$F$21</f>
        <v>#REF!</v>
      </c>
      <c r="N97" s="7" t="e">
        <f>E97*'Koszty jednostkowe'!$F$10</f>
        <v>#REF!</v>
      </c>
      <c r="O97" s="7" t="e">
        <f>E97*'Koszty jednostkowe'!$F$21</f>
        <v>#REF!</v>
      </c>
      <c r="P97" s="7" t="e">
        <f>F97*'Koszty jednostkowe'!$F$10</f>
        <v>#REF!</v>
      </c>
      <c r="Q97" s="7" t="e">
        <f>F97*'Koszty jednostkowe'!$F$21</f>
        <v>#REF!</v>
      </c>
      <c r="R97" s="7" t="e">
        <f>G97*'Koszty jednostkowe'!$F$10</f>
        <v>#REF!</v>
      </c>
      <c r="S97" s="7" t="e">
        <f>G97*'Koszty jednostkowe'!$F$21</f>
        <v>#REF!</v>
      </c>
      <c r="T97" s="7" t="e">
        <f>H97*'Koszty jednostkowe'!$F$10</f>
        <v>#REF!</v>
      </c>
      <c r="U97" s="7" t="e">
        <f>H97*'Koszty jednostkowe'!$F$21</f>
        <v>#REF!</v>
      </c>
      <c r="V97" s="7" t="e">
        <f>I97*'Koszty jednostkowe'!$F$10</f>
        <v>#REF!</v>
      </c>
      <c r="W97" s="7" t="e">
        <f>I97*'Koszty jednostkowe'!$F$21</f>
        <v>#REF!</v>
      </c>
      <c r="X97" s="7" t="e">
        <f>J97*'Koszty jednostkowe'!$F$12</f>
        <v>#REF!</v>
      </c>
      <c r="Y97" s="7" t="e">
        <f>J97*'Koszty jednostkowe'!$F$23</f>
        <v>#REF!</v>
      </c>
      <c r="Z97" s="7" t="e">
        <f t="shared" si="8"/>
        <v>#REF!</v>
      </c>
      <c r="AA97" s="7" t="e">
        <f t="shared" si="9"/>
        <v>#REF!</v>
      </c>
    </row>
    <row r="98" spans="2:27">
      <c r="B98" s="51">
        <f t="shared" si="10"/>
        <v>16</v>
      </c>
      <c r="C98" s="24" t="str">
        <f>'Podsumowanie inwentaryzacji'!C92</f>
        <v>Kolonia</v>
      </c>
      <c r="D98" s="24" t="e">
        <f>'Podsumowanie inwentaryzacji'!T92</f>
        <v>#REF!</v>
      </c>
      <c r="E98" s="24" t="e">
        <f>'Podsumowanie inwentaryzacji'!U92</f>
        <v>#REF!</v>
      </c>
      <c r="F98" s="24" t="e">
        <f>'Podsumowanie inwentaryzacji'!V92</f>
        <v>#REF!</v>
      </c>
      <c r="G98" s="24" t="e">
        <f>'Podsumowanie inwentaryzacji'!W92</f>
        <v>#REF!</v>
      </c>
      <c r="H98" s="24" t="e">
        <f>'Podsumowanie inwentaryzacji'!X92</f>
        <v>#REF!</v>
      </c>
      <c r="I98" s="24" t="e">
        <f>'Podsumowanie inwentaryzacji'!Y92</f>
        <v>#REF!</v>
      </c>
      <c r="J98" s="24" t="e">
        <f>'Podsumowanie inwentaryzacji'!Z92</f>
        <v>#REF!</v>
      </c>
      <c r="K98" s="24" t="e">
        <f t="shared" si="7"/>
        <v>#REF!</v>
      </c>
      <c r="L98" s="7" t="e">
        <f>D98*'Koszty jednostkowe'!$F$10</f>
        <v>#REF!</v>
      </c>
      <c r="M98" s="7" t="e">
        <f>D98*'Koszty jednostkowe'!$F$21</f>
        <v>#REF!</v>
      </c>
      <c r="N98" s="7" t="e">
        <f>E98*'Koszty jednostkowe'!$F$10</f>
        <v>#REF!</v>
      </c>
      <c r="O98" s="7" t="e">
        <f>E98*'Koszty jednostkowe'!$F$21</f>
        <v>#REF!</v>
      </c>
      <c r="P98" s="7" t="e">
        <f>F98*'Koszty jednostkowe'!$F$10</f>
        <v>#REF!</v>
      </c>
      <c r="Q98" s="7" t="e">
        <f>F98*'Koszty jednostkowe'!$F$21</f>
        <v>#REF!</v>
      </c>
      <c r="R98" s="7" t="e">
        <f>G98*'Koszty jednostkowe'!$F$10</f>
        <v>#REF!</v>
      </c>
      <c r="S98" s="7" t="e">
        <f>G98*'Koszty jednostkowe'!$F$21</f>
        <v>#REF!</v>
      </c>
      <c r="T98" s="7" t="e">
        <f>H98*'Koszty jednostkowe'!$F$10</f>
        <v>#REF!</v>
      </c>
      <c r="U98" s="7" t="e">
        <f>H98*'Koszty jednostkowe'!$F$21</f>
        <v>#REF!</v>
      </c>
      <c r="V98" s="7" t="e">
        <f>I98*'Koszty jednostkowe'!$F$10</f>
        <v>#REF!</v>
      </c>
      <c r="W98" s="7" t="e">
        <f>I98*'Koszty jednostkowe'!$F$21</f>
        <v>#REF!</v>
      </c>
      <c r="X98" s="7" t="e">
        <f>J98*'Koszty jednostkowe'!$F$12</f>
        <v>#REF!</v>
      </c>
      <c r="Y98" s="7" t="e">
        <f>J98*'Koszty jednostkowe'!$F$23</f>
        <v>#REF!</v>
      </c>
      <c r="Z98" s="7" t="e">
        <f t="shared" si="8"/>
        <v>#REF!</v>
      </c>
      <c r="AA98" s="7" t="e">
        <f t="shared" si="9"/>
        <v>#REF!</v>
      </c>
    </row>
    <row r="99" spans="2:27">
      <c r="B99" s="51">
        <f t="shared" si="10"/>
        <v>17</v>
      </c>
      <c r="C99" s="24" t="str">
        <f>'Podsumowanie inwentaryzacji'!C93</f>
        <v>Komuny Paryskiej</v>
      </c>
      <c r="D99" s="24" t="e">
        <f>'Podsumowanie inwentaryzacji'!T93</f>
        <v>#REF!</v>
      </c>
      <c r="E99" s="24" t="e">
        <f>'Podsumowanie inwentaryzacji'!U93</f>
        <v>#REF!</v>
      </c>
      <c r="F99" s="24" t="e">
        <f>'Podsumowanie inwentaryzacji'!V93</f>
        <v>#REF!</v>
      </c>
      <c r="G99" s="24" t="e">
        <f>'Podsumowanie inwentaryzacji'!W93</f>
        <v>#REF!</v>
      </c>
      <c r="H99" s="24" t="e">
        <f>'Podsumowanie inwentaryzacji'!X93</f>
        <v>#REF!</v>
      </c>
      <c r="I99" s="24" t="e">
        <f>'Podsumowanie inwentaryzacji'!Y93</f>
        <v>#REF!</v>
      </c>
      <c r="J99" s="24" t="e">
        <f>'Podsumowanie inwentaryzacji'!Z93</f>
        <v>#REF!</v>
      </c>
      <c r="K99" s="24" t="e">
        <f t="shared" si="7"/>
        <v>#REF!</v>
      </c>
      <c r="L99" s="7" t="e">
        <f>D99*'Koszty jednostkowe'!$F$10</f>
        <v>#REF!</v>
      </c>
      <c r="M99" s="7" t="e">
        <f>D99*'Koszty jednostkowe'!$F$21</f>
        <v>#REF!</v>
      </c>
      <c r="N99" s="7" t="e">
        <f>E99*'Koszty jednostkowe'!$F$10</f>
        <v>#REF!</v>
      </c>
      <c r="O99" s="7" t="e">
        <f>E99*'Koszty jednostkowe'!$F$21</f>
        <v>#REF!</v>
      </c>
      <c r="P99" s="7" t="e">
        <f>F99*'Koszty jednostkowe'!$F$10</f>
        <v>#REF!</v>
      </c>
      <c r="Q99" s="7" t="e">
        <f>F99*'Koszty jednostkowe'!$F$21</f>
        <v>#REF!</v>
      </c>
      <c r="R99" s="7" t="e">
        <f>G99*'Koszty jednostkowe'!$F$10</f>
        <v>#REF!</v>
      </c>
      <c r="S99" s="7" t="e">
        <f>G99*'Koszty jednostkowe'!$F$21</f>
        <v>#REF!</v>
      </c>
      <c r="T99" s="7" t="e">
        <f>H99*'Koszty jednostkowe'!$F$10</f>
        <v>#REF!</v>
      </c>
      <c r="U99" s="7" t="e">
        <f>H99*'Koszty jednostkowe'!$F$21</f>
        <v>#REF!</v>
      </c>
      <c r="V99" s="7" t="e">
        <f>I99*'Koszty jednostkowe'!$F$10</f>
        <v>#REF!</v>
      </c>
      <c r="W99" s="7" t="e">
        <f>I99*'Koszty jednostkowe'!$F$21</f>
        <v>#REF!</v>
      </c>
      <c r="X99" s="7" t="e">
        <f>J99*'Koszty jednostkowe'!$F$12</f>
        <v>#REF!</v>
      </c>
      <c r="Y99" s="7" t="e">
        <f>J99*'Koszty jednostkowe'!$F$23</f>
        <v>#REF!</v>
      </c>
      <c r="Z99" s="7" t="e">
        <f t="shared" si="8"/>
        <v>#REF!</v>
      </c>
      <c r="AA99" s="7" t="e">
        <f t="shared" si="9"/>
        <v>#REF!</v>
      </c>
    </row>
    <row r="100" spans="2:27">
      <c r="B100" s="51">
        <f t="shared" si="10"/>
        <v>18</v>
      </c>
      <c r="C100" s="24" t="str">
        <f>'Podsumowanie inwentaryzacji'!C94</f>
        <v>Kossaka</v>
      </c>
      <c r="D100" s="24" t="e">
        <f>'Podsumowanie inwentaryzacji'!T94</f>
        <v>#REF!</v>
      </c>
      <c r="E100" s="24" t="e">
        <f>'Podsumowanie inwentaryzacji'!U94</f>
        <v>#REF!</v>
      </c>
      <c r="F100" s="24" t="e">
        <f>'Podsumowanie inwentaryzacji'!V94</f>
        <v>#REF!</v>
      </c>
      <c r="G100" s="24" t="e">
        <f>'Podsumowanie inwentaryzacji'!W94</f>
        <v>#REF!</v>
      </c>
      <c r="H100" s="24" t="e">
        <f>'Podsumowanie inwentaryzacji'!X94</f>
        <v>#REF!</v>
      </c>
      <c r="I100" s="24" t="e">
        <f>'Podsumowanie inwentaryzacji'!Y94</f>
        <v>#REF!</v>
      </c>
      <c r="J100" s="24" t="e">
        <f>'Podsumowanie inwentaryzacji'!Z94</f>
        <v>#REF!</v>
      </c>
      <c r="K100" s="24" t="e">
        <f t="shared" si="7"/>
        <v>#REF!</v>
      </c>
      <c r="L100" s="7" t="e">
        <f>D100*'Koszty jednostkowe'!$F$10</f>
        <v>#REF!</v>
      </c>
      <c r="M100" s="7" t="e">
        <f>D100*'Koszty jednostkowe'!$F$21</f>
        <v>#REF!</v>
      </c>
      <c r="N100" s="7" t="e">
        <f>E100*'Koszty jednostkowe'!$F$10</f>
        <v>#REF!</v>
      </c>
      <c r="O100" s="7" t="e">
        <f>E100*'Koszty jednostkowe'!$F$21</f>
        <v>#REF!</v>
      </c>
      <c r="P100" s="7" t="e">
        <f>F100*'Koszty jednostkowe'!$F$10</f>
        <v>#REF!</v>
      </c>
      <c r="Q100" s="7" t="e">
        <f>F100*'Koszty jednostkowe'!$F$21</f>
        <v>#REF!</v>
      </c>
      <c r="R100" s="7" t="e">
        <f>G100*'Koszty jednostkowe'!$F$10</f>
        <v>#REF!</v>
      </c>
      <c r="S100" s="7" t="e">
        <f>G100*'Koszty jednostkowe'!$F$21</f>
        <v>#REF!</v>
      </c>
      <c r="T100" s="7" t="e">
        <f>H100*'Koszty jednostkowe'!$F$10</f>
        <v>#REF!</v>
      </c>
      <c r="U100" s="7" t="e">
        <f>H100*'Koszty jednostkowe'!$F$21</f>
        <v>#REF!</v>
      </c>
      <c r="V100" s="7" t="e">
        <f>I100*'Koszty jednostkowe'!$F$10</f>
        <v>#REF!</v>
      </c>
      <c r="W100" s="7" t="e">
        <f>I100*'Koszty jednostkowe'!$F$21</f>
        <v>#REF!</v>
      </c>
      <c r="X100" s="7" t="e">
        <f>J100*'Koszty jednostkowe'!$F$12</f>
        <v>#REF!</v>
      </c>
      <c r="Y100" s="7" t="e">
        <f>J100*'Koszty jednostkowe'!$F$23</f>
        <v>#REF!</v>
      </c>
      <c r="Z100" s="7" t="e">
        <f t="shared" si="8"/>
        <v>#REF!</v>
      </c>
      <c r="AA100" s="7" t="e">
        <f t="shared" si="9"/>
        <v>#REF!</v>
      </c>
    </row>
    <row r="101" spans="2:27">
      <c r="B101" s="51">
        <f t="shared" si="10"/>
        <v>19</v>
      </c>
      <c r="C101" s="24" t="str">
        <f>'Podsumowanie inwentaryzacji'!C95</f>
        <v>Bolesława Krzywoustego</v>
      </c>
      <c r="D101" s="24" t="e">
        <f>'Podsumowanie inwentaryzacji'!T95</f>
        <v>#REF!</v>
      </c>
      <c r="E101" s="24" t="e">
        <f>'Podsumowanie inwentaryzacji'!U95</f>
        <v>#REF!</v>
      </c>
      <c r="F101" s="24" t="e">
        <f>'Podsumowanie inwentaryzacji'!V95</f>
        <v>#REF!</v>
      </c>
      <c r="G101" s="24" t="e">
        <f>'Podsumowanie inwentaryzacji'!W95</f>
        <v>#REF!</v>
      </c>
      <c r="H101" s="24" t="e">
        <f>'Podsumowanie inwentaryzacji'!X95</f>
        <v>#REF!</v>
      </c>
      <c r="I101" s="24" t="e">
        <f>'Podsumowanie inwentaryzacji'!Y95</f>
        <v>#REF!</v>
      </c>
      <c r="J101" s="24" t="e">
        <f>'Podsumowanie inwentaryzacji'!Z95</f>
        <v>#REF!</v>
      </c>
      <c r="K101" s="24" t="e">
        <f t="shared" si="7"/>
        <v>#REF!</v>
      </c>
      <c r="L101" s="7" t="e">
        <f>D101*'Koszty jednostkowe'!$F$10</f>
        <v>#REF!</v>
      </c>
      <c r="M101" s="7" t="e">
        <f>D101*'Koszty jednostkowe'!$F$21</f>
        <v>#REF!</v>
      </c>
      <c r="N101" s="7" t="e">
        <f>E101*'Koszty jednostkowe'!$F$10</f>
        <v>#REF!</v>
      </c>
      <c r="O101" s="7" t="e">
        <f>E101*'Koszty jednostkowe'!$F$21</f>
        <v>#REF!</v>
      </c>
      <c r="P101" s="7" t="e">
        <f>F101*'Koszty jednostkowe'!$F$10</f>
        <v>#REF!</v>
      </c>
      <c r="Q101" s="7" t="e">
        <f>F101*'Koszty jednostkowe'!$F$21</f>
        <v>#REF!</v>
      </c>
      <c r="R101" s="7" t="e">
        <f>G101*'Koszty jednostkowe'!$F$10</f>
        <v>#REF!</v>
      </c>
      <c r="S101" s="7" t="e">
        <f>G101*'Koszty jednostkowe'!$F$21</f>
        <v>#REF!</v>
      </c>
      <c r="T101" s="7" t="e">
        <f>H101*'Koszty jednostkowe'!$F$10</f>
        <v>#REF!</v>
      </c>
      <c r="U101" s="7" t="e">
        <f>H101*'Koszty jednostkowe'!$F$21</f>
        <v>#REF!</v>
      </c>
      <c r="V101" s="7" t="e">
        <f>I101*'Koszty jednostkowe'!$F$10</f>
        <v>#REF!</v>
      </c>
      <c r="W101" s="7" t="e">
        <f>I101*'Koszty jednostkowe'!$F$21</f>
        <v>#REF!</v>
      </c>
      <c r="X101" s="7" t="e">
        <f>J101*'Koszty jednostkowe'!$F$12</f>
        <v>#REF!</v>
      </c>
      <c r="Y101" s="7" t="e">
        <f>J101*'Koszty jednostkowe'!$F$23</f>
        <v>#REF!</v>
      </c>
      <c r="Z101" s="7" t="e">
        <f t="shared" si="8"/>
        <v>#REF!</v>
      </c>
      <c r="AA101" s="7" t="e">
        <f t="shared" si="9"/>
        <v>#REF!</v>
      </c>
    </row>
    <row r="102" spans="2:27">
      <c r="B102" s="51">
        <f t="shared" si="10"/>
        <v>20</v>
      </c>
      <c r="C102" s="24" t="str">
        <f>'Podsumowanie inwentaryzacji'!C96</f>
        <v>Kujawska</v>
      </c>
      <c r="D102" s="24" t="e">
        <f>'Podsumowanie inwentaryzacji'!T96</f>
        <v>#REF!</v>
      </c>
      <c r="E102" s="24" t="e">
        <f>'Podsumowanie inwentaryzacji'!U96</f>
        <v>#REF!</v>
      </c>
      <c r="F102" s="24" t="e">
        <f>'Podsumowanie inwentaryzacji'!V96</f>
        <v>#REF!</v>
      </c>
      <c r="G102" s="24" t="e">
        <f>'Podsumowanie inwentaryzacji'!W96</f>
        <v>#REF!</v>
      </c>
      <c r="H102" s="24" t="e">
        <f>'Podsumowanie inwentaryzacji'!X96</f>
        <v>#REF!</v>
      </c>
      <c r="I102" s="24" t="e">
        <f>'Podsumowanie inwentaryzacji'!Y96</f>
        <v>#REF!</v>
      </c>
      <c r="J102" s="24" t="e">
        <f>'Podsumowanie inwentaryzacji'!Z96</f>
        <v>#REF!</v>
      </c>
      <c r="K102" s="24" t="e">
        <f t="shared" si="7"/>
        <v>#REF!</v>
      </c>
      <c r="L102" s="7" t="e">
        <f>D102*'Koszty jednostkowe'!$F$10</f>
        <v>#REF!</v>
      </c>
      <c r="M102" s="7" t="e">
        <f>D102*'Koszty jednostkowe'!$F$21</f>
        <v>#REF!</v>
      </c>
      <c r="N102" s="7" t="e">
        <f>E102*'Koszty jednostkowe'!$F$10</f>
        <v>#REF!</v>
      </c>
      <c r="O102" s="7" t="e">
        <f>E102*'Koszty jednostkowe'!$F$21</f>
        <v>#REF!</v>
      </c>
      <c r="P102" s="7" t="e">
        <f>F102*'Koszty jednostkowe'!$F$10</f>
        <v>#REF!</v>
      </c>
      <c r="Q102" s="7" t="e">
        <f>F102*'Koszty jednostkowe'!$F$21</f>
        <v>#REF!</v>
      </c>
      <c r="R102" s="7" t="e">
        <f>G102*'Koszty jednostkowe'!$F$10</f>
        <v>#REF!</v>
      </c>
      <c r="S102" s="7" t="e">
        <f>G102*'Koszty jednostkowe'!$F$21</f>
        <v>#REF!</v>
      </c>
      <c r="T102" s="7" t="e">
        <f>H102*'Koszty jednostkowe'!$F$10</f>
        <v>#REF!</v>
      </c>
      <c r="U102" s="7" t="e">
        <f>H102*'Koszty jednostkowe'!$F$21</f>
        <v>#REF!</v>
      </c>
      <c r="V102" s="7" t="e">
        <f>I102*'Koszty jednostkowe'!$F$10</f>
        <v>#REF!</v>
      </c>
      <c r="W102" s="7" t="e">
        <f>I102*'Koszty jednostkowe'!$F$21</f>
        <v>#REF!</v>
      </c>
      <c r="X102" s="7" t="e">
        <f>J102*'Koszty jednostkowe'!$F$12</f>
        <v>#REF!</v>
      </c>
      <c r="Y102" s="7" t="e">
        <f>J102*'Koszty jednostkowe'!$F$23</f>
        <v>#REF!</v>
      </c>
      <c r="Z102" s="7" t="e">
        <f t="shared" si="8"/>
        <v>#REF!</v>
      </c>
      <c r="AA102" s="7" t="e">
        <f t="shared" si="9"/>
        <v>#REF!</v>
      </c>
    </row>
    <row r="103" spans="2:27">
      <c r="B103" s="51">
        <f t="shared" si="10"/>
        <v>21</v>
      </c>
      <c r="C103" s="24" t="str">
        <f>'Podsumowanie inwentaryzacji'!C97</f>
        <v>Kukuczki</v>
      </c>
      <c r="D103" s="24" t="e">
        <f>'Podsumowanie inwentaryzacji'!T97</f>
        <v>#REF!</v>
      </c>
      <c r="E103" s="24" t="e">
        <f>'Podsumowanie inwentaryzacji'!U97</f>
        <v>#REF!</v>
      </c>
      <c r="F103" s="24" t="e">
        <f>'Podsumowanie inwentaryzacji'!V97</f>
        <v>#REF!</v>
      </c>
      <c r="G103" s="24" t="e">
        <f>'Podsumowanie inwentaryzacji'!W97</f>
        <v>#REF!</v>
      </c>
      <c r="H103" s="24" t="e">
        <f>'Podsumowanie inwentaryzacji'!X97</f>
        <v>#REF!</v>
      </c>
      <c r="I103" s="24" t="e">
        <f>'Podsumowanie inwentaryzacji'!Y97</f>
        <v>#REF!</v>
      </c>
      <c r="J103" s="24" t="e">
        <f>'Podsumowanie inwentaryzacji'!Z97</f>
        <v>#REF!</v>
      </c>
      <c r="K103" s="24" t="e">
        <f t="shared" si="7"/>
        <v>#REF!</v>
      </c>
      <c r="L103" s="7" t="e">
        <f>D103*'Koszty jednostkowe'!$F$10</f>
        <v>#REF!</v>
      </c>
      <c r="M103" s="7" t="e">
        <f>D103*'Koszty jednostkowe'!$F$21</f>
        <v>#REF!</v>
      </c>
      <c r="N103" s="7" t="e">
        <f>E103*'Koszty jednostkowe'!$F$10</f>
        <v>#REF!</v>
      </c>
      <c r="O103" s="7" t="e">
        <f>E103*'Koszty jednostkowe'!$F$21</f>
        <v>#REF!</v>
      </c>
      <c r="P103" s="7" t="e">
        <f>F103*'Koszty jednostkowe'!$F$10</f>
        <v>#REF!</v>
      </c>
      <c r="Q103" s="7" t="e">
        <f>F103*'Koszty jednostkowe'!$F$21</f>
        <v>#REF!</v>
      </c>
      <c r="R103" s="7" t="e">
        <f>G103*'Koszty jednostkowe'!$F$10</f>
        <v>#REF!</v>
      </c>
      <c r="S103" s="7" t="e">
        <f>G103*'Koszty jednostkowe'!$F$21</f>
        <v>#REF!</v>
      </c>
      <c r="T103" s="7" t="e">
        <f>H103*'Koszty jednostkowe'!$F$10</f>
        <v>#REF!</v>
      </c>
      <c r="U103" s="7" t="e">
        <f>H103*'Koszty jednostkowe'!$F$21</f>
        <v>#REF!</v>
      </c>
      <c r="V103" s="7" t="e">
        <f>I103*'Koszty jednostkowe'!$F$10</f>
        <v>#REF!</v>
      </c>
      <c r="W103" s="7" t="e">
        <f>I103*'Koszty jednostkowe'!$F$21</f>
        <v>#REF!</v>
      </c>
      <c r="X103" s="7" t="e">
        <f>J103*'Koszty jednostkowe'!$F$12</f>
        <v>#REF!</v>
      </c>
      <c r="Y103" s="7" t="e">
        <f>J103*'Koszty jednostkowe'!$F$23</f>
        <v>#REF!</v>
      </c>
      <c r="Z103" s="7" t="e">
        <f t="shared" si="8"/>
        <v>#REF!</v>
      </c>
      <c r="AA103" s="7" t="e">
        <f t="shared" si="9"/>
        <v>#REF!</v>
      </c>
    </row>
    <row r="104" spans="2:27">
      <c r="B104" s="51">
        <f t="shared" si="10"/>
        <v>22</v>
      </c>
      <c r="C104" s="24" t="str">
        <f>'Podsumowanie inwentaryzacji'!C98</f>
        <v>Legionów</v>
      </c>
      <c r="D104" s="24" t="e">
        <f>'Podsumowanie inwentaryzacji'!T98</f>
        <v>#REF!</v>
      </c>
      <c r="E104" s="24" t="e">
        <f>'Podsumowanie inwentaryzacji'!U98</f>
        <v>#REF!</v>
      </c>
      <c r="F104" s="24" t="e">
        <f>'Podsumowanie inwentaryzacji'!V98</f>
        <v>#REF!</v>
      </c>
      <c r="G104" s="24" t="e">
        <f>'Podsumowanie inwentaryzacji'!W98</f>
        <v>#REF!</v>
      </c>
      <c r="H104" s="24" t="e">
        <f>'Podsumowanie inwentaryzacji'!X98</f>
        <v>#REF!</v>
      </c>
      <c r="I104" s="24" t="e">
        <f>'Podsumowanie inwentaryzacji'!Y98</f>
        <v>#REF!</v>
      </c>
      <c r="J104" s="24" t="e">
        <f>'Podsumowanie inwentaryzacji'!Z98</f>
        <v>#REF!</v>
      </c>
      <c r="K104" s="24" t="e">
        <f t="shared" si="7"/>
        <v>#REF!</v>
      </c>
      <c r="L104" s="7" t="e">
        <f>D104*'Koszty jednostkowe'!$F$10</f>
        <v>#REF!</v>
      </c>
      <c r="M104" s="7" t="e">
        <f>D104*'Koszty jednostkowe'!$F$21</f>
        <v>#REF!</v>
      </c>
      <c r="N104" s="7" t="e">
        <f>E104*'Koszty jednostkowe'!$F$10</f>
        <v>#REF!</v>
      </c>
      <c r="O104" s="7" t="e">
        <f>E104*'Koszty jednostkowe'!$F$21</f>
        <v>#REF!</v>
      </c>
      <c r="P104" s="7" t="e">
        <f>F104*'Koszty jednostkowe'!$F$10</f>
        <v>#REF!</v>
      </c>
      <c r="Q104" s="7" t="e">
        <f>F104*'Koszty jednostkowe'!$F$21</f>
        <v>#REF!</v>
      </c>
      <c r="R104" s="7" t="e">
        <f>G104*'Koszty jednostkowe'!$F$10</f>
        <v>#REF!</v>
      </c>
      <c r="S104" s="7" t="e">
        <f>G104*'Koszty jednostkowe'!$F$21</f>
        <v>#REF!</v>
      </c>
      <c r="T104" s="7" t="e">
        <f>H104*'Koszty jednostkowe'!$F$10</f>
        <v>#REF!</v>
      </c>
      <c r="U104" s="7" t="e">
        <f>H104*'Koszty jednostkowe'!$F$21</f>
        <v>#REF!</v>
      </c>
      <c r="V104" s="7" t="e">
        <f>I104*'Koszty jednostkowe'!$F$10</f>
        <v>#REF!</v>
      </c>
      <c r="W104" s="7" t="e">
        <f>I104*'Koszty jednostkowe'!$F$21</f>
        <v>#REF!</v>
      </c>
      <c r="X104" s="7" t="e">
        <f>J104*'Koszty jednostkowe'!$F$12</f>
        <v>#REF!</v>
      </c>
      <c r="Y104" s="7" t="e">
        <f>J104*'Koszty jednostkowe'!$F$23</f>
        <v>#REF!</v>
      </c>
      <c r="Z104" s="7" t="e">
        <f t="shared" si="8"/>
        <v>#REF!</v>
      </c>
      <c r="AA104" s="7" t="e">
        <f t="shared" si="9"/>
        <v>#REF!</v>
      </c>
    </row>
    <row r="105" spans="2:27">
      <c r="B105" s="51">
        <f t="shared" si="10"/>
        <v>23</v>
      </c>
      <c r="C105" s="24" t="str">
        <f>'Podsumowanie inwentaryzacji'!C99</f>
        <v>Lubelska</v>
      </c>
      <c r="D105" s="24" t="e">
        <f>'Podsumowanie inwentaryzacji'!T99</f>
        <v>#REF!</v>
      </c>
      <c r="E105" s="24" t="e">
        <f>'Podsumowanie inwentaryzacji'!U99</f>
        <v>#REF!</v>
      </c>
      <c r="F105" s="24" t="e">
        <f>'Podsumowanie inwentaryzacji'!V99</f>
        <v>#REF!</v>
      </c>
      <c r="G105" s="24" t="e">
        <f>'Podsumowanie inwentaryzacji'!W99</f>
        <v>#REF!</v>
      </c>
      <c r="H105" s="24" t="e">
        <f>'Podsumowanie inwentaryzacji'!X99</f>
        <v>#REF!</v>
      </c>
      <c r="I105" s="24" t="e">
        <f>'Podsumowanie inwentaryzacji'!Y99</f>
        <v>#REF!</v>
      </c>
      <c r="J105" s="24" t="e">
        <f>'Podsumowanie inwentaryzacji'!Z99</f>
        <v>#REF!</v>
      </c>
      <c r="K105" s="24" t="e">
        <f t="shared" si="7"/>
        <v>#REF!</v>
      </c>
      <c r="L105" s="7" t="e">
        <f>D105*'Koszty jednostkowe'!$F$10</f>
        <v>#REF!</v>
      </c>
      <c r="M105" s="7" t="e">
        <f>D105*'Koszty jednostkowe'!$F$21</f>
        <v>#REF!</v>
      </c>
      <c r="N105" s="7" t="e">
        <f>E105*'Koszty jednostkowe'!$F$10</f>
        <v>#REF!</v>
      </c>
      <c r="O105" s="7" t="e">
        <f>E105*'Koszty jednostkowe'!$F$21</f>
        <v>#REF!</v>
      </c>
      <c r="P105" s="7" t="e">
        <f>F105*'Koszty jednostkowe'!$F$10</f>
        <v>#REF!</v>
      </c>
      <c r="Q105" s="7" t="e">
        <f>F105*'Koszty jednostkowe'!$F$21</f>
        <v>#REF!</v>
      </c>
      <c r="R105" s="7" t="e">
        <f>G105*'Koszty jednostkowe'!$F$10</f>
        <v>#REF!</v>
      </c>
      <c r="S105" s="7" t="e">
        <f>G105*'Koszty jednostkowe'!$F$21</f>
        <v>#REF!</v>
      </c>
      <c r="T105" s="7" t="e">
        <f>H105*'Koszty jednostkowe'!$F$10</f>
        <v>#REF!</v>
      </c>
      <c r="U105" s="7" t="e">
        <f>H105*'Koszty jednostkowe'!$F$21</f>
        <v>#REF!</v>
      </c>
      <c r="V105" s="7" t="e">
        <f>I105*'Koszty jednostkowe'!$F$10</f>
        <v>#REF!</v>
      </c>
      <c r="W105" s="7" t="e">
        <f>I105*'Koszty jednostkowe'!$F$21</f>
        <v>#REF!</v>
      </c>
      <c r="X105" s="7" t="e">
        <f>J105*'Koszty jednostkowe'!$F$12</f>
        <v>#REF!</v>
      </c>
      <c r="Y105" s="7" t="e">
        <f>J105*'Koszty jednostkowe'!$F$23</f>
        <v>#REF!</v>
      </c>
      <c r="Z105" s="7" t="e">
        <f t="shared" si="8"/>
        <v>#REF!</v>
      </c>
      <c r="AA105" s="7" t="e">
        <f t="shared" si="9"/>
        <v>#REF!</v>
      </c>
    </row>
    <row r="106" spans="2:27">
      <c r="B106" s="51">
        <f t="shared" si="10"/>
        <v>24</v>
      </c>
      <c r="C106" s="24" t="str">
        <f>'Podsumowanie inwentaryzacji'!C100</f>
        <v>Łączna</v>
      </c>
      <c r="D106" s="24" t="e">
        <f>'Podsumowanie inwentaryzacji'!T100</f>
        <v>#REF!</v>
      </c>
      <c r="E106" s="24" t="e">
        <f>'Podsumowanie inwentaryzacji'!U100</f>
        <v>#REF!</v>
      </c>
      <c r="F106" s="24" t="e">
        <f>'Podsumowanie inwentaryzacji'!V100</f>
        <v>#REF!</v>
      </c>
      <c r="G106" s="24" t="e">
        <f>'Podsumowanie inwentaryzacji'!W100</f>
        <v>#REF!</v>
      </c>
      <c r="H106" s="24" t="e">
        <f>'Podsumowanie inwentaryzacji'!X100</f>
        <v>#REF!</v>
      </c>
      <c r="I106" s="24" t="e">
        <f>'Podsumowanie inwentaryzacji'!Y100</f>
        <v>#REF!</v>
      </c>
      <c r="J106" s="24" t="e">
        <f>'Podsumowanie inwentaryzacji'!Z100</f>
        <v>#REF!</v>
      </c>
      <c r="K106" s="24" t="e">
        <f t="shared" si="7"/>
        <v>#REF!</v>
      </c>
      <c r="L106" s="7" t="e">
        <f>D106*'Koszty jednostkowe'!$F$10</f>
        <v>#REF!</v>
      </c>
      <c r="M106" s="7" t="e">
        <f>D106*'Koszty jednostkowe'!$F$21</f>
        <v>#REF!</v>
      </c>
      <c r="N106" s="7" t="e">
        <f>E106*'Koszty jednostkowe'!$F$10</f>
        <v>#REF!</v>
      </c>
      <c r="O106" s="7" t="e">
        <f>E106*'Koszty jednostkowe'!$F$21</f>
        <v>#REF!</v>
      </c>
      <c r="P106" s="7" t="e">
        <f>F106*'Koszty jednostkowe'!$F$10</f>
        <v>#REF!</v>
      </c>
      <c r="Q106" s="7" t="e">
        <f>F106*'Koszty jednostkowe'!$F$21</f>
        <v>#REF!</v>
      </c>
      <c r="R106" s="7" t="e">
        <f>G106*'Koszty jednostkowe'!$F$10</f>
        <v>#REF!</v>
      </c>
      <c r="S106" s="7" t="e">
        <f>G106*'Koszty jednostkowe'!$F$21</f>
        <v>#REF!</v>
      </c>
      <c r="T106" s="7" t="e">
        <f>H106*'Koszty jednostkowe'!$F$10</f>
        <v>#REF!</v>
      </c>
      <c r="U106" s="7" t="e">
        <f>H106*'Koszty jednostkowe'!$F$21</f>
        <v>#REF!</v>
      </c>
      <c r="V106" s="7" t="e">
        <f>I106*'Koszty jednostkowe'!$F$10</f>
        <v>#REF!</v>
      </c>
      <c r="W106" s="7" t="e">
        <f>I106*'Koszty jednostkowe'!$F$21</f>
        <v>#REF!</v>
      </c>
      <c r="X106" s="7" t="e">
        <f>J106*'Koszty jednostkowe'!$F$12</f>
        <v>#REF!</v>
      </c>
      <c r="Y106" s="7" t="e">
        <f>J106*'Koszty jednostkowe'!$F$23</f>
        <v>#REF!</v>
      </c>
      <c r="Z106" s="7" t="e">
        <f t="shared" si="8"/>
        <v>#REF!</v>
      </c>
      <c r="AA106" s="7" t="e">
        <f t="shared" si="9"/>
        <v>#REF!</v>
      </c>
    </row>
    <row r="107" spans="2:27">
      <c r="B107" s="51">
        <f t="shared" si="10"/>
        <v>25</v>
      </c>
      <c r="C107" s="24" t="str">
        <f>'Podsumowanie inwentaryzacji'!C101</f>
        <v>Łowicka</v>
      </c>
      <c r="D107" s="24" t="e">
        <f>'Podsumowanie inwentaryzacji'!T101</f>
        <v>#REF!</v>
      </c>
      <c r="E107" s="24" t="e">
        <f>'Podsumowanie inwentaryzacji'!U101</f>
        <v>#REF!</v>
      </c>
      <c r="F107" s="24" t="e">
        <f>'Podsumowanie inwentaryzacji'!V101</f>
        <v>#REF!</v>
      </c>
      <c r="G107" s="24" t="e">
        <f>'Podsumowanie inwentaryzacji'!W101</f>
        <v>#REF!</v>
      </c>
      <c r="H107" s="24" t="e">
        <f>'Podsumowanie inwentaryzacji'!X101</f>
        <v>#REF!</v>
      </c>
      <c r="I107" s="24" t="e">
        <f>'Podsumowanie inwentaryzacji'!Y101</f>
        <v>#REF!</v>
      </c>
      <c r="J107" s="24" t="e">
        <f>'Podsumowanie inwentaryzacji'!Z101</f>
        <v>#REF!</v>
      </c>
      <c r="K107" s="24" t="e">
        <f t="shared" si="7"/>
        <v>#REF!</v>
      </c>
      <c r="L107" s="7" t="e">
        <f>D107*'Koszty jednostkowe'!$F$10</f>
        <v>#REF!</v>
      </c>
      <c r="M107" s="7" t="e">
        <f>D107*'Koszty jednostkowe'!$F$21</f>
        <v>#REF!</v>
      </c>
      <c r="N107" s="7" t="e">
        <f>E107*'Koszty jednostkowe'!$F$10</f>
        <v>#REF!</v>
      </c>
      <c r="O107" s="7" t="e">
        <f>E107*'Koszty jednostkowe'!$F$21</f>
        <v>#REF!</v>
      </c>
      <c r="P107" s="7" t="e">
        <f>F107*'Koszty jednostkowe'!$F$10</f>
        <v>#REF!</v>
      </c>
      <c r="Q107" s="7" t="e">
        <f>F107*'Koszty jednostkowe'!$F$21</f>
        <v>#REF!</v>
      </c>
      <c r="R107" s="7" t="e">
        <f>G107*'Koszty jednostkowe'!$F$10</f>
        <v>#REF!</v>
      </c>
      <c r="S107" s="7" t="e">
        <f>G107*'Koszty jednostkowe'!$F$21</f>
        <v>#REF!</v>
      </c>
      <c r="T107" s="7" t="e">
        <f>H107*'Koszty jednostkowe'!$F$10</f>
        <v>#REF!</v>
      </c>
      <c r="U107" s="7" t="e">
        <f>H107*'Koszty jednostkowe'!$F$21</f>
        <v>#REF!</v>
      </c>
      <c r="V107" s="7" t="e">
        <f>I107*'Koszty jednostkowe'!$F$10</f>
        <v>#REF!</v>
      </c>
      <c r="W107" s="7" t="e">
        <f>I107*'Koszty jednostkowe'!$F$21</f>
        <v>#REF!</v>
      </c>
      <c r="X107" s="7" t="e">
        <f>J107*'Koszty jednostkowe'!$F$12</f>
        <v>#REF!</v>
      </c>
      <c r="Y107" s="7" t="e">
        <f>J107*'Koszty jednostkowe'!$F$23</f>
        <v>#REF!</v>
      </c>
      <c r="Z107" s="7" t="e">
        <f t="shared" si="8"/>
        <v>#REF!</v>
      </c>
      <c r="AA107" s="7" t="e">
        <f t="shared" si="9"/>
        <v>#REF!</v>
      </c>
    </row>
    <row r="108" spans="2:27">
      <c r="B108" s="51">
        <f t="shared" si="10"/>
        <v>26</v>
      </c>
      <c r="C108" s="24" t="str">
        <f>'Podsumowanie inwentaryzacji'!C102</f>
        <v>Matejki</v>
      </c>
      <c r="D108" s="24" t="e">
        <f>'Podsumowanie inwentaryzacji'!T102</f>
        <v>#REF!</v>
      </c>
      <c r="E108" s="24" t="e">
        <f>'Podsumowanie inwentaryzacji'!U102</f>
        <v>#REF!</v>
      </c>
      <c r="F108" s="24" t="e">
        <f>'Podsumowanie inwentaryzacji'!V102</f>
        <v>#REF!</v>
      </c>
      <c r="G108" s="24" t="e">
        <f>'Podsumowanie inwentaryzacji'!W102</f>
        <v>#REF!</v>
      </c>
      <c r="H108" s="24" t="e">
        <f>'Podsumowanie inwentaryzacji'!X102</f>
        <v>#REF!</v>
      </c>
      <c r="I108" s="24" t="e">
        <f>'Podsumowanie inwentaryzacji'!Y102</f>
        <v>#REF!</v>
      </c>
      <c r="J108" s="24" t="e">
        <f>'Podsumowanie inwentaryzacji'!Z102</f>
        <v>#REF!</v>
      </c>
      <c r="K108" s="24" t="e">
        <f t="shared" si="7"/>
        <v>#REF!</v>
      </c>
      <c r="L108" s="7" t="e">
        <f>D108*'Koszty jednostkowe'!$F$10</f>
        <v>#REF!</v>
      </c>
      <c r="M108" s="7" t="e">
        <f>D108*'Koszty jednostkowe'!$F$21</f>
        <v>#REF!</v>
      </c>
      <c r="N108" s="7" t="e">
        <f>E108*'Koszty jednostkowe'!$F$10</f>
        <v>#REF!</v>
      </c>
      <c r="O108" s="7" t="e">
        <f>E108*'Koszty jednostkowe'!$F$21</f>
        <v>#REF!</v>
      </c>
      <c r="P108" s="7" t="e">
        <f>F108*'Koszty jednostkowe'!$F$10</f>
        <v>#REF!</v>
      </c>
      <c r="Q108" s="7" t="e">
        <f>F108*'Koszty jednostkowe'!$F$21</f>
        <v>#REF!</v>
      </c>
      <c r="R108" s="7" t="e">
        <f>G108*'Koszty jednostkowe'!$F$10</f>
        <v>#REF!</v>
      </c>
      <c r="S108" s="7" t="e">
        <f>G108*'Koszty jednostkowe'!$F$21</f>
        <v>#REF!</v>
      </c>
      <c r="T108" s="7" t="e">
        <f>H108*'Koszty jednostkowe'!$F$10</f>
        <v>#REF!</v>
      </c>
      <c r="U108" s="7" t="e">
        <f>H108*'Koszty jednostkowe'!$F$21</f>
        <v>#REF!</v>
      </c>
      <c r="V108" s="7" t="e">
        <f>I108*'Koszty jednostkowe'!$F$10</f>
        <v>#REF!</v>
      </c>
      <c r="W108" s="7" t="e">
        <f>I108*'Koszty jednostkowe'!$F$21</f>
        <v>#REF!</v>
      </c>
      <c r="X108" s="7" t="e">
        <f>J108*'Koszty jednostkowe'!$F$12</f>
        <v>#REF!</v>
      </c>
      <c r="Y108" s="7" t="e">
        <f>J108*'Koszty jednostkowe'!$F$23</f>
        <v>#REF!</v>
      </c>
      <c r="Z108" s="7" t="e">
        <f t="shared" si="8"/>
        <v>#REF!</v>
      </c>
      <c r="AA108" s="7" t="e">
        <f t="shared" si="9"/>
        <v>#REF!</v>
      </c>
    </row>
    <row r="109" spans="2:27">
      <c r="B109" s="51">
        <f t="shared" si="10"/>
        <v>27</v>
      </c>
      <c r="C109" s="24" t="str">
        <f>'Podsumowanie inwentaryzacji'!C103</f>
        <v>Mostnika</v>
      </c>
      <c r="D109" s="24" t="e">
        <f>'Podsumowanie inwentaryzacji'!T103</f>
        <v>#REF!</v>
      </c>
      <c r="E109" s="24" t="e">
        <f>'Podsumowanie inwentaryzacji'!U103</f>
        <v>#REF!</v>
      </c>
      <c r="F109" s="24" t="e">
        <f>'Podsumowanie inwentaryzacji'!V103</f>
        <v>#REF!</v>
      </c>
      <c r="G109" s="24" t="e">
        <f>'Podsumowanie inwentaryzacji'!W103</f>
        <v>#REF!</v>
      </c>
      <c r="H109" s="24" t="e">
        <f>'Podsumowanie inwentaryzacji'!X103</f>
        <v>#REF!</v>
      </c>
      <c r="I109" s="24" t="e">
        <f>'Podsumowanie inwentaryzacji'!Y103</f>
        <v>#REF!</v>
      </c>
      <c r="J109" s="24" t="e">
        <f>'Podsumowanie inwentaryzacji'!Z103</f>
        <v>#REF!</v>
      </c>
      <c r="K109" s="24" t="e">
        <f t="shared" si="7"/>
        <v>#REF!</v>
      </c>
      <c r="L109" s="7" t="e">
        <f>D109*'Koszty jednostkowe'!$F$10</f>
        <v>#REF!</v>
      </c>
      <c r="M109" s="7" t="e">
        <f>D109*'Koszty jednostkowe'!$F$21</f>
        <v>#REF!</v>
      </c>
      <c r="N109" s="7" t="e">
        <f>E109*'Koszty jednostkowe'!$F$10</f>
        <v>#REF!</v>
      </c>
      <c r="O109" s="7" t="e">
        <f>E109*'Koszty jednostkowe'!$F$21</f>
        <v>#REF!</v>
      </c>
      <c r="P109" s="7" t="e">
        <f>F109*'Koszty jednostkowe'!$F$10</f>
        <v>#REF!</v>
      </c>
      <c r="Q109" s="7" t="e">
        <f>F109*'Koszty jednostkowe'!$F$21</f>
        <v>#REF!</v>
      </c>
      <c r="R109" s="7" t="e">
        <f>G109*'Koszty jednostkowe'!$F$10</f>
        <v>#REF!</v>
      </c>
      <c r="S109" s="7" t="e">
        <f>G109*'Koszty jednostkowe'!$F$21</f>
        <v>#REF!</v>
      </c>
      <c r="T109" s="7" t="e">
        <f>H109*'Koszty jednostkowe'!$F$10</f>
        <v>#REF!</v>
      </c>
      <c r="U109" s="7" t="e">
        <f>H109*'Koszty jednostkowe'!$F$21</f>
        <v>#REF!</v>
      </c>
      <c r="V109" s="7" t="e">
        <f>I109*'Koszty jednostkowe'!$F$10</f>
        <v>#REF!</v>
      </c>
      <c r="W109" s="7" t="e">
        <f>I109*'Koszty jednostkowe'!$F$21</f>
        <v>#REF!</v>
      </c>
      <c r="X109" s="7" t="e">
        <f>J109*'Koszty jednostkowe'!$F$12</f>
        <v>#REF!</v>
      </c>
      <c r="Y109" s="7" t="e">
        <f>J109*'Koszty jednostkowe'!$F$23</f>
        <v>#REF!</v>
      </c>
      <c r="Z109" s="7" t="e">
        <f t="shared" si="8"/>
        <v>#REF!</v>
      </c>
      <c r="AA109" s="7" t="e">
        <f t="shared" si="9"/>
        <v>#REF!</v>
      </c>
    </row>
    <row r="110" spans="2:27">
      <c r="B110" s="51">
        <f t="shared" si="10"/>
        <v>28</v>
      </c>
      <c r="C110" s="24" t="str">
        <f>'Podsumowanie inwentaryzacji'!C104</f>
        <v>Myśliwska</v>
      </c>
      <c r="D110" s="24" t="e">
        <f>'Podsumowanie inwentaryzacji'!T104</f>
        <v>#REF!</v>
      </c>
      <c r="E110" s="24" t="e">
        <f>'Podsumowanie inwentaryzacji'!U104</f>
        <v>#REF!</v>
      </c>
      <c r="F110" s="24" t="e">
        <f>'Podsumowanie inwentaryzacji'!V104</f>
        <v>#REF!</v>
      </c>
      <c r="G110" s="24" t="e">
        <f>'Podsumowanie inwentaryzacji'!W104</f>
        <v>#REF!</v>
      </c>
      <c r="H110" s="24" t="e">
        <f>'Podsumowanie inwentaryzacji'!X104</f>
        <v>#REF!</v>
      </c>
      <c r="I110" s="24" t="e">
        <f>'Podsumowanie inwentaryzacji'!Y104</f>
        <v>#REF!</v>
      </c>
      <c r="J110" s="24" t="e">
        <f>'Podsumowanie inwentaryzacji'!Z104</f>
        <v>#REF!</v>
      </c>
      <c r="K110" s="24" t="e">
        <f t="shared" si="7"/>
        <v>#REF!</v>
      </c>
      <c r="L110" s="7" t="e">
        <f>D110*'Koszty jednostkowe'!$F$10</f>
        <v>#REF!</v>
      </c>
      <c r="M110" s="7" t="e">
        <f>D110*'Koszty jednostkowe'!$F$21</f>
        <v>#REF!</v>
      </c>
      <c r="N110" s="7" t="e">
        <f>E110*'Koszty jednostkowe'!$F$10</f>
        <v>#REF!</v>
      </c>
      <c r="O110" s="7" t="e">
        <f>E110*'Koszty jednostkowe'!$F$21</f>
        <v>#REF!</v>
      </c>
      <c r="P110" s="7" t="e">
        <f>F110*'Koszty jednostkowe'!$F$10</f>
        <v>#REF!</v>
      </c>
      <c r="Q110" s="7" t="e">
        <f>F110*'Koszty jednostkowe'!$F$21</f>
        <v>#REF!</v>
      </c>
      <c r="R110" s="7" t="e">
        <f>G110*'Koszty jednostkowe'!$F$10</f>
        <v>#REF!</v>
      </c>
      <c r="S110" s="7" t="e">
        <f>G110*'Koszty jednostkowe'!$F$21</f>
        <v>#REF!</v>
      </c>
      <c r="T110" s="7" t="e">
        <f>H110*'Koszty jednostkowe'!$F$10</f>
        <v>#REF!</v>
      </c>
      <c r="U110" s="7" t="e">
        <f>H110*'Koszty jednostkowe'!$F$21</f>
        <v>#REF!</v>
      </c>
      <c r="V110" s="7" t="e">
        <f>I110*'Koszty jednostkowe'!$F$10</f>
        <v>#REF!</v>
      </c>
      <c r="W110" s="7" t="e">
        <f>I110*'Koszty jednostkowe'!$F$21</f>
        <v>#REF!</v>
      </c>
      <c r="X110" s="7" t="e">
        <f>J110*'Koszty jednostkowe'!$F$12</f>
        <v>#REF!</v>
      </c>
      <c r="Y110" s="7" t="e">
        <f>J110*'Koszty jednostkowe'!$F$23</f>
        <v>#REF!</v>
      </c>
      <c r="Z110" s="7" t="e">
        <f t="shared" si="8"/>
        <v>#REF!</v>
      </c>
      <c r="AA110" s="7" t="e">
        <f t="shared" si="9"/>
        <v>#REF!</v>
      </c>
    </row>
    <row r="111" spans="2:27">
      <c r="B111" s="51">
        <f t="shared" si="10"/>
        <v>29</v>
      </c>
      <c r="C111" s="24" t="str">
        <f>'Podsumowanie inwentaryzacji'!C105</f>
        <v>Piecewo</v>
      </c>
      <c r="D111" s="24" t="e">
        <f>'Podsumowanie inwentaryzacji'!T105</f>
        <v>#REF!</v>
      </c>
      <c r="E111" s="24" t="e">
        <f>'Podsumowanie inwentaryzacji'!U105</f>
        <v>#REF!</v>
      </c>
      <c r="F111" s="24" t="e">
        <f>'Podsumowanie inwentaryzacji'!V105</f>
        <v>#REF!</v>
      </c>
      <c r="G111" s="24" t="e">
        <f>'Podsumowanie inwentaryzacji'!W105</f>
        <v>#REF!</v>
      </c>
      <c r="H111" s="24" t="e">
        <f>'Podsumowanie inwentaryzacji'!X105</f>
        <v>#REF!</v>
      </c>
      <c r="I111" s="24" t="e">
        <f>'Podsumowanie inwentaryzacji'!Y105</f>
        <v>#REF!</v>
      </c>
      <c r="J111" s="24" t="e">
        <f>'Podsumowanie inwentaryzacji'!Z105</f>
        <v>#REF!</v>
      </c>
      <c r="K111" s="24" t="e">
        <f t="shared" si="7"/>
        <v>#REF!</v>
      </c>
      <c r="L111" s="7" t="e">
        <f>D111*'Koszty jednostkowe'!$F$10</f>
        <v>#REF!</v>
      </c>
      <c r="M111" s="7" t="e">
        <f>D111*'Koszty jednostkowe'!$F$21</f>
        <v>#REF!</v>
      </c>
      <c r="N111" s="7" t="e">
        <f>E111*'Koszty jednostkowe'!$F$10</f>
        <v>#REF!</v>
      </c>
      <c r="O111" s="7" t="e">
        <f>E111*'Koszty jednostkowe'!$F$21</f>
        <v>#REF!</v>
      </c>
      <c r="P111" s="7" t="e">
        <f>F111*'Koszty jednostkowe'!$F$10</f>
        <v>#REF!</v>
      </c>
      <c r="Q111" s="7" t="e">
        <f>F111*'Koszty jednostkowe'!$F$21</f>
        <v>#REF!</v>
      </c>
      <c r="R111" s="7" t="e">
        <f>G111*'Koszty jednostkowe'!$F$10</f>
        <v>#REF!</v>
      </c>
      <c r="S111" s="7" t="e">
        <f>G111*'Koszty jednostkowe'!$F$21</f>
        <v>#REF!</v>
      </c>
      <c r="T111" s="7" t="e">
        <f>H111*'Koszty jednostkowe'!$F$10</f>
        <v>#REF!</v>
      </c>
      <c r="U111" s="7" t="e">
        <f>H111*'Koszty jednostkowe'!$F$21</f>
        <v>#REF!</v>
      </c>
      <c r="V111" s="7" t="e">
        <f>I111*'Koszty jednostkowe'!$F$10</f>
        <v>#REF!</v>
      </c>
      <c r="W111" s="7" t="e">
        <f>I111*'Koszty jednostkowe'!$F$21</f>
        <v>#REF!</v>
      </c>
      <c r="X111" s="7" t="e">
        <f>J111*'Koszty jednostkowe'!$F$12</f>
        <v>#REF!</v>
      </c>
      <c r="Y111" s="7" t="e">
        <f>J111*'Koszty jednostkowe'!$F$23</f>
        <v>#REF!</v>
      </c>
      <c r="Z111" s="7" t="e">
        <f t="shared" si="8"/>
        <v>#REF!</v>
      </c>
      <c r="AA111" s="7" t="e">
        <f t="shared" si="9"/>
        <v>#REF!</v>
      </c>
    </row>
    <row r="112" spans="2:27">
      <c r="B112" s="51">
        <f t="shared" si="10"/>
        <v>30</v>
      </c>
      <c r="C112" s="24" t="str">
        <f>'Podsumowanie inwentaryzacji'!C106</f>
        <v>Pionierów</v>
      </c>
      <c r="D112" s="24" t="e">
        <f>'Podsumowanie inwentaryzacji'!T106</f>
        <v>#REF!</v>
      </c>
      <c r="E112" s="24" t="e">
        <f>'Podsumowanie inwentaryzacji'!U106</f>
        <v>#REF!</v>
      </c>
      <c r="F112" s="24" t="e">
        <f>'Podsumowanie inwentaryzacji'!V106</f>
        <v>#REF!</v>
      </c>
      <c r="G112" s="24" t="e">
        <f>'Podsumowanie inwentaryzacji'!W106</f>
        <v>#REF!</v>
      </c>
      <c r="H112" s="24" t="e">
        <f>'Podsumowanie inwentaryzacji'!X106</f>
        <v>#REF!</v>
      </c>
      <c r="I112" s="24" t="e">
        <f>'Podsumowanie inwentaryzacji'!Y106</f>
        <v>#REF!</v>
      </c>
      <c r="J112" s="24" t="e">
        <f>'Podsumowanie inwentaryzacji'!Z106</f>
        <v>#REF!</v>
      </c>
      <c r="K112" s="24" t="e">
        <f t="shared" si="7"/>
        <v>#REF!</v>
      </c>
      <c r="L112" s="7" t="e">
        <f>D112*'Koszty jednostkowe'!$F$10</f>
        <v>#REF!</v>
      </c>
      <c r="M112" s="7" t="e">
        <f>D112*'Koszty jednostkowe'!$F$21</f>
        <v>#REF!</v>
      </c>
      <c r="N112" s="7" t="e">
        <f>E112*'Koszty jednostkowe'!$F$10</f>
        <v>#REF!</v>
      </c>
      <c r="O112" s="7" t="e">
        <f>E112*'Koszty jednostkowe'!$F$21</f>
        <v>#REF!</v>
      </c>
      <c r="P112" s="7" t="e">
        <f>F112*'Koszty jednostkowe'!$F$10</f>
        <v>#REF!</v>
      </c>
      <c r="Q112" s="7" t="e">
        <f>F112*'Koszty jednostkowe'!$F$21</f>
        <v>#REF!</v>
      </c>
      <c r="R112" s="7" t="e">
        <f>G112*'Koszty jednostkowe'!$F$10</f>
        <v>#REF!</v>
      </c>
      <c r="S112" s="7" t="e">
        <f>G112*'Koszty jednostkowe'!$F$21</f>
        <v>#REF!</v>
      </c>
      <c r="T112" s="7" t="e">
        <f>H112*'Koszty jednostkowe'!$F$10</f>
        <v>#REF!</v>
      </c>
      <c r="U112" s="7" t="e">
        <f>H112*'Koszty jednostkowe'!$F$21</f>
        <v>#REF!</v>
      </c>
      <c r="V112" s="7" t="e">
        <f>I112*'Koszty jednostkowe'!$F$10</f>
        <v>#REF!</v>
      </c>
      <c r="W112" s="7" t="e">
        <f>I112*'Koszty jednostkowe'!$F$21</f>
        <v>#REF!</v>
      </c>
      <c r="X112" s="7" t="e">
        <f>J112*'Koszty jednostkowe'!$F$12</f>
        <v>#REF!</v>
      </c>
      <c r="Y112" s="7" t="e">
        <f>J112*'Koszty jednostkowe'!$F$23</f>
        <v>#REF!</v>
      </c>
      <c r="Z112" s="7" t="e">
        <f t="shared" si="8"/>
        <v>#REF!</v>
      </c>
      <c r="AA112" s="7" t="e">
        <f t="shared" si="9"/>
        <v>#REF!</v>
      </c>
    </row>
    <row r="113" spans="2:27">
      <c r="B113" s="51">
        <f t="shared" si="10"/>
        <v>31</v>
      </c>
      <c r="C113" s="24" t="str">
        <f>'Podsumowanie inwentaryzacji'!C107</f>
        <v>Plac Młodzieży</v>
      </c>
      <c r="D113" s="24" t="e">
        <f>'Podsumowanie inwentaryzacji'!T107</f>
        <v>#REF!</v>
      </c>
      <c r="E113" s="24" t="e">
        <f>'Podsumowanie inwentaryzacji'!U107</f>
        <v>#REF!</v>
      </c>
      <c r="F113" s="24" t="e">
        <f>'Podsumowanie inwentaryzacji'!V107</f>
        <v>#REF!</v>
      </c>
      <c r="G113" s="24" t="e">
        <f>'Podsumowanie inwentaryzacji'!W107</f>
        <v>#REF!</v>
      </c>
      <c r="H113" s="24" t="e">
        <f>'Podsumowanie inwentaryzacji'!X107</f>
        <v>#REF!</v>
      </c>
      <c r="I113" s="24" t="e">
        <f>'Podsumowanie inwentaryzacji'!Y107</f>
        <v>#REF!</v>
      </c>
      <c r="J113" s="24" t="e">
        <f>'Podsumowanie inwentaryzacji'!Z107</f>
        <v>#REF!</v>
      </c>
      <c r="K113" s="24" t="e">
        <f t="shared" si="7"/>
        <v>#REF!</v>
      </c>
      <c r="L113" s="7" t="e">
        <f>D113*'Koszty jednostkowe'!$F$10</f>
        <v>#REF!</v>
      </c>
      <c r="M113" s="7" t="e">
        <f>D113*'Koszty jednostkowe'!$F$21</f>
        <v>#REF!</v>
      </c>
      <c r="N113" s="7" t="e">
        <f>E113*'Koszty jednostkowe'!$F$10</f>
        <v>#REF!</v>
      </c>
      <c r="O113" s="7" t="e">
        <f>E113*'Koszty jednostkowe'!$F$21</f>
        <v>#REF!</v>
      </c>
      <c r="P113" s="7" t="e">
        <f>F113*'Koszty jednostkowe'!$F$10</f>
        <v>#REF!</v>
      </c>
      <c r="Q113" s="7" t="e">
        <f>F113*'Koszty jednostkowe'!$F$21</f>
        <v>#REF!</v>
      </c>
      <c r="R113" s="7" t="e">
        <f>G113*'Koszty jednostkowe'!$F$10</f>
        <v>#REF!</v>
      </c>
      <c r="S113" s="7" t="e">
        <f>G113*'Koszty jednostkowe'!$F$21</f>
        <v>#REF!</v>
      </c>
      <c r="T113" s="7" t="e">
        <f>H113*'Koszty jednostkowe'!$F$10</f>
        <v>#REF!</v>
      </c>
      <c r="U113" s="7" t="e">
        <f>H113*'Koszty jednostkowe'!$F$21</f>
        <v>#REF!</v>
      </c>
      <c r="V113" s="7" t="e">
        <f>I113*'Koszty jednostkowe'!$F$10</f>
        <v>#REF!</v>
      </c>
      <c r="W113" s="7" t="e">
        <f>I113*'Koszty jednostkowe'!$F$21</f>
        <v>#REF!</v>
      </c>
      <c r="X113" s="7" t="e">
        <f>J113*'Koszty jednostkowe'!$F$12</f>
        <v>#REF!</v>
      </c>
      <c r="Y113" s="7" t="e">
        <f>J113*'Koszty jednostkowe'!$F$23</f>
        <v>#REF!</v>
      </c>
      <c r="Z113" s="7" t="e">
        <f t="shared" si="8"/>
        <v>#REF!</v>
      </c>
      <c r="AA113" s="7" t="e">
        <f t="shared" si="9"/>
        <v>#REF!</v>
      </c>
    </row>
    <row r="114" spans="2:27">
      <c r="B114" s="51">
        <f t="shared" si="10"/>
        <v>32</v>
      </c>
      <c r="C114" s="24" t="str">
        <f>'Podsumowanie inwentaryzacji'!C108</f>
        <v>Sandomierska</v>
      </c>
      <c r="D114" s="24" t="e">
        <f>'Podsumowanie inwentaryzacji'!T108</f>
        <v>#REF!</v>
      </c>
      <c r="E114" s="24" t="e">
        <f>'Podsumowanie inwentaryzacji'!U108</f>
        <v>#REF!</v>
      </c>
      <c r="F114" s="24" t="e">
        <f>'Podsumowanie inwentaryzacji'!V108</f>
        <v>#REF!</v>
      </c>
      <c r="G114" s="24" t="e">
        <f>'Podsumowanie inwentaryzacji'!W108</f>
        <v>#REF!</v>
      </c>
      <c r="H114" s="24" t="e">
        <f>'Podsumowanie inwentaryzacji'!X108</f>
        <v>#REF!</v>
      </c>
      <c r="I114" s="24" t="e">
        <f>'Podsumowanie inwentaryzacji'!Y108</f>
        <v>#REF!</v>
      </c>
      <c r="J114" s="24" t="e">
        <f>'Podsumowanie inwentaryzacji'!Z108</f>
        <v>#REF!</v>
      </c>
      <c r="K114" s="24" t="e">
        <f t="shared" si="7"/>
        <v>#REF!</v>
      </c>
      <c r="L114" s="7" t="e">
        <f>D114*'Koszty jednostkowe'!$F$10</f>
        <v>#REF!</v>
      </c>
      <c r="M114" s="7" t="e">
        <f>D114*'Koszty jednostkowe'!$F$21</f>
        <v>#REF!</v>
      </c>
      <c r="N114" s="7" t="e">
        <f>E114*'Koszty jednostkowe'!$F$10</f>
        <v>#REF!</v>
      </c>
      <c r="O114" s="7" t="e">
        <f>E114*'Koszty jednostkowe'!$F$21</f>
        <v>#REF!</v>
      </c>
      <c r="P114" s="7" t="e">
        <f>F114*'Koszty jednostkowe'!$F$10</f>
        <v>#REF!</v>
      </c>
      <c r="Q114" s="7" t="e">
        <f>F114*'Koszty jednostkowe'!$F$21</f>
        <v>#REF!</v>
      </c>
      <c r="R114" s="7" t="e">
        <f>G114*'Koszty jednostkowe'!$F$10</f>
        <v>#REF!</v>
      </c>
      <c r="S114" s="7" t="e">
        <f>G114*'Koszty jednostkowe'!$F$21</f>
        <v>#REF!</v>
      </c>
      <c r="T114" s="7" t="e">
        <f>H114*'Koszty jednostkowe'!$F$10</f>
        <v>#REF!</v>
      </c>
      <c r="U114" s="7" t="e">
        <f>H114*'Koszty jednostkowe'!$F$21</f>
        <v>#REF!</v>
      </c>
      <c r="V114" s="7" t="e">
        <f>I114*'Koszty jednostkowe'!$F$10</f>
        <v>#REF!</v>
      </c>
      <c r="W114" s="7" t="e">
        <f>I114*'Koszty jednostkowe'!$F$21</f>
        <v>#REF!</v>
      </c>
      <c r="X114" s="7" t="e">
        <f>J114*'Koszty jednostkowe'!$F$12</f>
        <v>#REF!</v>
      </c>
      <c r="Y114" s="7" t="e">
        <f>J114*'Koszty jednostkowe'!$F$23</f>
        <v>#REF!</v>
      </c>
      <c r="Z114" s="7" t="e">
        <f t="shared" si="8"/>
        <v>#REF!</v>
      </c>
      <c r="AA114" s="7" t="e">
        <f t="shared" si="9"/>
        <v>#REF!</v>
      </c>
    </row>
    <row r="115" spans="2:27">
      <c r="B115" s="51">
        <f t="shared" si="10"/>
        <v>33</v>
      </c>
      <c r="C115" s="24" t="str">
        <f>'Podsumowanie inwentaryzacji'!C109</f>
        <v>Słupska</v>
      </c>
      <c r="D115" s="24" t="e">
        <f>'Podsumowanie inwentaryzacji'!T109</f>
        <v>#REF!</v>
      </c>
      <c r="E115" s="24" t="e">
        <f>'Podsumowanie inwentaryzacji'!U109</f>
        <v>#REF!</v>
      </c>
      <c r="F115" s="24" t="e">
        <f>'Podsumowanie inwentaryzacji'!V109</f>
        <v>#REF!</v>
      </c>
      <c r="G115" s="24" t="e">
        <f>'Podsumowanie inwentaryzacji'!W109</f>
        <v>#REF!</v>
      </c>
      <c r="H115" s="24" t="e">
        <f>'Podsumowanie inwentaryzacji'!X109</f>
        <v>#REF!</v>
      </c>
      <c r="I115" s="24" t="e">
        <f>'Podsumowanie inwentaryzacji'!Y109</f>
        <v>#REF!</v>
      </c>
      <c r="J115" s="24" t="e">
        <f>'Podsumowanie inwentaryzacji'!Z109</f>
        <v>#REF!</v>
      </c>
      <c r="K115" s="24" t="e">
        <f t="shared" si="7"/>
        <v>#REF!</v>
      </c>
      <c r="L115" s="7" t="e">
        <f>D115*'Koszty jednostkowe'!$F$10</f>
        <v>#REF!</v>
      </c>
      <c r="M115" s="7" t="e">
        <f>D115*'Koszty jednostkowe'!$F$21</f>
        <v>#REF!</v>
      </c>
      <c r="N115" s="7" t="e">
        <f>E115*'Koszty jednostkowe'!$F$10</f>
        <v>#REF!</v>
      </c>
      <c r="O115" s="7" t="e">
        <f>E115*'Koszty jednostkowe'!$F$21</f>
        <v>#REF!</v>
      </c>
      <c r="P115" s="7" t="e">
        <f>F115*'Koszty jednostkowe'!$F$10</f>
        <v>#REF!</v>
      </c>
      <c r="Q115" s="7" t="e">
        <f>F115*'Koszty jednostkowe'!$F$21</f>
        <v>#REF!</v>
      </c>
      <c r="R115" s="7" t="e">
        <f>G115*'Koszty jednostkowe'!$F$10</f>
        <v>#REF!</v>
      </c>
      <c r="S115" s="7" t="e">
        <f>G115*'Koszty jednostkowe'!$F$21</f>
        <v>#REF!</v>
      </c>
      <c r="T115" s="7" t="e">
        <f>H115*'Koszty jednostkowe'!$F$10</f>
        <v>#REF!</v>
      </c>
      <c r="U115" s="7" t="e">
        <f>H115*'Koszty jednostkowe'!$F$21</f>
        <v>#REF!</v>
      </c>
      <c r="V115" s="7" t="e">
        <f>I115*'Koszty jednostkowe'!$F$10</f>
        <v>#REF!</v>
      </c>
      <c r="W115" s="7" t="e">
        <f>I115*'Koszty jednostkowe'!$F$21</f>
        <v>#REF!</v>
      </c>
      <c r="X115" s="7" t="e">
        <f>J115*'Koszty jednostkowe'!$F$12</f>
        <v>#REF!</v>
      </c>
      <c r="Y115" s="7" t="e">
        <f>J115*'Koszty jednostkowe'!$F$23</f>
        <v>#REF!</v>
      </c>
      <c r="Z115" s="7" t="e">
        <f t="shared" si="8"/>
        <v>#REF!</v>
      </c>
      <c r="AA115" s="7" t="e">
        <f t="shared" si="9"/>
        <v>#REF!</v>
      </c>
    </row>
    <row r="116" spans="2:27">
      <c r="B116" s="51">
        <f t="shared" si="10"/>
        <v>34</v>
      </c>
      <c r="C116" s="24" t="str">
        <f>'Podsumowanie inwentaryzacji'!C110</f>
        <v>Śląska</v>
      </c>
      <c r="D116" s="24" t="e">
        <f>'Podsumowanie inwentaryzacji'!T110</f>
        <v>#REF!</v>
      </c>
      <c r="E116" s="24" t="e">
        <f>'Podsumowanie inwentaryzacji'!U110</f>
        <v>#REF!</v>
      </c>
      <c r="F116" s="24" t="e">
        <f>'Podsumowanie inwentaryzacji'!V110</f>
        <v>#REF!</v>
      </c>
      <c r="G116" s="24" t="e">
        <f>'Podsumowanie inwentaryzacji'!W110</f>
        <v>#REF!</v>
      </c>
      <c r="H116" s="24" t="e">
        <f>'Podsumowanie inwentaryzacji'!X110</f>
        <v>#REF!</v>
      </c>
      <c r="I116" s="24" t="e">
        <f>'Podsumowanie inwentaryzacji'!Y110</f>
        <v>#REF!</v>
      </c>
      <c r="J116" s="24" t="e">
        <f>'Podsumowanie inwentaryzacji'!Z110</f>
        <v>#REF!</v>
      </c>
      <c r="K116" s="24" t="e">
        <f t="shared" si="7"/>
        <v>#REF!</v>
      </c>
      <c r="L116" s="7" t="e">
        <f>D116*'Koszty jednostkowe'!$F$10</f>
        <v>#REF!</v>
      </c>
      <c r="M116" s="7" t="e">
        <f>D116*'Koszty jednostkowe'!$F$21</f>
        <v>#REF!</v>
      </c>
      <c r="N116" s="7" t="e">
        <f>E116*'Koszty jednostkowe'!$F$10</f>
        <v>#REF!</v>
      </c>
      <c r="O116" s="7" t="e">
        <f>E116*'Koszty jednostkowe'!$F$21</f>
        <v>#REF!</v>
      </c>
      <c r="P116" s="7" t="e">
        <f>F116*'Koszty jednostkowe'!$F$10</f>
        <v>#REF!</v>
      </c>
      <c r="Q116" s="7" t="e">
        <f>F116*'Koszty jednostkowe'!$F$21</f>
        <v>#REF!</v>
      </c>
      <c r="R116" s="7" t="e">
        <f>G116*'Koszty jednostkowe'!$F$10</f>
        <v>#REF!</v>
      </c>
      <c r="S116" s="7" t="e">
        <f>G116*'Koszty jednostkowe'!$F$21</f>
        <v>#REF!</v>
      </c>
      <c r="T116" s="7" t="e">
        <f>H116*'Koszty jednostkowe'!$F$10</f>
        <v>#REF!</v>
      </c>
      <c r="U116" s="7" t="e">
        <f>H116*'Koszty jednostkowe'!$F$21</f>
        <v>#REF!</v>
      </c>
      <c r="V116" s="7" t="e">
        <f>I116*'Koszty jednostkowe'!$F$10</f>
        <v>#REF!</v>
      </c>
      <c r="W116" s="7" t="e">
        <f>I116*'Koszty jednostkowe'!$F$21</f>
        <v>#REF!</v>
      </c>
      <c r="X116" s="7" t="e">
        <f>J116*'Koszty jednostkowe'!$F$12</f>
        <v>#REF!</v>
      </c>
      <c r="Y116" s="7" t="e">
        <f>J116*'Koszty jednostkowe'!$F$23</f>
        <v>#REF!</v>
      </c>
      <c r="Z116" s="7" t="e">
        <f t="shared" si="8"/>
        <v>#REF!</v>
      </c>
      <c r="AA116" s="7" t="e">
        <f t="shared" si="9"/>
        <v>#REF!</v>
      </c>
    </row>
    <row r="117" spans="2:27">
      <c r="B117" s="51">
        <f t="shared" si="10"/>
        <v>35</v>
      </c>
      <c r="C117" s="24" t="str">
        <f>'Podsumowanie inwentaryzacji'!C111</f>
        <v>Topolowa</v>
      </c>
      <c r="D117" s="24" t="e">
        <f>'Podsumowanie inwentaryzacji'!T111</f>
        <v>#REF!</v>
      </c>
      <c r="E117" s="24" t="e">
        <f>'Podsumowanie inwentaryzacji'!U111</f>
        <v>#REF!</v>
      </c>
      <c r="F117" s="24" t="e">
        <f>'Podsumowanie inwentaryzacji'!V111</f>
        <v>#REF!</v>
      </c>
      <c r="G117" s="24" t="e">
        <f>'Podsumowanie inwentaryzacji'!W111</f>
        <v>#REF!</v>
      </c>
      <c r="H117" s="24" t="e">
        <f>'Podsumowanie inwentaryzacji'!X111</f>
        <v>#REF!</v>
      </c>
      <c r="I117" s="24" t="e">
        <f>'Podsumowanie inwentaryzacji'!Y111</f>
        <v>#REF!</v>
      </c>
      <c r="J117" s="24" t="e">
        <f>'Podsumowanie inwentaryzacji'!Z111</f>
        <v>#REF!</v>
      </c>
      <c r="K117" s="24" t="e">
        <f t="shared" si="7"/>
        <v>#REF!</v>
      </c>
      <c r="L117" s="7" t="e">
        <f>D117*'Koszty jednostkowe'!$F$10</f>
        <v>#REF!</v>
      </c>
      <c r="M117" s="7" t="e">
        <f>D117*'Koszty jednostkowe'!$F$21</f>
        <v>#REF!</v>
      </c>
      <c r="N117" s="7" t="e">
        <f>E117*'Koszty jednostkowe'!$F$10</f>
        <v>#REF!</v>
      </c>
      <c r="O117" s="7" t="e">
        <f>E117*'Koszty jednostkowe'!$F$21</f>
        <v>#REF!</v>
      </c>
      <c r="P117" s="7" t="e">
        <f>F117*'Koszty jednostkowe'!$F$10</f>
        <v>#REF!</v>
      </c>
      <c r="Q117" s="7" t="e">
        <f>F117*'Koszty jednostkowe'!$F$21</f>
        <v>#REF!</v>
      </c>
      <c r="R117" s="7" t="e">
        <f>G117*'Koszty jednostkowe'!$F$10</f>
        <v>#REF!</v>
      </c>
      <c r="S117" s="7" t="e">
        <f>G117*'Koszty jednostkowe'!$F$21</f>
        <v>#REF!</v>
      </c>
      <c r="T117" s="7" t="e">
        <f>H117*'Koszty jednostkowe'!$F$10</f>
        <v>#REF!</v>
      </c>
      <c r="U117" s="7" t="e">
        <f>H117*'Koszty jednostkowe'!$F$21</f>
        <v>#REF!</v>
      </c>
      <c r="V117" s="7" t="e">
        <f>I117*'Koszty jednostkowe'!$F$10</f>
        <v>#REF!</v>
      </c>
      <c r="W117" s="7" t="e">
        <f>I117*'Koszty jednostkowe'!$F$21</f>
        <v>#REF!</v>
      </c>
      <c r="X117" s="7" t="e">
        <f>J117*'Koszty jednostkowe'!$F$12</f>
        <v>#REF!</v>
      </c>
      <c r="Y117" s="7" t="e">
        <f>J117*'Koszty jednostkowe'!$F$23</f>
        <v>#REF!</v>
      </c>
      <c r="Z117" s="7" t="e">
        <f t="shared" si="8"/>
        <v>#REF!</v>
      </c>
      <c r="AA117" s="7" t="e">
        <f t="shared" si="9"/>
        <v>#REF!</v>
      </c>
    </row>
    <row r="118" spans="2:27">
      <c r="B118" s="51">
        <f t="shared" si="10"/>
        <v>36</v>
      </c>
      <c r="C118" s="24" t="str">
        <f>'Podsumowanie inwentaryzacji'!C112</f>
        <v>Wita Stwosza</v>
      </c>
      <c r="D118" s="24" t="e">
        <f>'Podsumowanie inwentaryzacji'!T112</f>
        <v>#REF!</v>
      </c>
      <c r="E118" s="24" t="e">
        <f>'Podsumowanie inwentaryzacji'!U112</f>
        <v>#REF!</v>
      </c>
      <c r="F118" s="24" t="e">
        <f>'Podsumowanie inwentaryzacji'!V112</f>
        <v>#REF!</v>
      </c>
      <c r="G118" s="24" t="e">
        <f>'Podsumowanie inwentaryzacji'!W112</f>
        <v>#REF!</v>
      </c>
      <c r="H118" s="24" t="e">
        <f>'Podsumowanie inwentaryzacji'!X112</f>
        <v>#REF!</v>
      </c>
      <c r="I118" s="24" t="e">
        <f>'Podsumowanie inwentaryzacji'!Y112</f>
        <v>#REF!</v>
      </c>
      <c r="J118" s="24" t="e">
        <f>'Podsumowanie inwentaryzacji'!Z112</f>
        <v>#REF!</v>
      </c>
      <c r="K118" s="24" t="e">
        <f t="shared" si="7"/>
        <v>#REF!</v>
      </c>
      <c r="L118" s="7" t="e">
        <f>D118*'Koszty jednostkowe'!$F$10</f>
        <v>#REF!</v>
      </c>
      <c r="M118" s="7" t="e">
        <f>D118*'Koszty jednostkowe'!$F$21</f>
        <v>#REF!</v>
      </c>
      <c r="N118" s="7" t="e">
        <f>E118*'Koszty jednostkowe'!$F$10</f>
        <v>#REF!</v>
      </c>
      <c r="O118" s="7" t="e">
        <f>E118*'Koszty jednostkowe'!$F$21</f>
        <v>#REF!</v>
      </c>
      <c r="P118" s="7" t="e">
        <f>F118*'Koszty jednostkowe'!$F$10</f>
        <v>#REF!</v>
      </c>
      <c r="Q118" s="7" t="e">
        <f>F118*'Koszty jednostkowe'!$F$21</f>
        <v>#REF!</v>
      </c>
      <c r="R118" s="7" t="e">
        <f>G118*'Koszty jednostkowe'!$F$10</f>
        <v>#REF!</v>
      </c>
      <c r="S118" s="7" t="e">
        <f>G118*'Koszty jednostkowe'!$F$21</f>
        <v>#REF!</v>
      </c>
      <c r="T118" s="7" t="e">
        <f>H118*'Koszty jednostkowe'!$F$10</f>
        <v>#REF!</v>
      </c>
      <c r="U118" s="7" t="e">
        <f>H118*'Koszty jednostkowe'!$F$21</f>
        <v>#REF!</v>
      </c>
      <c r="V118" s="7" t="e">
        <f>I118*'Koszty jednostkowe'!$F$10</f>
        <v>#REF!</v>
      </c>
      <c r="W118" s="7" t="e">
        <f>I118*'Koszty jednostkowe'!$F$21</f>
        <v>#REF!</v>
      </c>
      <c r="X118" s="7" t="e">
        <f>J118*'Koszty jednostkowe'!$F$12</f>
        <v>#REF!</v>
      </c>
      <c r="Y118" s="7" t="e">
        <f>J118*'Koszty jednostkowe'!$F$23</f>
        <v>#REF!</v>
      </c>
      <c r="Z118" s="7" t="e">
        <f t="shared" si="8"/>
        <v>#REF!</v>
      </c>
      <c r="AA118" s="7" t="e">
        <f t="shared" si="9"/>
        <v>#REF!</v>
      </c>
    </row>
    <row r="119" spans="2:27">
      <c r="B119" s="51">
        <f t="shared" si="10"/>
        <v>37</v>
      </c>
      <c r="C119" s="24" t="str">
        <f>'Podsumowanie inwentaryzacji'!C113</f>
        <v>Witosa</v>
      </c>
      <c r="D119" s="24" t="e">
        <f>'Podsumowanie inwentaryzacji'!T113</f>
        <v>#REF!</v>
      </c>
      <c r="E119" s="24" t="e">
        <f>'Podsumowanie inwentaryzacji'!U113</f>
        <v>#REF!</v>
      </c>
      <c r="F119" s="24" t="e">
        <f>'Podsumowanie inwentaryzacji'!V113</f>
        <v>#REF!</v>
      </c>
      <c r="G119" s="24" t="e">
        <f>'Podsumowanie inwentaryzacji'!W113</f>
        <v>#REF!</v>
      </c>
      <c r="H119" s="24" t="e">
        <f>'Podsumowanie inwentaryzacji'!X113</f>
        <v>#REF!</v>
      </c>
      <c r="I119" s="24" t="e">
        <f>'Podsumowanie inwentaryzacji'!Y113</f>
        <v>#REF!</v>
      </c>
      <c r="J119" s="24" t="e">
        <f>'Podsumowanie inwentaryzacji'!Z113</f>
        <v>#REF!</v>
      </c>
      <c r="K119" s="24" t="e">
        <f t="shared" si="7"/>
        <v>#REF!</v>
      </c>
      <c r="L119" s="7" t="e">
        <f>D119*'Koszty jednostkowe'!$F$10</f>
        <v>#REF!</v>
      </c>
      <c r="M119" s="7" t="e">
        <f>D119*'Koszty jednostkowe'!$F$21</f>
        <v>#REF!</v>
      </c>
      <c r="N119" s="7" t="e">
        <f>E119*'Koszty jednostkowe'!$F$10</f>
        <v>#REF!</v>
      </c>
      <c r="O119" s="7" t="e">
        <f>E119*'Koszty jednostkowe'!$F$21</f>
        <v>#REF!</v>
      </c>
      <c r="P119" s="7" t="e">
        <f>F119*'Koszty jednostkowe'!$F$10</f>
        <v>#REF!</v>
      </c>
      <c r="Q119" s="7" t="e">
        <f>F119*'Koszty jednostkowe'!$F$21</f>
        <v>#REF!</v>
      </c>
      <c r="R119" s="7" t="e">
        <f>G119*'Koszty jednostkowe'!$F$10</f>
        <v>#REF!</v>
      </c>
      <c r="S119" s="7" t="e">
        <f>G119*'Koszty jednostkowe'!$F$21</f>
        <v>#REF!</v>
      </c>
      <c r="T119" s="7" t="e">
        <f>H119*'Koszty jednostkowe'!$F$10</f>
        <v>#REF!</v>
      </c>
      <c r="U119" s="7" t="e">
        <f>H119*'Koszty jednostkowe'!$F$21</f>
        <v>#REF!</v>
      </c>
      <c r="V119" s="7" t="e">
        <f>I119*'Koszty jednostkowe'!$F$10</f>
        <v>#REF!</v>
      </c>
      <c r="W119" s="7" t="e">
        <f>I119*'Koszty jednostkowe'!$F$21</f>
        <v>#REF!</v>
      </c>
      <c r="X119" s="7" t="e">
        <f>J119*'Koszty jednostkowe'!$F$12</f>
        <v>#REF!</v>
      </c>
      <c r="Y119" s="7" t="e">
        <f>J119*'Koszty jednostkowe'!$F$23</f>
        <v>#REF!</v>
      </c>
      <c r="Z119" s="7" t="e">
        <f t="shared" si="8"/>
        <v>#REF!</v>
      </c>
      <c r="AA119" s="7" t="e">
        <f t="shared" si="9"/>
        <v>#REF!</v>
      </c>
    </row>
    <row r="120" spans="2:27">
      <c r="B120" s="51">
        <f t="shared" si="10"/>
        <v>38</v>
      </c>
      <c r="C120" s="24" t="str">
        <f>'Podsumowanie inwentaryzacji'!C114</f>
        <v>Żeromskiego</v>
      </c>
      <c r="D120" s="24" t="e">
        <f>'Podsumowanie inwentaryzacji'!T114</f>
        <v>#REF!</v>
      </c>
      <c r="E120" s="24" t="e">
        <f>'Podsumowanie inwentaryzacji'!U114</f>
        <v>#REF!</v>
      </c>
      <c r="F120" s="24" t="e">
        <f>'Podsumowanie inwentaryzacji'!V114</f>
        <v>#REF!</v>
      </c>
      <c r="G120" s="24" t="e">
        <f>'Podsumowanie inwentaryzacji'!W114</f>
        <v>#REF!</v>
      </c>
      <c r="H120" s="24" t="e">
        <f>'Podsumowanie inwentaryzacji'!X114</f>
        <v>#REF!</v>
      </c>
      <c r="I120" s="24" t="e">
        <f>'Podsumowanie inwentaryzacji'!Y114</f>
        <v>#REF!</v>
      </c>
      <c r="J120" s="24" t="e">
        <f>'Podsumowanie inwentaryzacji'!Z114</f>
        <v>#REF!</v>
      </c>
      <c r="K120" s="24" t="e">
        <f t="shared" si="7"/>
        <v>#REF!</v>
      </c>
      <c r="L120" s="7" t="e">
        <f>D120*'Koszty jednostkowe'!$F$10</f>
        <v>#REF!</v>
      </c>
      <c r="M120" s="7" t="e">
        <f>D120*'Koszty jednostkowe'!$F$21</f>
        <v>#REF!</v>
      </c>
      <c r="N120" s="7" t="e">
        <f>E120*'Koszty jednostkowe'!$F$10</f>
        <v>#REF!</v>
      </c>
      <c r="O120" s="7" t="e">
        <f>E120*'Koszty jednostkowe'!$F$21</f>
        <v>#REF!</v>
      </c>
      <c r="P120" s="7" t="e">
        <f>F120*'Koszty jednostkowe'!$F$10</f>
        <v>#REF!</v>
      </c>
      <c r="Q120" s="7" t="e">
        <f>F120*'Koszty jednostkowe'!$F$21</f>
        <v>#REF!</v>
      </c>
      <c r="R120" s="7" t="e">
        <f>G120*'Koszty jednostkowe'!$F$10</f>
        <v>#REF!</v>
      </c>
      <c r="S120" s="7" t="e">
        <f>G120*'Koszty jednostkowe'!$F$21</f>
        <v>#REF!</v>
      </c>
      <c r="T120" s="7" t="e">
        <f>H120*'Koszty jednostkowe'!$F$10</f>
        <v>#REF!</v>
      </c>
      <c r="U120" s="7" t="e">
        <f>H120*'Koszty jednostkowe'!$F$21</f>
        <v>#REF!</v>
      </c>
      <c r="V120" s="7" t="e">
        <f>I120*'Koszty jednostkowe'!$F$10</f>
        <v>#REF!</v>
      </c>
      <c r="W120" s="7" t="e">
        <f>I120*'Koszty jednostkowe'!$F$21</f>
        <v>#REF!</v>
      </c>
      <c r="X120" s="7" t="e">
        <f>J120*'Koszty jednostkowe'!$F$12</f>
        <v>#REF!</v>
      </c>
      <c r="Y120" s="7" t="e">
        <f>J120*'Koszty jednostkowe'!$F$23</f>
        <v>#REF!</v>
      </c>
      <c r="Z120" s="7" t="e">
        <f t="shared" si="8"/>
        <v>#REF!</v>
      </c>
      <c r="AA120" s="7" t="e">
        <f t="shared" si="9"/>
        <v>#REF!</v>
      </c>
    </row>
    <row r="121" spans="2:27">
      <c r="B121" s="187" t="s">
        <v>7512</v>
      </c>
      <c r="C121" s="188"/>
      <c r="D121" s="121" t="e">
        <f t="shared" ref="D121:AA121" si="11">SUM(D83:D120)</f>
        <v>#REF!</v>
      </c>
      <c r="E121" s="122" t="e">
        <f t="shared" si="11"/>
        <v>#REF!</v>
      </c>
      <c r="F121" s="122" t="e">
        <f t="shared" si="11"/>
        <v>#REF!</v>
      </c>
      <c r="G121" s="122" t="e">
        <f t="shared" si="11"/>
        <v>#REF!</v>
      </c>
      <c r="H121" s="122" t="e">
        <f t="shared" si="11"/>
        <v>#REF!</v>
      </c>
      <c r="I121" s="122" t="e">
        <f t="shared" si="11"/>
        <v>#REF!</v>
      </c>
      <c r="J121" s="122" t="e">
        <f t="shared" si="11"/>
        <v>#REF!</v>
      </c>
      <c r="K121" s="122" t="e">
        <f t="shared" si="11"/>
        <v>#REF!</v>
      </c>
      <c r="L121" s="123" t="e">
        <f t="shared" si="11"/>
        <v>#REF!</v>
      </c>
      <c r="M121" s="123" t="e">
        <f t="shared" si="11"/>
        <v>#REF!</v>
      </c>
      <c r="N121" s="123" t="e">
        <f t="shared" si="11"/>
        <v>#REF!</v>
      </c>
      <c r="O121" s="123" t="e">
        <f t="shared" si="11"/>
        <v>#REF!</v>
      </c>
      <c r="P121" s="123" t="e">
        <f t="shared" si="11"/>
        <v>#REF!</v>
      </c>
      <c r="Q121" s="123" t="e">
        <f t="shared" si="11"/>
        <v>#REF!</v>
      </c>
      <c r="R121" s="123" t="e">
        <f t="shared" si="11"/>
        <v>#REF!</v>
      </c>
      <c r="S121" s="123" t="e">
        <f t="shared" si="11"/>
        <v>#REF!</v>
      </c>
      <c r="T121" s="123" t="e">
        <f t="shared" si="11"/>
        <v>#REF!</v>
      </c>
      <c r="U121" s="123" t="e">
        <f t="shared" si="11"/>
        <v>#REF!</v>
      </c>
      <c r="V121" s="123" t="e">
        <f t="shared" si="11"/>
        <v>#REF!</v>
      </c>
      <c r="W121" s="123" t="e">
        <f t="shared" si="11"/>
        <v>#REF!</v>
      </c>
      <c r="X121" s="123" t="e">
        <f t="shared" si="11"/>
        <v>#REF!</v>
      </c>
      <c r="Y121" s="123" t="e">
        <f t="shared" si="11"/>
        <v>#REF!</v>
      </c>
      <c r="Z121" s="123" t="e">
        <f t="shared" si="11"/>
        <v>#REF!</v>
      </c>
      <c r="AA121" s="123" t="e">
        <f t="shared" si="11"/>
        <v>#REF!</v>
      </c>
    </row>
    <row r="123" spans="2:27">
      <c r="K123" s="5" t="e">
        <f>K121/K70</f>
        <v>#REF!</v>
      </c>
    </row>
    <row r="124" spans="2:27">
      <c r="V124" s="30"/>
      <c r="W124" s="30"/>
    </row>
  </sheetData>
  <mergeCells count="90">
    <mergeCell ref="B121:C121"/>
    <mergeCell ref="L7:M7"/>
    <mergeCell ref="B70:C70"/>
    <mergeCell ref="L80:AA80"/>
    <mergeCell ref="B2:B7"/>
    <mergeCell ref="C2:C7"/>
    <mergeCell ref="D2:K2"/>
    <mergeCell ref="L2:AA2"/>
    <mergeCell ref="J78:J81"/>
    <mergeCell ref="D3:D6"/>
    <mergeCell ref="H3:H6"/>
    <mergeCell ref="R7:S7"/>
    <mergeCell ref="X7:Y7"/>
    <mergeCell ref="P6:Q6"/>
    <mergeCell ref="R6:S6"/>
    <mergeCell ref="N7:O7"/>
    <mergeCell ref="I3:I6"/>
    <mergeCell ref="V81:W81"/>
    <mergeCell ref="I78:I81"/>
    <mergeCell ref="Z7:AA7"/>
    <mergeCell ref="N78:N79"/>
    <mergeCell ref="O78:O79"/>
    <mergeCell ref="V78:V79"/>
    <mergeCell ref="R78:R79"/>
    <mergeCell ref="S78:S79"/>
    <mergeCell ref="R81:S81"/>
    <mergeCell ref="U3:U4"/>
    <mergeCell ref="T7:U7"/>
    <mergeCell ref="X6:Y6"/>
    <mergeCell ref="R3:R4"/>
    <mergeCell ref="M3:M4"/>
    <mergeCell ref="P3:P4"/>
    <mergeCell ref="B77:B82"/>
    <mergeCell ref="C77:C82"/>
    <mergeCell ref="D77:K77"/>
    <mergeCell ref="L77:AA77"/>
    <mergeCell ref="D78:D81"/>
    <mergeCell ref="Z82:AA82"/>
    <mergeCell ref="F78:F81"/>
    <mergeCell ref="Z81:AA81"/>
    <mergeCell ref="R82:S82"/>
    <mergeCell ref="T82:U82"/>
    <mergeCell ref="P78:P79"/>
    <mergeCell ref="Q78:Q79"/>
    <mergeCell ref="E78:E81"/>
    <mergeCell ref="AA78:AA79"/>
    <mergeCell ref="G78:G81"/>
    <mergeCell ref="Z78:Z79"/>
    <mergeCell ref="H78:H81"/>
    <mergeCell ref="L81:M81"/>
    <mergeCell ref="N81:O81"/>
    <mergeCell ref="X82:Y82"/>
    <mergeCell ref="X81:Y81"/>
    <mergeCell ref="T81:U81"/>
    <mergeCell ref="T78:T79"/>
    <mergeCell ref="U78:U79"/>
    <mergeCell ref="Y78:Y79"/>
    <mergeCell ref="X78:X79"/>
    <mergeCell ref="W78:W79"/>
    <mergeCell ref="N82:O82"/>
    <mergeCell ref="K78:K81"/>
    <mergeCell ref="L78:L79"/>
    <mergeCell ref="M78:M79"/>
    <mergeCell ref="L82:M82"/>
    <mergeCell ref="V6:W6"/>
    <mergeCell ref="L6:M6"/>
    <mergeCell ref="T6:U6"/>
    <mergeCell ref="Q3:Q4"/>
    <mergeCell ref="Y3:Y4"/>
    <mergeCell ref="N3:N4"/>
    <mergeCell ref="W3:W4"/>
    <mergeCell ref="S3:S4"/>
    <mergeCell ref="O3:O4"/>
    <mergeCell ref="X3:X4"/>
    <mergeCell ref="P82:Q82"/>
    <mergeCell ref="P81:Q81"/>
    <mergeCell ref="P7:Q7"/>
    <mergeCell ref="E3:E6"/>
    <mergeCell ref="F3:F6"/>
    <mergeCell ref="G3:G6"/>
    <mergeCell ref="N6:O6"/>
    <mergeCell ref="J3:J6"/>
    <mergeCell ref="K3:K6"/>
    <mergeCell ref="L5:AA5"/>
    <mergeCell ref="L3:L4"/>
    <mergeCell ref="V3:V4"/>
    <mergeCell ref="Z3:Z4"/>
    <mergeCell ref="Z6:AA6"/>
    <mergeCell ref="AA3:AA4"/>
    <mergeCell ref="T3:T4"/>
  </mergeCells>
  <phoneticPr fontId="4" type="noConversion"/>
  <conditionalFormatting sqref="AB72:AD120 AE1:IV120 AB1:AD70 A1:A1048576 B72:C120 D1:AA3 B1:C70 D7:K69 D70:AA70 L5:AA69 D82:K120 L80:AA120 D72:AA78 B121:IV65536">
    <cfRule type="cellIs" dxfId="54" priority="2" stopIfTrue="1" operator="equal">
      <formula>0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AE762"/>
  <sheetViews>
    <sheetView topLeftCell="A13" zoomScaleNormal="100" workbookViewId="0">
      <selection activeCell="D41" sqref="D41"/>
    </sheetView>
  </sheetViews>
  <sheetFormatPr defaultRowHeight="11.25" customHeight="1"/>
  <cols>
    <col min="1" max="1" width="9.33203125" style="1"/>
    <col min="2" max="2" width="4.5" style="1" bestFit="1" customWidth="1"/>
    <col min="3" max="3" width="28.83203125" style="1" customWidth="1"/>
    <col min="4" max="4" width="34.33203125" style="1" customWidth="1"/>
    <col min="5" max="5" width="12.5" style="1" customWidth="1"/>
    <col min="6" max="6" width="12.83203125" style="1" customWidth="1"/>
    <col min="7" max="7" width="30.6640625" style="1" customWidth="1"/>
    <col min="8" max="9" width="4.1640625" style="1" customWidth="1"/>
    <col min="10" max="11" width="6.6640625" style="1" customWidth="1"/>
    <col min="12" max="12" width="9.83203125" style="1" customWidth="1"/>
    <col min="13" max="13" width="21.83203125" style="1" customWidth="1"/>
    <col min="14" max="14" width="9.83203125" style="1" customWidth="1"/>
    <col min="15" max="15" width="16.6640625" style="1" customWidth="1"/>
    <col min="16" max="16" width="13" style="1" bestFit="1" customWidth="1"/>
    <col min="17" max="17" width="20.5" style="1" bestFit="1" customWidth="1"/>
    <col min="18" max="18" width="16.83203125" style="1" customWidth="1"/>
    <col min="19" max="19" width="37.5" style="1" customWidth="1"/>
    <col min="20" max="20" width="16.33203125" style="1" customWidth="1"/>
    <col min="21" max="21" width="13.6640625" style="1" bestFit="1" customWidth="1"/>
    <col min="22" max="22" width="34.83203125" style="1" bestFit="1" customWidth="1"/>
    <col min="23" max="23" width="34.6640625" style="1" bestFit="1" customWidth="1"/>
    <col min="24" max="24" width="22" style="1" bestFit="1" customWidth="1"/>
    <col min="25" max="25" width="9.5" style="1" bestFit="1" customWidth="1"/>
    <col min="26" max="26" width="6.1640625" style="1" bestFit="1" customWidth="1"/>
    <col min="27" max="27" width="21.6640625" style="1" customWidth="1"/>
    <col min="28" max="28" width="11.6640625" style="1" bestFit="1" customWidth="1"/>
    <col min="29" max="29" width="29.1640625" style="1" customWidth="1"/>
    <col min="30" max="30" width="4.1640625" style="1" bestFit="1" customWidth="1"/>
    <col min="31" max="31" width="17.83203125" style="1" customWidth="1"/>
    <col min="32" max="32" width="11.6640625" style="1" bestFit="1" customWidth="1"/>
    <col min="33" max="16384" width="9.33203125" style="1"/>
  </cols>
  <sheetData>
    <row r="1" spans="1:30" ht="11.25" customHeight="1">
      <c r="B1" s="11"/>
    </row>
    <row r="3" spans="1:30" ht="11.25" customHeight="1">
      <c r="A3"/>
      <c r="B3" s="201" t="s">
        <v>1931</v>
      </c>
      <c r="C3" s="236" t="s">
        <v>1923</v>
      </c>
      <c r="D3" s="236" t="s">
        <v>1924</v>
      </c>
      <c r="E3" s="236" t="s">
        <v>1925</v>
      </c>
      <c r="F3" s="194" t="s">
        <v>1965</v>
      </c>
      <c r="G3" s="236" t="s">
        <v>1926</v>
      </c>
      <c r="H3" s="242" t="s">
        <v>1927</v>
      </c>
      <c r="I3" s="243"/>
      <c r="J3" s="187" t="s">
        <v>1944</v>
      </c>
      <c r="K3" s="199"/>
      <c r="L3" s="188"/>
      <c r="M3" s="244" t="s">
        <v>1942</v>
      </c>
      <c r="N3" s="194" t="s">
        <v>1936</v>
      </c>
      <c r="O3" s="187" t="s">
        <v>7907</v>
      </c>
      <c r="P3" s="187" t="s">
        <v>1964</v>
      </c>
      <c r="Q3" s="197"/>
      <c r="R3"/>
      <c r="S3" s="1" t="s">
        <v>1943</v>
      </c>
      <c r="U3"/>
      <c r="V3" s="4" t="s">
        <v>1968</v>
      </c>
      <c r="W3" s="4" t="s">
        <v>1970</v>
      </c>
      <c r="X3" s="6" t="s">
        <v>1969</v>
      </c>
      <c r="Y3" s="3" t="s">
        <v>1967</v>
      </c>
      <c r="Z3" s="3" t="s">
        <v>1971</v>
      </c>
      <c r="AA3" s="110" t="s">
        <v>7904</v>
      </c>
      <c r="AB3" s="3" t="s">
        <v>1933</v>
      </c>
    </row>
    <row r="4" spans="1:30" ht="23.25" customHeight="1">
      <c r="A4"/>
      <c r="B4" s="201"/>
      <c r="C4" s="237"/>
      <c r="D4" s="237"/>
      <c r="E4" s="237"/>
      <c r="F4" s="237"/>
      <c r="G4" s="237"/>
      <c r="H4" s="222" t="s">
        <v>1930</v>
      </c>
      <c r="I4" s="223"/>
      <c r="J4" s="131" t="s">
        <v>1928</v>
      </c>
      <c r="K4" s="132" t="s">
        <v>1940</v>
      </c>
      <c r="L4" s="121" t="s">
        <v>1935</v>
      </c>
      <c r="M4" s="244"/>
      <c r="N4" s="196"/>
      <c r="O4" s="187"/>
      <c r="P4" s="126" t="s">
        <v>1988</v>
      </c>
      <c r="Q4" s="133" t="s">
        <v>1329</v>
      </c>
      <c r="R4"/>
      <c r="U4"/>
    </row>
    <row r="5" spans="1:30" ht="11.25" customHeight="1">
      <c r="A5"/>
      <c r="B5" s="44">
        <v>1</v>
      </c>
      <c r="C5" s="111" t="s">
        <v>4725</v>
      </c>
      <c r="D5" s="90" t="s">
        <v>4726</v>
      </c>
      <c r="E5" s="43" t="str">
        <f>VLOOKUP($C5,'Ewidencja działek'!$A$2:$C$59999,2,0)</f>
        <v>14/7</v>
      </c>
      <c r="F5" s="43" t="str">
        <f>VLOOKUP($C5,'Ewidencja działek'!$A$2:$C$59999,3,0)</f>
        <v xml:space="preserve">Lębork obr 7 </v>
      </c>
      <c r="G5" s="44" t="s">
        <v>1968</v>
      </c>
      <c r="H5" s="44">
        <v>120</v>
      </c>
      <c r="I5" s="44">
        <v>140</v>
      </c>
      <c r="J5" s="44">
        <v>90</v>
      </c>
      <c r="K5" s="69">
        <f>ROUND(H5*I5*J5/10000,0)</f>
        <v>151</v>
      </c>
      <c r="L5" s="70">
        <f>ROUND(VLOOKUP(I5,'Wymiary i ciężar'!$C$4:$D$23,2,0)*K5/1000,1)</f>
        <v>2.6</v>
      </c>
      <c r="M5" s="44">
        <v>120</v>
      </c>
      <c r="N5" s="71" t="str">
        <f t="shared" ref="N5:N24" si="0">IF($M5&gt;=120,"I",IF($M5&lt;=90,"III","II"))</f>
        <v>I</v>
      </c>
      <c r="O5" s="45" t="s">
        <v>4727</v>
      </c>
      <c r="P5" s="72">
        <f>IF(AB5=1,$L5*'Koszty jednostkowe'!$F$12,$L5*'Koszty jednostkowe'!$F$10)</f>
        <v>4725.0320000000002</v>
      </c>
      <c r="Q5" s="72">
        <f>IF(AB5=1,$L5*'Koszty jednostkowe'!$F$23,$L5*'Koszty jednostkowe'!$F$21)</f>
        <v>4021.16</v>
      </c>
      <c r="R5"/>
      <c r="S5" s="9">
        <f t="shared" ref="S5:S24" si="1">IF($M5&gt;=120,1,IF($M5&lt;=90,3,2))</f>
        <v>1</v>
      </c>
      <c r="T5"/>
      <c r="U5"/>
      <c r="V5" s="2">
        <f t="shared" ref="V5:AB8" si="2">IF($G5=V$3,1,0)</f>
        <v>1</v>
      </c>
      <c r="W5" s="2">
        <f t="shared" si="2"/>
        <v>0</v>
      </c>
      <c r="X5" s="2">
        <f t="shared" si="2"/>
        <v>0</v>
      </c>
      <c r="Y5" s="2">
        <f t="shared" si="2"/>
        <v>0</v>
      </c>
      <c r="Z5" s="2">
        <f t="shared" si="2"/>
        <v>0</v>
      </c>
      <c r="AA5" s="2">
        <f t="shared" si="2"/>
        <v>0</v>
      </c>
      <c r="AB5" s="2">
        <f t="shared" si="2"/>
        <v>0</v>
      </c>
      <c r="AD5" s="1">
        <f>SUM(V5:AB5)</f>
        <v>1</v>
      </c>
    </row>
    <row r="6" spans="1:30" ht="11.25" customHeight="1">
      <c r="A6"/>
      <c r="B6" s="44">
        <f>B5+1</f>
        <v>2</v>
      </c>
      <c r="C6" s="111" t="s">
        <v>4205</v>
      </c>
      <c r="D6" s="102" t="s">
        <v>7819</v>
      </c>
      <c r="E6" s="43" t="str">
        <f>VLOOKUP($C6,'Ewidencja działek'!$A$2:$C$59999,2,0)</f>
        <v>58/9</v>
      </c>
      <c r="F6" s="43" t="str">
        <f>VLOOKUP($C6,'Ewidencja działek'!$A$2:$C$59999,3,0)</f>
        <v>Lębork obr 10</v>
      </c>
      <c r="G6" s="44" t="s">
        <v>7904</v>
      </c>
      <c r="H6" s="44">
        <v>110</v>
      </c>
      <c r="I6" s="44">
        <v>125</v>
      </c>
      <c r="J6" s="44">
        <v>305</v>
      </c>
      <c r="K6" s="69">
        <f t="shared" ref="K6:K24" si="3">ROUND(H6*I6*J6/10000,0)</f>
        <v>419</v>
      </c>
      <c r="L6" s="70">
        <f>ROUND(VLOOKUP(I6,'Wymiary i ciężar'!$C$4:$D$23,2,0)*K6/1000,1)</f>
        <v>7.1</v>
      </c>
      <c r="M6" s="44">
        <v>140</v>
      </c>
      <c r="N6" s="71" t="str">
        <f t="shared" si="0"/>
        <v>I</v>
      </c>
      <c r="O6" s="45" t="s">
        <v>1149</v>
      </c>
      <c r="P6" s="72">
        <f>IF(AB6=1,$L6*'Koszty jednostkowe'!$F$12,$L6*'Koszty jednostkowe'!$F$10)</f>
        <v>12902.972</v>
      </c>
      <c r="Q6" s="72">
        <f>IF(AB6=1,$L6*'Koszty jednostkowe'!$F$23,$L6*'Koszty jednostkowe'!$F$21)</f>
        <v>10980.859999999999</v>
      </c>
      <c r="R6"/>
      <c r="S6" s="9">
        <f t="shared" si="1"/>
        <v>1</v>
      </c>
      <c r="T6"/>
      <c r="U6"/>
      <c r="V6" s="2">
        <f t="shared" si="2"/>
        <v>0</v>
      </c>
      <c r="W6" s="2">
        <f t="shared" si="2"/>
        <v>0</v>
      </c>
      <c r="X6" s="2">
        <f t="shared" si="2"/>
        <v>0</v>
      </c>
      <c r="Y6" s="2">
        <f t="shared" si="2"/>
        <v>0</v>
      </c>
      <c r="Z6" s="2">
        <f t="shared" si="2"/>
        <v>0</v>
      </c>
      <c r="AA6" s="2">
        <f t="shared" si="2"/>
        <v>1</v>
      </c>
      <c r="AB6" s="2">
        <f t="shared" si="2"/>
        <v>0</v>
      </c>
      <c r="AD6" s="1">
        <f t="shared" ref="AD6:AD23" si="4">SUM(V6:AB6)</f>
        <v>1</v>
      </c>
    </row>
    <row r="7" spans="1:30" ht="11.25" customHeight="1">
      <c r="A7"/>
      <c r="B7" s="44">
        <f t="shared" ref="B7:B70" si="5">B6+1</f>
        <v>3</v>
      </c>
      <c r="C7" s="111" t="s">
        <v>2014</v>
      </c>
      <c r="D7" s="90" t="s">
        <v>2015</v>
      </c>
      <c r="E7" s="43" t="str">
        <f>VLOOKUP($C7,'Ewidencja działek'!$A$2:$C$59999,2,0)</f>
        <v>196</v>
      </c>
      <c r="F7" s="43" t="str">
        <f>VLOOKUP($C7,'Ewidencja działek'!$A$2:$C$59999,3,0)</f>
        <v xml:space="preserve">Lębork obr 2 </v>
      </c>
      <c r="G7" s="44" t="s">
        <v>1968</v>
      </c>
      <c r="H7" s="44">
        <v>90</v>
      </c>
      <c r="I7" s="44">
        <v>200</v>
      </c>
      <c r="J7" s="44">
        <v>64</v>
      </c>
      <c r="K7" s="69">
        <f t="shared" si="3"/>
        <v>115</v>
      </c>
      <c r="L7" s="70">
        <f>ROUND(VLOOKUP(I7,'Wymiary i ciężar'!$C$4:$D$23,2,0)*K7/1000,1)</f>
        <v>1.7</v>
      </c>
      <c r="M7" s="44">
        <v>120</v>
      </c>
      <c r="N7" s="71" t="str">
        <f t="shared" si="0"/>
        <v>I</v>
      </c>
      <c r="O7" s="103" t="s">
        <v>7909</v>
      </c>
      <c r="P7" s="72">
        <f>IF(AB7=1,$L7*'Koszty jednostkowe'!$F$12,$L7*'Koszty jednostkowe'!$F$10)</f>
        <v>3089.4440000000004</v>
      </c>
      <c r="Q7" s="72">
        <f>IF(AB7=1,$L7*'Koszty jednostkowe'!$F$23,$L7*'Koszty jednostkowe'!$F$21)</f>
        <v>2629.22</v>
      </c>
      <c r="R7"/>
      <c r="S7" s="9">
        <f t="shared" si="1"/>
        <v>1</v>
      </c>
      <c r="T7"/>
      <c r="U7"/>
      <c r="V7" s="2">
        <f t="shared" si="2"/>
        <v>1</v>
      </c>
      <c r="W7" s="2">
        <f t="shared" si="2"/>
        <v>0</v>
      </c>
      <c r="X7" s="2">
        <f t="shared" si="2"/>
        <v>0</v>
      </c>
      <c r="Y7" s="2">
        <f t="shared" si="2"/>
        <v>0</v>
      </c>
      <c r="Z7" s="2">
        <f t="shared" si="2"/>
        <v>0</v>
      </c>
      <c r="AA7" s="2">
        <f t="shared" si="2"/>
        <v>0</v>
      </c>
      <c r="AB7" s="2">
        <f t="shared" si="2"/>
        <v>0</v>
      </c>
      <c r="AD7" s="1">
        <f t="shared" si="4"/>
        <v>1</v>
      </c>
    </row>
    <row r="8" spans="1:30" ht="11.25" customHeight="1">
      <c r="A8"/>
      <c r="B8" s="44">
        <f t="shared" si="5"/>
        <v>4</v>
      </c>
      <c r="C8" s="111" t="s">
        <v>2014</v>
      </c>
      <c r="D8" s="90" t="s">
        <v>2015</v>
      </c>
      <c r="E8" s="43" t="str">
        <f>VLOOKUP($C8,'Ewidencja działek'!$A$2:$C$59999,2,0)</f>
        <v>196</v>
      </c>
      <c r="F8" s="43" t="str">
        <f>VLOOKUP($C8,'Ewidencja działek'!$A$2:$C$59999,3,0)</f>
        <v xml:space="preserve">Lębork obr 2 </v>
      </c>
      <c r="G8" s="44" t="s">
        <v>1968</v>
      </c>
      <c r="H8" s="44">
        <v>120</v>
      </c>
      <c r="I8" s="44">
        <v>140</v>
      </c>
      <c r="J8" s="44">
        <v>160</v>
      </c>
      <c r="K8" s="69">
        <f t="shared" si="3"/>
        <v>269</v>
      </c>
      <c r="L8" s="70">
        <f>ROUND(VLOOKUP(I8,'Wymiary i ciężar'!$C$4:$D$23,2,0)*K8/1000,1)</f>
        <v>4.5999999999999996</v>
      </c>
      <c r="M8" s="44">
        <v>120</v>
      </c>
      <c r="N8" s="71" t="str">
        <f t="shared" si="0"/>
        <v>I</v>
      </c>
      <c r="O8" s="103" t="s">
        <v>7909</v>
      </c>
      <c r="P8" s="72">
        <f>IF(AB8=1,$L8*'Koszty jednostkowe'!$F$12,$L8*'Koszty jednostkowe'!$F$10)</f>
        <v>8359.6720000000005</v>
      </c>
      <c r="Q8" s="72">
        <f>IF(AB8=1,$L8*'Koszty jednostkowe'!$F$23,$L8*'Koszty jednostkowe'!$F$21)</f>
        <v>7114.3599999999988</v>
      </c>
      <c r="R8"/>
      <c r="S8" s="9">
        <f t="shared" si="1"/>
        <v>1</v>
      </c>
      <c r="T8"/>
      <c r="U8"/>
      <c r="V8" s="2">
        <f t="shared" si="2"/>
        <v>1</v>
      </c>
      <c r="W8" s="2">
        <f t="shared" si="2"/>
        <v>0</v>
      </c>
      <c r="X8" s="2">
        <f t="shared" si="2"/>
        <v>0</v>
      </c>
      <c r="Y8" s="2">
        <f t="shared" si="2"/>
        <v>0</v>
      </c>
      <c r="Z8" s="2">
        <f t="shared" si="2"/>
        <v>0</v>
      </c>
      <c r="AA8" s="2">
        <f t="shared" si="2"/>
        <v>0</v>
      </c>
      <c r="AB8" s="2">
        <f t="shared" si="2"/>
        <v>0</v>
      </c>
      <c r="AD8" s="1">
        <f t="shared" si="4"/>
        <v>1</v>
      </c>
    </row>
    <row r="9" spans="1:30" ht="11.25" customHeight="1">
      <c r="A9"/>
      <c r="B9" s="44">
        <f t="shared" si="5"/>
        <v>5</v>
      </c>
      <c r="C9" s="111" t="s">
        <v>4032</v>
      </c>
      <c r="D9" s="90" t="s">
        <v>7903</v>
      </c>
      <c r="E9" s="43" t="str">
        <f>VLOOKUP($C9,'Ewidencja działek'!$A$2:$C$59999,2,0)</f>
        <v>249/2</v>
      </c>
      <c r="F9" s="43" t="str">
        <f>VLOOKUP($C9,'Ewidencja działek'!$A$2:$C$59999,3,0)</f>
        <v xml:space="preserve">Lębork obr 1 </v>
      </c>
      <c r="G9" s="52" t="s">
        <v>1969</v>
      </c>
      <c r="H9" s="44">
        <v>100</v>
      </c>
      <c r="I9" s="44">
        <v>110</v>
      </c>
      <c r="J9" s="44">
        <v>24</v>
      </c>
      <c r="K9" s="69">
        <f t="shared" si="3"/>
        <v>26</v>
      </c>
      <c r="L9" s="70">
        <f>ROUND(VLOOKUP(I9,'Wymiary i ciężar'!$C$4:$D$23,2,0)*K9/1000,1)</f>
        <v>0.3</v>
      </c>
      <c r="M9" s="44">
        <v>120</v>
      </c>
      <c r="N9" s="71" t="str">
        <f t="shared" si="0"/>
        <v>I</v>
      </c>
      <c r="O9" s="45" t="s">
        <v>7398</v>
      </c>
      <c r="P9" s="72">
        <f>IF(AB9=1,$L9*'Koszty jednostkowe'!$F$12,$L9*'Koszty jednostkowe'!$F$10)</f>
        <v>545.19600000000003</v>
      </c>
      <c r="Q9" s="72">
        <f>IF(AB9=1,$L9*'Koszty jednostkowe'!$F$23,$L9*'Koszty jednostkowe'!$F$21)</f>
        <v>463.97999999999996</v>
      </c>
      <c r="R9"/>
      <c r="S9" s="9">
        <f t="shared" si="1"/>
        <v>1</v>
      </c>
      <c r="T9"/>
      <c r="U9"/>
      <c r="V9" s="2">
        <f t="shared" ref="V9:AB18" si="6">IF($G9=V$3,1,0)</f>
        <v>0</v>
      </c>
      <c r="W9" s="2">
        <f t="shared" si="6"/>
        <v>0</v>
      </c>
      <c r="X9" s="2">
        <f t="shared" si="6"/>
        <v>1</v>
      </c>
      <c r="Y9" s="2">
        <f t="shared" si="6"/>
        <v>0</v>
      </c>
      <c r="Z9" s="2">
        <f t="shared" si="6"/>
        <v>0</v>
      </c>
      <c r="AA9" s="2">
        <f t="shared" si="6"/>
        <v>0</v>
      </c>
      <c r="AB9" s="2">
        <f t="shared" si="6"/>
        <v>0</v>
      </c>
      <c r="AD9" s="1">
        <f t="shared" si="4"/>
        <v>1</v>
      </c>
    </row>
    <row r="10" spans="1:30" ht="11.25" customHeight="1">
      <c r="A10"/>
      <c r="B10" s="44">
        <f t="shared" si="5"/>
        <v>6</v>
      </c>
      <c r="C10" s="112" t="s">
        <v>7896</v>
      </c>
      <c r="D10" s="90"/>
      <c r="E10" s="43" t="str">
        <f>VLOOKUP($C10,'Ewidencja działek'!$A$2:$C$59999,2,0)</f>
        <v>9/2</v>
      </c>
      <c r="F10" s="43" t="str">
        <f>VLOOKUP($C10,'Ewidencja działek'!$A$2:$C$59999,3,0)</f>
        <v>Lębork obr 12</v>
      </c>
      <c r="G10" s="44" t="s">
        <v>1969</v>
      </c>
      <c r="H10" s="44">
        <v>110</v>
      </c>
      <c r="I10" s="44">
        <v>120</v>
      </c>
      <c r="J10" s="44">
        <v>50</v>
      </c>
      <c r="K10" s="69">
        <f t="shared" si="3"/>
        <v>66</v>
      </c>
      <c r="L10" s="70">
        <f>ROUND(VLOOKUP(I10,'Wymiary i ciężar'!$C$4:$D$23,2,0)*K10/1000,1)</f>
        <v>1.1000000000000001</v>
      </c>
      <c r="M10" s="44">
        <v>120</v>
      </c>
      <c r="N10" s="71" t="str">
        <f t="shared" si="0"/>
        <v>I</v>
      </c>
      <c r="O10" s="45" t="s">
        <v>4650</v>
      </c>
      <c r="P10" s="72">
        <f>IF(AB10=1,$L10*'Koszty jednostkowe'!$F$12,$L10*'Koszty jednostkowe'!$F$10)</f>
        <v>1999.0520000000004</v>
      </c>
      <c r="Q10" s="72">
        <f>IF(AB10=1,$L10*'Koszty jednostkowe'!$F$23,$L10*'Koszty jednostkowe'!$F$21)</f>
        <v>1701.26</v>
      </c>
      <c r="R10"/>
      <c r="S10" s="9">
        <f t="shared" si="1"/>
        <v>1</v>
      </c>
      <c r="T10"/>
      <c r="U10"/>
      <c r="V10" s="2">
        <f t="shared" si="6"/>
        <v>0</v>
      </c>
      <c r="W10" s="2">
        <f t="shared" si="6"/>
        <v>0</v>
      </c>
      <c r="X10" s="2">
        <f t="shared" si="6"/>
        <v>1</v>
      </c>
      <c r="Y10" s="2">
        <f t="shared" si="6"/>
        <v>0</v>
      </c>
      <c r="Z10" s="2">
        <f t="shared" si="6"/>
        <v>0</v>
      </c>
      <c r="AA10" s="2">
        <f t="shared" si="6"/>
        <v>0</v>
      </c>
      <c r="AB10" s="2">
        <f t="shared" si="6"/>
        <v>0</v>
      </c>
      <c r="AD10" s="1">
        <f t="shared" si="4"/>
        <v>1</v>
      </c>
    </row>
    <row r="11" spans="1:30" ht="11.25" customHeight="1">
      <c r="A11"/>
      <c r="B11" s="44">
        <f t="shared" si="5"/>
        <v>7</v>
      </c>
      <c r="C11" s="111" t="s">
        <v>4475</v>
      </c>
      <c r="D11" s="90" t="s">
        <v>4648</v>
      </c>
      <c r="E11" s="43" t="str">
        <f>VLOOKUP($C11,'Ewidencja działek'!$A$2:$C$59999,2,0)</f>
        <v>20</v>
      </c>
      <c r="F11" s="43" t="str">
        <f>VLOOKUP($C11,'Ewidencja działek'!$A$2:$C$59999,3,0)</f>
        <v>Lębork obr 12</v>
      </c>
      <c r="G11" s="44" t="s">
        <v>1969</v>
      </c>
      <c r="H11" s="44">
        <v>90</v>
      </c>
      <c r="I11" s="44">
        <v>110</v>
      </c>
      <c r="J11" s="44">
        <v>286</v>
      </c>
      <c r="K11" s="69">
        <f t="shared" si="3"/>
        <v>283</v>
      </c>
      <c r="L11" s="70">
        <f>ROUND(VLOOKUP(I11,'Wymiary i ciężar'!$C$4:$D$23,2,0)*K11/1000,1)</f>
        <v>3.7</v>
      </c>
      <c r="M11" s="44">
        <v>135</v>
      </c>
      <c r="N11" s="71" t="str">
        <f t="shared" si="0"/>
        <v>I</v>
      </c>
      <c r="O11" s="45" t="s">
        <v>4649</v>
      </c>
      <c r="P11" s="72">
        <f>IF(AB11=1,$L11*'Koszty jednostkowe'!$F$12,$L11*'Koszty jednostkowe'!$F$10)</f>
        <v>6724.0840000000007</v>
      </c>
      <c r="Q11" s="72">
        <f>IF(AB11=1,$L11*'Koszty jednostkowe'!$F$23,$L11*'Koszty jednostkowe'!$F$21)</f>
        <v>5722.42</v>
      </c>
      <c r="R11"/>
      <c r="S11" s="9">
        <f t="shared" si="1"/>
        <v>1</v>
      </c>
      <c r="T11"/>
      <c r="U11"/>
      <c r="V11" s="2">
        <f t="shared" si="6"/>
        <v>0</v>
      </c>
      <c r="W11" s="2">
        <f t="shared" si="6"/>
        <v>0</v>
      </c>
      <c r="X11" s="2">
        <f t="shared" si="6"/>
        <v>1</v>
      </c>
      <c r="Y11" s="2">
        <f t="shared" si="6"/>
        <v>0</v>
      </c>
      <c r="Z11" s="2">
        <f t="shared" si="6"/>
        <v>0</v>
      </c>
      <c r="AA11" s="2">
        <f t="shared" si="6"/>
        <v>0</v>
      </c>
      <c r="AB11" s="2">
        <f t="shared" si="6"/>
        <v>0</v>
      </c>
      <c r="AD11" s="1">
        <f t="shared" si="4"/>
        <v>1</v>
      </c>
    </row>
    <row r="12" spans="1:30" ht="11.25" customHeight="1">
      <c r="A12"/>
      <c r="B12" s="44">
        <f t="shared" si="5"/>
        <v>8</v>
      </c>
      <c r="C12" s="111" t="s">
        <v>6360</v>
      </c>
      <c r="D12" s="90" t="s">
        <v>1152</v>
      </c>
      <c r="E12" s="43" t="str">
        <f>VLOOKUP($C12,'Ewidencja działek'!$A$2:$C$59999,2,0)</f>
        <v>131</v>
      </c>
      <c r="F12" s="43" t="str">
        <f>VLOOKUP($C12,'Ewidencja działek'!$A$2:$C$59999,3,0)</f>
        <v xml:space="preserve">Lębork obr 2 </v>
      </c>
      <c r="G12" s="44" t="s">
        <v>1968</v>
      </c>
      <c r="H12" s="44">
        <v>90</v>
      </c>
      <c r="I12" s="44">
        <v>110</v>
      </c>
      <c r="J12" s="44">
        <v>88</v>
      </c>
      <c r="K12" s="69">
        <f t="shared" si="3"/>
        <v>87</v>
      </c>
      <c r="L12" s="70">
        <f>ROUND(VLOOKUP(I12,'Wymiary i ciężar'!$C$4:$D$23,2,0)*K12/1000,1)</f>
        <v>1.1000000000000001</v>
      </c>
      <c r="M12" s="44">
        <v>120</v>
      </c>
      <c r="N12" s="71" t="str">
        <f t="shared" si="0"/>
        <v>I</v>
      </c>
      <c r="O12" s="45" t="s">
        <v>1157</v>
      </c>
      <c r="P12" s="72">
        <f>IF(AB12=1,$L12*'Koszty jednostkowe'!$F$12,$L12*'Koszty jednostkowe'!$F$10)</f>
        <v>1999.0520000000004</v>
      </c>
      <c r="Q12" s="72">
        <f>IF(AB12=1,$L12*'Koszty jednostkowe'!$F$23,$L12*'Koszty jednostkowe'!$F$21)</f>
        <v>1701.26</v>
      </c>
      <c r="R12"/>
      <c r="S12" s="9">
        <f t="shared" si="1"/>
        <v>1</v>
      </c>
      <c r="T12"/>
      <c r="U12"/>
      <c r="V12" s="2">
        <f t="shared" si="6"/>
        <v>1</v>
      </c>
      <c r="W12" s="2">
        <f t="shared" si="6"/>
        <v>0</v>
      </c>
      <c r="X12" s="2">
        <f t="shared" si="6"/>
        <v>0</v>
      </c>
      <c r="Y12" s="2">
        <f t="shared" si="6"/>
        <v>0</v>
      </c>
      <c r="Z12" s="2">
        <f t="shared" si="6"/>
        <v>0</v>
      </c>
      <c r="AA12" s="2">
        <f t="shared" si="6"/>
        <v>0</v>
      </c>
      <c r="AB12" s="2">
        <f t="shared" si="6"/>
        <v>0</v>
      </c>
      <c r="AD12" s="1">
        <f t="shared" si="4"/>
        <v>1</v>
      </c>
    </row>
    <row r="13" spans="1:30" ht="11.25" customHeight="1">
      <c r="A13"/>
      <c r="B13" s="44">
        <f t="shared" si="5"/>
        <v>9</v>
      </c>
      <c r="C13" s="111" t="s">
        <v>1160</v>
      </c>
      <c r="D13" s="90" t="s">
        <v>1161</v>
      </c>
      <c r="E13" s="43" t="str">
        <f>VLOOKUP($C13,'Ewidencja działek'!$A$2:$C$59999,2,0)</f>
        <v>112/1</v>
      </c>
      <c r="F13" s="43" t="str">
        <f>VLOOKUP($C13,'Ewidencja działek'!$A$2:$C$59999,3,0)</f>
        <v xml:space="preserve">Lębork obr 9 </v>
      </c>
      <c r="G13" s="44" t="s">
        <v>1970</v>
      </c>
      <c r="H13" s="44">
        <v>120</v>
      </c>
      <c r="I13" s="44">
        <v>140</v>
      </c>
      <c r="J13" s="44">
        <v>144</v>
      </c>
      <c r="K13" s="69">
        <f t="shared" si="3"/>
        <v>242</v>
      </c>
      <c r="L13" s="70">
        <f>ROUND(VLOOKUP(I13,'Wymiary i ciężar'!$C$4:$D$23,2,0)*K13/1000,1)</f>
        <v>4.0999999999999996</v>
      </c>
      <c r="M13" s="44">
        <v>120</v>
      </c>
      <c r="N13" s="71" t="str">
        <f t="shared" si="0"/>
        <v>I</v>
      </c>
      <c r="O13" s="45" t="s">
        <v>1162</v>
      </c>
      <c r="P13" s="72">
        <f>IF(AB13=1,$L13*'Koszty jednostkowe'!$F$12,$L13*'Koszty jednostkowe'!$F$10)</f>
        <v>7451.0119999999997</v>
      </c>
      <c r="Q13" s="72">
        <f>IF(AB13=1,$L13*'Koszty jednostkowe'!$F$23,$L13*'Koszty jednostkowe'!$F$21)</f>
        <v>6341.0599999999995</v>
      </c>
      <c r="R13"/>
      <c r="S13" s="9">
        <f t="shared" si="1"/>
        <v>1</v>
      </c>
      <c r="T13"/>
      <c r="U13"/>
      <c r="V13" s="2">
        <f t="shared" si="6"/>
        <v>0</v>
      </c>
      <c r="W13" s="2">
        <f t="shared" si="6"/>
        <v>1</v>
      </c>
      <c r="X13" s="2">
        <f t="shared" si="6"/>
        <v>0</v>
      </c>
      <c r="Y13" s="2">
        <f t="shared" si="6"/>
        <v>0</v>
      </c>
      <c r="Z13" s="2">
        <f t="shared" si="6"/>
        <v>0</v>
      </c>
      <c r="AA13" s="2">
        <f t="shared" si="6"/>
        <v>0</v>
      </c>
      <c r="AB13" s="2">
        <f t="shared" si="6"/>
        <v>0</v>
      </c>
      <c r="AD13" s="1">
        <f t="shared" si="4"/>
        <v>1</v>
      </c>
    </row>
    <row r="14" spans="1:30" ht="11.25" customHeight="1">
      <c r="A14"/>
      <c r="B14" s="44">
        <f t="shared" si="5"/>
        <v>10</v>
      </c>
      <c r="C14" s="111" t="s">
        <v>108</v>
      </c>
      <c r="D14" s="90"/>
      <c r="E14" s="43" t="str">
        <f>VLOOKUP($C14,'Ewidencja działek'!$A$2:$C$59999,2,0)</f>
        <v>119/6</v>
      </c>
      <c r="F14" s="43" t="str">
        <f>VLOOKUP($C14,'Ewidencja działek'!$A$2:$C$59999,3,0)</f>
        <v xml:space="preserve">Lębork obr 7 </v>
      </c>
      <c r="G14" s="44" t="s">
        <v>1967</v>
      </c>
      <c r="H14" s="44">
        <v>90</v>
      </c>
      <c r="I14" s="44">
        <v>200</v>
      </c>
      <c r="J14" s="44">
        <v>4</v>
      </c>
      <c r="K14" s="69">
        <f>ROUND(H14*I14*J14/10000,0)</f>
        <v>7</v>
      </c>
      <c r="L14" s="70">
        <f>ROUND(VLOOKUP(I14,'Wymiary i ciężar'!$C$4:$D$23,2,0)*K14/1000,1)</f>
        <v>0.1</v>
      </c>
      <c r="M14" s="44">
        <v>120</v>
      </c>
      <c r="N14" s="71" t="str">
        <f t="shared" si="0"/>
        <v>I</v>
      </c>
      <c r="O14" s="45" t="s">
        <v>7374</v>
      </c>
      <c r="P14" s="72">
        <f>IF(AB14=1,$L14*'Koszty jednostkowe'!$F$12,$L14*'Koszty jednostkowe'!$F$10)</f>
        <v>181.73200000000003</v>
      </c>
      <c r="Q14" s="72">
        <f>IF(AB14=1,$L14*'Koszty jednostkowe'!$F$23,$L14*'Koszty jednostkowe'!$F$21)</f>
        <v>154.66</v>
      </c>
      <c r="R14"/>
      <c r="S14" s="9">
        <f t="shared" si="1"/>
        <v>1</v>
      </c>
      <c r="T14"/>
      <c r="U14"/>
      <c r="V14" s="2">
        <f t="shared" si="6"/>
        <v>0</v>
      </c>
      <c r="W14" s="2">
        <f t="shared" si="6"/>
        <v>0</v>
      </c>
      <c r="X14" s="2">
        <f t="shared" si="6"/>
        <v>0</v>
      </c>
      <c r="Y14" s="2">
        <f t="shared" si="6"/>
        <v>1</v>
      </c>
      <c r="Z14" s="2">
        <f t="shared" si="6"/>
        <v>0</v>
      </c>
      <c r="AA14" s="2">
        <f t="shared" si="6"/>
        <v>0</v>
      </c>
      <c r="AB14" s="2">
        <f t="shared" si="6"/>
        <v>0</v>
      </c>
      <c r="AD14" s="1">
        <f>SUM(V14:AB14)</f>
        <v>1</v>
      </c>
    </row>
    <row r="15" spans="1:30" ht="11.25" customHeight="1">
      <c r="A15"/>
      <c r="B15" s="44">
        <f t="shared" si="5"/>
        <v>11</v>
      </c>
      <c r="C15" s="111" t="s">
        <v>36</v>
      </c>
      <c r="D15" s="90"/>
      <c r="E15" s="43" t="str">
        <f>VLOOKUP($C15,'Ewidencja działek'!$A$2:$C$59999,2,0)</f>
        <v>47/1</v>
      </c>
      <c r="F15" s="43" t="str">
        <f>VLOOKUP($C15,'Ewidencja działek'!$A$2:$C$59999,3,0)</f>
        <v xml:space="preserve">Lębork obr 7 </v>
      </c>
      <c r="G15" s="44" t="s">
        <v>1967</v>
      </c>
      <c r="H15" s="44">
        <v>90</v>
      </c>
      <c r="I15" s="44">
        <v>125</v>
      </c>
      <c r="J15" s="44">
        <v>12</v>
      </c>
      <c r="K15" s="69">
        <f t="shared" si="3"/>
        <v>14</v>
      </c>
      <c r="L15" s="70">
        <f>ROUND(VLOOKUP(I15,'Wymiary i ciężar'!$C$4:$D$23,2,0)*K15/1000,1)</f>
        <v>0.2</v>
      </c>
      <c r="M15" s="44">
        <v>120</v>
      </c>
      <c r="N15" s="71" t="str">
        <f t="shared" si="0"/>
        <v>I</v>
      </c>
      <c r="O15" s="45" t="s">
        <v>7375</v>
      </c>
      <c r="P15" s="72">
        <f>IF(AB15=1,$L15*'Koszty jednostkowe'!$F$12,$L15*'Koszty jednostkowe'!$F$10)</f>
        <v>363.46400000000006</v>
      </c>
      <c r="Q15" s="72">
        <f>IF(AB15=1,$L15*'Koszty jednostkowe'!$F$23,$L15*'Koszty jednostkowe'!$F$21)</f>
        <v>309.32</v>
      </c>
      <c r="R15"/>
      <c r="S15" s="9">
        <f t="shared" si="1"/>
        <v>1</v>
      </c>
      <c r="T15"/>
      <c r="U15"/>
      <c r="V15" s="2">
        <f t="shared" si="6"/>
        <v>0</v>
      </c>
      <c r="W15" s="2">
        <f t="shared" si="6"/>
        <v>0</v>
      </c>
      <c r="X15" s="2">
        <f t="shared" si="6"/>
        <v>0</v>
      </c>
      <c r="Y15" s="2">
        <f t="shared" si="6"/>
        <v>1</v>
      </c>
      <c r="Z15" s="2">
        <f t="shared" si="6"/>
        <v>0</v>
      </c>
      <c r="AA15" s="2">
        <f t="shared" si="6"/>
        <v>0</v>
      </c>
      <c r="AB15" s="2">
        <f t="shared" si="6"/>
        <v>0</v>
      </c>
      <c r="AD15" s="1">
        <f t="shared" si="4"/>
        <v>1</v>
      </c>
    </row>
    <row r="16" spans="1:30" ht="11.25" customHeight="1">
      <c r="A16"/>
      <c r="B16" s="44">
        <f t="shared" si="5"/>
        <v>12</v>
      </c>
      <c r="C16" s="112" t="s">
        <v>1177</v>
      </c>
      <c r="D16" s="90" t="s">
        <v>1178</v>
      </c>
      <c r="E16" s="43" t="str">
        <f>VLOOKUP($C16,'Ewidencja działek'!$A$2:$C$59999,2,0)</f>
        <v>146/1</v>
      </c>
      <c r="F16" s="43" t="str">
        <f>VLOOKUP($C16,'Ewidencja działek'!$A$2:$C$59999,3,0)</f>
        <v xml:space="preserve">Lębork obr 8 </v>
      </c>
      <c r="G16" s="44" t="s">
        <v>1969</v>
      </c>
      <c r="H16" s="44">
        <v>90</v>
      </c>
      <c r="I16" s="44">
        <v>220</v>
      </c>
      <c r="J16" s="44">
        <v>68</v>
      </c>
      <c r="K16" s="69">
        <f t="shared" si="3"/>
        <v>135</v>
      </c>
      <c r="L16" s="70">
        <f>ROUND(VLOOKUP(I16,'Wymiary i ciężar'!$C$4:$D$23,2,0)*K16/1000,1)</f>
        <v>2</v>
      </c>
      <c r="M16" s="44">
        <v>140</v>
      </c>
      <c r="N16" s="71" t="str">
        <f t="shared" si="0"/>
        <v>I</v>
      </c>
      <c r="O16" s="45" t="s">
        <v>1179</v>
      </c>
      <c r="P16" s="72">
        <f>IF(AB16=1,$L16*'Koszty jednostkowe'!$F$12,$L16*'Koszty jednostkowe'!$F$10)</f>
        <v>3634.6400000000003</v>
      </c>
      <c r="Q16" s="72">
        <f>IF(AB16=1,$L16*'Koszty jednostkowe'!$F$23,$L16*'Koszty jednostkowe'!$F$21)</f>
        <v>3093.2</v>
      </c>
      <c r="R16"/>
      <c r="S16" s="9">
        <f t="shared" si="1"/>
        <v>1</v>
      </c>
      <c r="T16"/>
      <c r="U16"/>
      <c r="V16" s="2">
        <f t="shared" si="6"/>
        <v>0</v>
      </c>
      <c r="W16" s="2">
        <f t="shared" si="6"/>
        <v>0</v>
      </c>
      <c r="X16" s="2">
        <f t="shared" si="6"/>
        <v>1</v>
      </c>
      <c r="Y16" s="2">
        <f t="shared" si="6"/>
        <v>0</v>
      </c>
      <c r="Z16" s="2">
        <f t="shared" si="6"/>
        <v>0</v>
      </c>
      <c r="AA16" s="2">
        <f t="shared" si="6"/>
        <v>0</v>
      </c>
      <c r="AB16" s="2">
        <f t="shared" si="6"/>
        <v>0</v>
      </c>
      <c r="AD16" s="1">
        <f t="shared" si="4"/>
        <v>1</v>
      </c>
    </row>
    <row r="17" spans="1:30" ht="11.25" customHeight="1">
      <c r="A17"/>
      <c r="B17" s="44">
        <f t="shared" si="5"/>
        <v>13</v>
      </c>
      <c r="C17" s="111" t="s">
        <v>1180</v>
      </c>
      <c r="D17" s="90" t="s">
        <v>1181</v>
      </c>
      <c r="E17" s="43" t="str">
        <f>VLOOKUP($C17,'Ewidencja działek'!$A$2:$C$59999,2,0)</f>
        <v>20/1</v>
      </c>
      <c r="F17" s="43" t="str">
        <f>VLOOKUP($C17,'Ewidencja działek'!$A$2:$C$59999,3,0)</f>
        <v xml:space="preserve">Lębork obr 6 </v>
      </c>
      <c r="G17" s="44" t="s">
        <v>1969</v>
      </c>
      <c r="H17" s="44">
        <v>120</v>
      </c>
      <c r="I17" s="44">
        <v>140</v>
      </c>
      <c r="J17" s="44">
        <v>15</v>
      </c>
      <c r="K17" s="69">
        <f>ROUND(H17*I17*J17/10000,0)</f>
        <v>25</v>
      </c>
      <c r="L17" s="70">
        <f>ROUND(VLOOKUP(I17,'Wymiary i ciężar'!$C$4:$D$23,2,0)*K17/1000,1)</f>
        <v>0.4</v>
      </c>
      <c r="M17" s="44">
        <v>140</v>
      </c>
      <c r="N17" s="71" t="str">
        <f t="shared" si="0"/>
        <v>I</v>
      </c>
      <c r="O17" s="52" t="s">
        <v>1186</v>
      </c>
      <c r="P17" s="72">
        <f>IF(AB17=1,$L17*'Koszty jednostkowe'!$F$12,$L17*'Koszty jednostkowe'!$F$10)</f>
        <v>726.92800000000011</v>
      </c>
      <c r="Q17" s="72">
        <f>IF(AB17=1,$L17*'Koszty jednostkowe'!$F$23,$L17*'Koszty jednostkowe'!$F$21)</f>
        <v>618.64</v>
      </c>
      <c r="R17"/>
      <c r="S17" s="9">
        <f t="shared" si="1"/>
        <v>1</v>
      </c>
      <c r="T17"/>
      <c r="U17"/>
      <c r="V17" s="2">
        <f t="shared" si="6"/>
        <v>0</v>
      </c>
      <c r="W17" s="2">
        <f t="shared" si="6"/>
        <v>0</v>
      </c>
      <c r="X17" s="2">
        <f t="shared" si="6"/>
        <v>1</v>
      </c>
      <c r="Y17" s="2">
        <f t="shared" si="6"/>
        <v>0</v>
      </c>
      <c r="Z17" s="2">
        <f t="shared" si="6"/>
        <v>0</v>
      </c>
      <c r="AA17" s="2">
        <f t="shared" si="6"/>
        <v>0</v>
      </c>
      <c r="AB17" s="2">
        <f t="shared" si="6"/>
        <v>0</v>
      </c>
      <c r="AD17" s="1">
        <f>SUM(V17:AB17)</f>
        <v>1</v>
      </c>
    </row>
    <row r="18" spans="1:30" ht="11.25" customHeight="1">
      <c r="A18"/>
      <c r="B18" s="44">
        <f t="shared" si="5"/>
        <v>14</v>
      </c>
      <c r="C18" s="111" t="s">
        <v>3222</v>
      </c>
      <c r="D18" s="90" t="s">
        <v>7917</v>
      </c>
      <c r="E18" s="43">
        <v>325</v>
      </c>
      <c r="F18" s="43" t="s">
        <v>7949</v>
      </c>
      <c r="G18" s="44" t="s">
        <v>1933</v>
      </c>
      <c r="H18" s="44">
        <v>110</v>
      </c>
      <c r="I18" s="44">
        <v>120</v>
      </c>
      <c r="J18" s="44">
        <v>100</v>
      </c>
      <c r="K18" s="69">
        <f t="shared" si="3"/>
        <v>132</v>
      </c>
      <c r="L18" s="70">
        <f>ROUND(VLOOKUP(I18,'Wymiary i ciężar'!$C$4:$D$23,2,0)*K18/1000,1)</f>
        <v>2.2000000000000002</v>
      </c>
      <c r="M18" s="44">
        <v>120</v>
      </c>
      <c r="N18" s="71" t="str">
        <f t="shared" si="0"/>
        <v>I</v>
      </c>
      <c r="O18" s="45" t="s">
        <v>7918</v>
      </c>
      <c r="P18" s="72">
        <f>IF(AB18=1,$L18*'Koszty jednostkowe'!$F$12,$L18*'Koszty jednostkowe'!$F$10)</f>
        <v>1446.1040000000005</v>
      </c>
      <c r="Q18" s="72">
        <f>IF(AB18=1,$L18*'Koszty jednostkowe'!$F$23,$L18*'Koszty jednostkowe'!$F$21)</f>
        <v>850.51999999999987</v>
      </c>
      <c r="R18"/>
      <c r="S18" s="9">
        <f t="shared" si="1"/>
        <v>1</v>
      </c>
      <c r="T18"/>
      <c r="U18"/>
      <c r="V18" s="2">
        <f t="shared" si="6"/>
        <v>0</v>
      </c>
      <c r="W18" s="2">
        <f t="shared" si="6"/>
        <v>0</v>
      </c>
      <c r="X18" s="2">
        <f t="shared" si="6"/>
        <v>0</v>
      </c>
      <c r="Y18" s="2">
        <f t="shared" si="6"/>
        <v>0</v>
      </c>
      <c r="Z18" s="2">
        <f t="shared" si="6"/>
        <v>0</v>
      </c>
      <c r="AA18" s="2">
        <f t="shared" si="6"/>
        <v>0</v>
      </c>
      <c r="AB18" s="2">
        <f t="shared" si="6"/>
        <v>1</v>
      </c>
      <c r="AD18" s="1">
        <f>SUM(V18:AB18)</f>
        <v>1</v>
      </c>
    </row>
    <row r="19" spans="1:30" ht="11.25" customHeight="1">
      <c r="A19"/>
      <c r="B19" s="44">
        <f t="shared" si="5"/>
        <v>15</v>
      </c>
      <c r="C19" s="112" t="s">
        <v>6342</v>
      </c>
      <c r="D19" s="90"/>
      <c r="E19" s="43" t="str">
        <f>VLOOKUP($C19,'Ewidencja działek'!$A$2:$C$59999,2,0)</f>
        <v>120/24</v>
      </c>
      <c r="F19" s="43" t="str">
        <f>VLOOKUP($C19,'Ewidencja działek'!$A$2:$C$59999,3,0)</f>
        <v xml:space="preserve">Lębork obr 2 </v>
      </c>
      <c r="G19" s="43" t="s">
        <v>1971</v>
      </c>
      <c r="H19" s="44">
        <v>110</v>
      </c>
      <c r="I19" s="44">
        <v>140</v>
      </c>
      <c r="J19" s="44">
        <v>15</v>
      </c>
      <c r="K19" s="69">
        <f t="shared" si="3"/>
        <v>23</v>
      </c>
      <c r="L19" s="70">
        <f>ROUND(VLOOKUP(I19,'Wymiary i ciężar'!$C$4:$D$23,2,0)*K19/1000,1)</f>
        <v>0.4</v>
      </c>
      <c r="M19" s="44">
        <v>120</v>
      </c>
      <c r="N19" s="71" t="str">
        <f t="shared" si="0"/>
        <v>I</v>
      </c>
      <c r="O19" s="45" t="s">
        <v>4662</v>
      </c>
      <c r="P19" s="72">
        <f>IF(AB19=1,$L19*'Koszty jednostkowe'!$F$12,$L19*'Koszty jednostkowe'!$F$10)</f>
        <v>726.92800000000011</v>
      </c>
      <c r="Q19" s="72">
        <f>IF(AB19=1,$L19*'Koszty jednostkowe'!$F$23,$L19*'Koszty jednostkowe'!$F$21)</f>
        <v>618.64</v>
      </c>
      <c r="R19"/>
      <c r="S19" s="9">
        <f t="shared" si="1"/>
        <v>1</v>
      </c>
      <c r="T19"/>
      <c r="U19"/>
      <c r="V19" s="2">
        <f t="shared" ref="V19:AB29" si="7">IF($G19=V$3,1,0)</f>
        <v>0</v>
      </c>
      <c r="W19" s="2">
        <f t="shared" si="7"/>
        <v>0</v>
      </c>
      <c r="X19" s="2">
        <f t="shared" si="7"/>
        <v>0</v>
      </c>
      <c r="Y19" s="2">
        <f t="shared" si="7"/>
        <v>0</v>
      </c>
      <c r="Z19" s="2">
        <f t="shared" si="7"/>
        <v>1</v>
      </c>
      <c r="AA19" s="2">
        <f t="shared" si="7"/>
        <v>0</v>
      </c>
      <c r="AB19" s="2">
        <f t="shared" si="7"/>
        <v>0</v>
      </c>
      <c r="AD19" s="1">
        <f t="shared" si="4"/>
        <v>1</v>
      </c>
    </row>
    <row r="20" spans="1:30" ht="11.25" customHeight="1">
      <c r="A20"/>
      <c r="B20" s="44">
        <f t="shared" si="5"/>
        <v>16</v>
      </c>
      <c r="C20" s="112" t="s">
        <v>6342</v>
      </c>
      <c r="D20" s="90"/>
      <c r="E20" s="43" t="str">
        <f>VLOOKUP($C20,'Ewidencja działek'!$A$2:$C$59999,2,0)</f>
        <v>120/24</v>
      </c>
      <c r="F20" s="43" t="str">
        <f>VLOOKUP($C20,'Ewidencja działek'!$A$2:$C$59999,3,0)</f>
        <v xml:space="preserve">Lębork obr 2 </v>
      </c>
      <c r="G20" s="43" t="s">
        <v>1971</v>
      </c>
      <c r="H20" s="44">
        <v>90</v>
      </c>
      <c r="I20" s="44">
        <v>200</v>
      </c>
      <c r="J20" s="44">
        <v>10</v>
      </c>
      <c r="K20" s="69">
        <f t="shared" si="3"/>
        <v>18</v>
      </c>
      <c r="L20" s="70">
        <f>ROUND(VLOOKUP(I20,'Wymiary i ciężar'!$C$4:$D$23,2,0)*K20/1000,1)</f>
        <v>0.3</v>
      </c>
      <c r="M20" s="44">
        <v>120</v>
      </c>
      <c r="N20" s="71" t="str">
        <f t="shared" si="0"/>
        <v>I</v>
      </c>
      <c r="O20" s="45" t="s">
        <v>4662</v>
      </c>
      <c r="P20" s="72">
        <f>IF(AB20=1,$L20*'Koszty jednostkowe'!$F$12,$L20*'Koszty jednostkowe'!$F$10)</f>
        <v>545.19600000000003</v>
      </c>
      <c r="Q20" s="72">
        <f>IF(AB20=1,$L20*'Koszty jednostkowe'!$F$23,$L20*'Koszty jednostkowe'!$F$21)</f>
        <v>463.97999999999996</v>
      </c>
      <c r="R20"/>
      <c r="S20" s="9">
        <f t="shared" si="1"/>
        <v>1</v>
      </c>
      <c r="T20"/>
      <c r="U20"/>
      <c r="V20" s="2">
        <f t="shared" si="7"/>
        <v>0</v>
      </c>
      <c r="W20" s="2">
        <f t="shared" si="7"/>
        <v>0</v>
      </c>
      <c r="X20" s="2">
        <f t="shared" si="7"/>
        <v>0</v>
      </c>
      <c r="Y20" s="2">
        <f t="shared" si="7"/>
        <v>0</v>
      </c>
      <c r="Z20" s="2">
        <f t="shared" si="7"/>
        <v>1</v>
      </c>
      <c r="AA20" s="2">
        <f t="shared" si="7"/>
        <v>0</v>
      </c>
      <c r="AB20" s="2">
        <f t="shared" si="7"/>
        <v>0</v>
      </c>
      <c r="AD20" s="1">
        <f t="shared" si="4"/>
        <v>1</v>
      </c>
    </row>
    <row r="21" spans="1:30" ht="11.25" customHeight="1">
      <c r="A21"/>
      <c r="B21" s="44">
        <f t="shared" si="5"/>
        <v>17</v>
      </c>
      <c r="C21" s="111" t="s">
        <v>1106</v>
      </c>
      <c r="D21" s="90" t="s">
        <v>4542</v>
      </c>
      <c r="E21" s="43" t="str">
        <f>VLOOKUP($C21,'Ewidencja działek'!$A$2:$C$59999,2,0)</f>
        <v>318</v>
      </c>
      <c r="F21" s="43" t="str">
        <f>VLOOKUP($C21,'Ewidencja działek'!$A$2:$C$59999,3,0)</f>
        <v xml:space="preserve">Lębork obr 2 </v>
      </c>
      <c r="G21" s="44" t="s">
        <v>1969</v>
      </c>
      <c r="H21" s="44">
        <v>120</v>
      </c>
      <c r="I21" s="44">
        <v>140</v>
      </c>
      <c r="J21" s="44">
        <v>140</v>
      </c>
      <c r="K21" s="69">
        <f t="shared" si="3"/>
        <v>235</v>
      </c>
      <c r="L21" s="70">
        <f>ROUND(VLOOKUP(I21,'Wymiary i ciężar'!$C$4:$D$23,2,0)*K21/1000,1)</f>
        <v>4</v>
      </c>
      <c r="M21" s="44">
        <v>120</v>
      </c>
      <c r="N21" s="71" t="str">
        <f t="shared" si="0"/>
        <v>I</v>
      </c>
      <c r="O21" s="45" t="s">
        <v>4551</v>
      </c>
      <c r="P21" s="72">
        <f>IF(AB21=1,$L21*'Koszty jednostkowe'!$F$12,$L21*'Koszty jednostkowe'!$F$10)</f>
        <v>7269.2800000000007</v>
      </c>
      <c r="Q21" s="72">
        <f>IF(AB21=1,$L21*'Koszty jednostkowe'!$F$23,$L21*'Koszty jednostkowe'!$F$21)</f>
        <v>6186.4</v>
      </c>
      <c r="R21"/>
      <c r="S21" s="9">
        <f t="shared" si="1"/>
        <v>1</v>
      </c>
      <c r="T21"/>
      <c r="U21"/>
      <c r="V21" s="2">
        <f t="shared" si="7"/>
        <v>0</v>
      </c>
      <c r="W21" s="2">
        <f t="shared" si="7"/>
        <v>0</v>
      </c>
      <c r="X21" s="2">
        <f t="shared" si="7"/>
        <v>1</v>
      </c>
      <c r="Y21" s="2">
        <f t="shared" si="7"/>
        <v>0</v>
      </c>
      <c r="Z21" s="2">
        <f t="shared" si="7"/>
        <v>0</v>
      </c>
      <c r="AA21" s="2">
        <f t="shared" si="7"/>
        <v>0</v>
      </c>
      <c r="AB21" s="2">
        <f t="shared" si="7"/>
        <v>0</v>
      </c>
      <c r="AD21" s="1">
        <f t="shared" si="4"/>
        <v>1</v>
      </c>
    </row>
    <row r="22" spans="1:30" ht="11.25" customHeight="1">
      <c r="A22"/>
      <c r="B22" s="44">
        <f t="shared" si="5"/>
        <v>18</v>
      </c>
      <c r="C22" s="111" t="s">
        <v>998</v>
      </c>
      <c r="D22" s="90" t="s">
        <v>4538</v>
      </c>
      <c r="E22" s="43" t="str">
        <f>VLOOKUP($C22,'Ewidencja działek'!$A$2:$C$59999,2,0)</f>
        <v>181</v>
      </c>
      <c r="F22" s="43" t="str">
        <f>VLOOKUP($C22,'Ewidencja działek'!$A$2:$C$59999,3,0)</f>
        <v xml:space="preserve">Lębork obr 2 </v>
      </c>
      <c r="G22" s="44" t="s">
        <v>1933</v>
      </c>
      <c r="H22" s="44">
        <v>120</v>
      </c>
      <c r="I22" s="44">
        <v>140</v>
      </c>
      <c r="J22" s="44">
        <v>4</v>
      </c>
      <c r="K22" s="69">
        <f t="shared" si="3"/>
        <v>7</v>
      </c>
      <c r="L22" s="70">
        <f>ROUND(VLOOKUP(I22,'Wymiary i ciężar'!$C$4:$D$23,2,0)*K22/1000,1)</f>
        <v>0.1</v>
      </c>
      <c r="M22" s="44">
        <v>135</v>
      </c>
      <c r="N22" s="71" t="str">
        <f t="shared" si="0"/>
        <v>I</v>
      </c>
      <c r="O22" s="45" t="s">
        <v>2056</v>
      </c>
      <c r="P22" s="72">
        <f>IF(AB22=1,$L22*'Koszty jednostkowe'!$F$12,$L22*'Koszty jednostkowe'!$F$10)</f>
        <v>65.732000000000014</v>
      </c>
      <c r="Q22" s="72">
        <f>IF(AB22=1,$L22*'Koszty jednostkowe'!$F$23,$L22*'Koszty jednostkowe'!$F$21)</f>
        <v>38.659999999999997</v>
      </c>
      <c r="R22"/>
      <c r="S22" s="9">
        <f t="shared" si="1"/>
        <v>1</v>
      </c>
      <c r="T22"/>
      <c r="U22"/>
      <c r="V22" s="2">
        <f t="shared" si="7"/>
        <v>0</v>
      </c>
      <c r="W22" s="2">
        <f t="shared" si="7"/>
        <v>0</v>
      </c>
      <c r="X22" s="2">
        <f t="shared" si="7"/>
        <v>0</v>
      </c>
      <c r="Y22" s="2">
        <f t="shared" si="7"/>
        <v>0</v>
      </c>
      <c r="Z22" s="2">
        <f t="shared" si="7"/>
        <v>0</v>
      </c>
      <c r="AA22" s="2">
        <f t="shared" si="7"/>
        <v>0</v>
      </c>
      <c r="AB22" s="2">
        <f t="shared" si="7"/>
        <v>1</v>
      </c>
      <c r="AD22" s="1">
        <f t="shared" si="4"/>
        <v>1</v>
      </c>
    </row>
    <row r="23" spans="1:30" ht="11.25" customHeight="1">
      <c r="A23"/>
      <c r="B23" s="44">
        <f t="shared" si="5"/>
        <v>19</v>
      </c>
      <c r="C23" s="112" t="s">
        <v>2054</v>
      </c>
      <c r="D23" s="90"/>
      <c r="E23" s="43" t="str">
        <f>VLOOKUP($C23,'Ewidencja działek'!$A$2:$C$59999,2,0)</f>
        <v>325</v>
      </c>
      <c r="F23" s="43" t="str">
        <f>VLOOKUP($C23,'Ewidencja działek'!$A$2:$C$59999,3,0)</f>
        <v xml:space="preserve">Lębork obr 2 </v>
      </c>
      <c r="G23" s="44" t="s">
        <v>1969</v>
      </c>
      <c r="H23" s="44">
        <v>120</v>
      </c>
      <c r="I23" s="44">
        <v>140</v>
      </c>
      <c r="J23" s="44">
        <v>110</v>
      </c>
      <c r="K23" s="69">
        <f t="shared" si="3"/>
        <v>185</v>
      </c>
      <c r="L23" s="70">
        <f>ROUND(VLOOKUP(I23,'Wymiary i ciężar'!$C$4:$D$23,2,0)*K23/1000,1)</f>
        <v>3.1</v>
      </c>
      <c r="M23" s="44">
        <v>120</v>
      </c>
      <c r="N23" s="71" t="str">
        <f t="shared" si="0"/>
        <v>I</v>
      </c>
      <c r="O23" s="45" t="s">
        <v>4545</v>
      </c>
      <c r="P23" s="72">
        <f>IF(AB23=1,$L23*'Koszty jednostkowe'!$F$12,$L23*'Koszty jednostkowe'!$F$10)</f>
        <v>5633.6920000000009</v>
      </c>
      <c r="Q23" s="72">
        <f>IF(AB23=1,$L23*'Koszty jednostkowe'!$F$23,$L23*'Koszty jednostkowe'!$F$21)</f>
        <v>4794.46</v>
      </c>
      <c r="R23"/>
      <c r="S23" s="9">
        <f t="shared" si="1"/>
        <v>1</v>
      </c>
      <c r="T23"/>
      <c r="U23"/>
      <c r="V23" s="2">
        <f t="shared" si="7"/>
        <v>0</v>
      </c>
      <c r="W23" s="2">
        <f t="shared" si="7"/>
        <v>0</v>
      </c>
      <c r="X23" s="2">
        <f t="shared" si="7"/>
        <v>1</v>
      </c>
      <c r="Y23" s="2">
        <f t="shared" si="7"/>
        <v>0</v>
      </c>
      <c r="Z23" s="2">
        <f t="shared" si="7"/>
        <v>0</v>
      </c>
      <c r="AA23" s="2">
        <f t="shared" si="7"/>
        <v>0</v>
      </c>
      <c r="AB23" s="2">
        <f t="shared" si="7"/>
        <v>0</v>
      </c>
      <c r="AD23" s="1">
        <f t="shared" si="4"/>
        <v>1</v>
      </c>
    </row>
    <row r="24" spans="1:30" ht="11.25" customHeight="1">
      <c r="A24"/>
      <c r="B24" s="44">
        <f t="shared" si="5"/>
        <v>20</v>
      </c>
      <c r="C24" s="111" t="s">
        <v>7914</v>
      </c>
      <c r="D24" s="90"/>
      <c r="E24" s="43">
        <v>326</v>
      </c>
      <c r="F24" s="43" t="s">
        <v>7946</v>
      </c>
      <c r="G24" s="43" t="s">
        <v>1968</v>
      </c>
      <c r="H24" s="44">
        <v>120</v>
      </c>
      <c r="I24" s="44">
        <v>140</v>
      </c>
      <c r="J24" s="44">
        <v>85</v>
      </c>
      <c r="K24" s="69">
        <f t="shared" si="3"/>
        <v>143</v>
      </c>
      <c r="L24" s="70">
        <f>ROUND(VLOOKUP(I24,'Wymiary i ciężar'!$C$4:$D$23,2,0)*K24/1000,1)</f>
        <v>2.4</v>
      </c>
      <c r="M24" s="44">
        <v>120</v>
      </c>
      <c r="N24" s="71" t="str">
        <f t="shared" si="0"/>
        <v>I</v>
      </c>
      <c r="O24" s="103" t="s">
        <v>7915</v>
      </c>
      <c r="P24" s="72">
        <f>IF(AB24=1,$L24*'Koszty jednostkowe'!$F$12,$L24*'Koszty jednostkowe'!$F$10)</f>
        <v>4361.5680000000002</v>
      </c>
      <c r="Q24" s="72">
        <f>IF(AB24=1,$L24*'Koszty jednostkowe'!$F$23,$L24*'Koszty jednostkowe'!$F$21)</f>
        <v>3711.8399999999997</v>
      </c>
      <c r="R24"/>
      <c r="S24" s="9">
        <f t="shared" si="1"/>
        <v>1</v>
      </c>
      <c r="T24"/>
      <c r="U24"/>
      <c r="V24" s="2">
        <f t="shared" si="7"/>
        <v>1</v>
      </c>
      <c r="W24" s="2">
        <f t="shared" si="7"/>
        <v>0</v>
      </c>
      <c r="X24" s="2">
        <f t="shared" si="7"/>
        <v>0</v>
      </c>
      <c r="Y24" s="2">
        <f t="shared" si="7"/>
        <v>0</v>
      </c>
      <c r="Z24" s="2">
        <f t="shared" si="7"/>
        <v>0</v>
      </c>
      <c r="AA24" s="2">
        <f t="shared" si="7"/>
        <v>0</v>
      </c>
      <c r="AB24" s="2">
        <f t="shared" si="7"/>
        <v>0</v>
      </c>
      <c r="AD24" s="1">
        <f>SUM(V24:AB24)</f>
        <v>1</v>
      </c>
    </row>
    <row r="25" spans="1:30" ht="11.25" customHeight="1">
      <c r="A25"/>
      <c r="B25" s="44">
        <f t="shared" si="5"/>
        <v>21</v>
      </c>
      <c r="C25" s="111" t="s">
        <v>4026</v>
      </c>
      <c r="D25" s="90" t="s">
        <v>7405</v>
      </c>
      <c r="E25" s="43" t="str">
        <f>VLOOKUP($C25,'Ewidencja działek'!$A$2:$C$59999,2,0)</f>
        <v>241</v>
      </c>
      <c r="F25" s="43" t="str">
        <f>VLOOKUP($C25,'Ewidencja działek'!$A$2:$C$59999,3,0)</f>
        <v xml:space="preserve">Lębork obr 1 </v>
      </c>
      <c r="G25" s="52" t="s">
        <v>1969</v>
      </c>
      <c r="H25" s="44">
        <v>110</v>
      </c>
      <c r="I25" s="44">
        <v>180</v>
      </c>
      <c r="J25" s="44">
        <v>5</v>
      </c>
      <c r="K25" s="69">
        <f t="shared" ref="K25:K42" si="8">ROUND(H25*I25*J25/10000,0)</f>
        <v>10</v>
      </c>
      <c r="L25" s="70">
        <f>ROUND(VLOOKUP(I25,'Wymiary i ciężar'!$C$4:$D$23,2,0)*K25/1000,1)</f>
        <v>0.2</v>
      </c>
      <c r="M25" s="44">
        <v>120</v>
      </c>
      <c r="N25" s="71" t="str">
        <f t="shared" ref="N25:N42" si="9">IF($M25&gt;=120,"I",IF($M25&lt;=90,"III","II"))</f>
        <v>I</v>
      </c>
      <c r="O25" s="45" t="s">
        <v>7407</v>
      </c>
      <c r="P25" s="72">
        <f>IF(AB25=1,$L25*'Koszty jednostkowe'!$F$12,$L25*'Koszty jednostkowe'!$F$10)</f>
        <v>363.46400000000006</v>
      </c>
      <c r="Q25" s="72">
        <f>IF(AB25=1,$L25*'Koszty jednostkowe'!$F$23,$L25*'Koszty jednostkowe'!$F$21)</f>
        <v>309.32</v>
      </c>
      <c r="R25"/>
      <c r="S25" s="9">
        <f t="shared" ref="S25:S42" si="10">IF($M25&gt;=120,1,IF($M25&lt;=90,3,2))</f>
        <v>1</v>
      </c>
      <c r="T25"/>
      <c r="U25"/>
      <c r="V25" s="2">
        <f t="shared" si="7"/>
        <v>0</v>
      </c>
      <c r="W25" s="2">
        <f t="shared" si="7"/>
        <v>0</v>
      </c>
      <c r="X25" s="2">
        <f t="shared" si="7"/>
        <v>1</v>
      </c>
      <c r="Y25" s="2">
        <f t="shared" si="7"/>
        <v>0</v>
      </c>
      <c r="Z25" s="2">
        <f t="shared" si="7"/>
        <v>0</v>
      </c>
      <c r="AA25" s="2">
        <f t="shared" si="7"/>
        <v>0</v>
      </c>
      <c r="AB25" s="2">
        <f t="shared" si="7"/>
        <v>0</v>
      </c>
      <c r="AD25" s="1">
        <f t="shared" ref="AD25:AD42" si="11">SUM(V25:AB25)</f>
        <v>1</v>
      </c>
    </row>
    <row r="26" spans="1:30" ht="11.25" customHeight="1">
      <c r="A26"/>
      <c r="B26" s="44">
        <f t="shared" si="5"/>
        <v>22</v>
      </c>
      <c r="C26" s="111" t="s">
        <v>4019</v>
      </c>
      <c r="D26" s="90" t="s">
        <v>7406</v>
      </c>
      <c r="E26" s="43" t="str">
        <f>VLOOKUP($C26,'Ewidencja działek'!$A$2:$C$59999,2,0)</f>
        <v>231</v>
      </c>
      <c r="F26" s="43" t="str">
        <f>VLOOKUP($C26,'Ewidencja działek'!$A$2:$C$59999,3,0)</f>
        <v xml:space="preserve">Lębork obr 1 </v>
      </c>
      <c r="G26" s="44" t="s">
        <v>1968</v>
      </c>
      <c r="H26" s="44">
        <v>100</v>
      </c>
      <c r="I26" s="44">
        <v>120</v>
      </c>
      <c r="J26" s="44">
        <v>100</v>
      </c>
      <c r="K26" s="69">
        <f t="shared" si="8"/>
        <v>120</v>
      </c>
      <c r="L26" s="70">
        <f>ROUND(VLOOKUP(I26,'Wymiary i ciężar'!$C$4:$D$23,2,0)*K26/1000,1)</f>
        <v>2</v>
      </c>
      <c r="M26" s="44">
        <v>120</v>
      </c>
      <c r="N26" s="71" t="str">
        <f t="shared" si="9"/>
        <v>I</v>
      </c>
      <c r="O26" s="45" t="s">
        <v>7408</v>
      </c>
      <c r="P26" s="72">
        <f>IF(AB26=1,$L26*'Koszty jednostkowe'!$F$12,$L26*'Koszty jednostkowe'!$F$10)</f>
        <v>3634.6400000000003</v>
      </c>
      <c r="Q26" s="72">
        <f>IF(AB26=1,$L26*'Koszty jednostkowe'!$F$23,$L26*'Koszty jednostkowe'!$F$21)</f>
        <v>3093.2</v>
      </c>
      <c r="R26"/>
      <c r="S26" s="9">
        <f t="shared" si="10"/>
        <v>1</v>
      </c>
      <c r="T26"/>
      <c r="U26"/>
      <c r="V26" s="2">
        <f t="shared" si="7"/>
        <v>1</v>
      </c>
      <c r="W26" s="2">
        <f t="shared" si="7"/>
        <v>0</v>
      </c>
      <c r="X26" s="2">
        <f t="shared" si="7"/>
        <v>0</v>
      </c>
      <c r="Y26" s="2">
        <f t="shared" si="7"/>
        <v>0</v>
      </c>
      <c r="Z26" s="2">
        <f t="shared" si="7"/>
        <v>0</v>
      </c>
      <c r="AA26" s="2">
        <f t="shared" si="7"/>
        <v>0</v>
      </c>
      <c r="AB26" s="2">
        <f t="shared" si="7"/>
        <v>0</v>
      </c>
      <c r="AD26" s="1">
        <f t="shared" si="11"/>
        <v>1</v>
      </c>
    </row>
    <row r="27" spans="1:30" ht="11.25" customHeight="1">
      <c r="A27"/>
      <c r="B27" s="44">
        <f t="shared" si="5"/>
        <v>23</v>
      </c>
      <c r="C27" s="111" t="s">
        <v>4464</v>
      </c>
      <c r="D27" s="90" t="s">
        <v>4562</v>
      </c>
      <c r="E27" s="43" t="str">
        <f>VLOOKUP($C27,'Ewidencja działek'!$A$2:$C$59999,2,0)</f>
        <v>13/8/L</v>
      </c>
      <c r="F27" s="43" t="str">
        <f>VLOOKUP($C27,'Ewidencja działek'!$A$2:$C$59999,3,0)</f>
        <v>Lębork obr 12</v>
      </c>
      <c r="G27" s="44" t="s">
        <v>1968</v>
      </c>
      <c r="H27" s="44">
        <v>120</v>
      </c>
      <c r="I27" s="44">
        <v>140</v>
      </c>
      <c r="J27" s="44">
        <v>64</v>
      </c>
      <c r="K27" s="69">
        <f t="shared" si="8"/>
        <v>108</v>
      </c>
      <c r="L27" s="70">
        <f>ROUND(VLOOKUP(I27,'Wymiary i ciężar'!$C$4:$D$23,2,0)*K27/1000,1)</f>
        <v>1.8</v>
      </c>
      <c r="M27" s="44">
        <v>120</v>
      </c>
      <c r="N27" s="71" t="str">
        <f t="shared" si="9"/>
        <v>I</v>
      </c>
      <c r="O27" s="45" t="s">
        <v>4563</v>
      </c>
      <c r="P27" s="72">
        <f>IF(AB27=1,$L27*'Koszty jednostkowe'!$F$12,$L27*'Koszty jednostkowe'!$F$10)</f>
        <v>3271.1760000000004</v>
      </c>
      <c r="Q27" s="72">
        <f>IF(AB27=1,$L27*'Koszty jednostkowe'!$F$23,$L27*'Koszty jednostkowe'!$F$21)</f>
        <v>2783.88</v>
      </c>
      <c r="R27"/>
      <c r="S27" s="9">
        <f t="shared" si="10"/>
        <v>1</v>
      </c>
      <c r="T27"/>
      <c r="U27"/>
      <c r="V27" s="2">
        <f t="shared" si="7"/>
        <v>1</v>
      </c>
      <c r="W27" s="2">
        <f t="shared" si="7"/>
        <v>0</v>
      </c>
      <c r="X27" s="2">
        <f t="shared" si="7"/>
        <v>0</v>
      </c>
      <c r="Y27" s="2">
        <f t="shared" si="7"/>
        <v>0</v>
      </c>
      <c r="Z27" s="2">
        <f t="shared" si="7"/>
        <v>0</v>
      </c>
      <c r="AA27" s="2">
        <f t="shared" si="7"/>
        <v>0</v>
      </c>
      <c r="AB27" s="2">
        <f t="shared" si="7"/>
        <v>0</v>
      </c>
      <c r="AD27" s="1">
        <f t="shared" si="11"/>
        <v>1</v>
      </c>
    </row>
    <row r="28" spans="1:30" ht="11.25" customHeight="1">
      <c r="A28"/>
      <c r="B28" s="44">
        <f t="shared" si="5"/>
        <v>24</v>
      </c>
      <c r="C28" s="111" t="s">
        <v>4464</v>
      </c>
      <c r="D28" s="90" t="s">
        <v>4562</v>
      </c>
      <c r="E28" s="43" t="str">
        <f>VLOOKUP($C28,'Ewidencja działek'!$A$2:$C$59999,2,0)</f>
        <v>13/8/L</v>
      </c>
      <c r="F28" s="43" t="str">
        <f>VLOOKUP($C28,'Ewidencja działek'!$A$2:$C$59999,3,0)</f>
        <v>Lębork obr 12</v>
      </c>
      <c r="G28" s="44" t="s">
        <v>1967</v>
      </c>
      <c r="H28" s="44">
        <v>110</v>
      </c>
      <c r="I28" s="44">
        <v>140</v>
      </c>
      <c r="J28" s="44">
        <v>50</v>
      </c>
      <c r="K28" s="69">
        <f t="shared" si="8"/>
        <v>77</v>
      </c>
      <c r="L28" s="70">
        <f>ROUND(VLOOKUP(I28,'Wymiary i ciężar'!$C$4:$D$23,2,0)*K28/1000,1)</f>
        <v>1.3</v>
      </c>
      <c r="M28" s="44">
        <v>120</v>
      </c>
      <c r="N28" s="71" t="str">
        <f t="shared" si="9"/>
        <v>I</v>
      </c>
      <c r="O28" s="45" t="s">
        <v>4564</v>
      </c>
      <c r="P28" s="72">
        <f>IF(AB28=1,$L28*'Koszty jednostkowe'!$F$12,$L28*'Koszty jednostkowe'!$F$10)</f>
        <v>2362.5160000000001</v>
      </c>
      <c r="Q28" s="72">
        <f>IF(AB28=1,$L28*'Koszty jednostkowe'!$F$23,$L28*'Koszty jednostkowe'!$F$21)</f>
        <v>2010.58</v>
      </c>
      <c r="R28"/>
      <c r="S28" s="9">
        <f t="shared" si="10"/>
        <v>1</v>
      </c>
      <c r="T28"/>
      <c r="U28"/>
      <c r="V28" s="2">
        <f t="shared" si="7"/>
        <v>0</v>
      </c>
      <c r="W28" s="2">
        <f t="shared" si="7"/>
        <v>0</v>
      </c>
      <c r="X28" s="2">
        <f t="shared" si="7"/>
        <v>0</v>
      </c>
      <c r="Y28" s="2">
        <f t="shared" si="7"/>
        <v>1</v>
      </c>
      <c r="Z28" s="2">
        <f t="shared" si="7"/>
        <v>0</v>
      </c>
      <c r="AA28" s="2">
        <f t="shared" si="7"/>
        <v>0</v>
      </c>
      <c r="AB28" s="2">
        <f t="shared" si="7"/>
        <v>0</v>
      </c>
      <c r="AD28" s="1">
        <f t="shared" si="11"/>
        <v>1</v>
      </c>
    </row>
    <row r="29" spans="1:30" ht="11.25" customHeight="1">
      <c r="A29"/>
      <c r="B29" s="44">
        <f t="shared" si="5"/>
        <v>25</v>
      </c>
      <c r="C29" s="111" t="s">
        <v>979</v>
      </c>
      <c r="D29" s="90" t="s">
        <v>4581</v>
      </c>
      <c r="E29" s="43" t="str">
        <f>VLOOKUP($C29,'Ewidencja działek'!$A$2:$C$59999,2,0)</f>
        <v>159</v>
      </c>
      <c r="F29" s="43" t="str">
        <f>VLOOKUP($C29,'Ewidencja działek'!$A$2:$C$59999,3,0)</f>
        <v xml:space="preserve">Lębork obr 2 </v>
      </c>
      <c r="G29" s="44" t="s">
        <v>1968</v>
      </c>
      <c r="H29" s="44">
        <v>90</v>
      </c>
      <c r="I29" s="44">
        <v>110</v>
      </c>
      <c r="J29" s="44">
        <v>110</v>
      </c>
      <c r="K29" s="69">
        <f t="shared" si="8"/>
        <v>109</v>
      </c>
      <c r="L29" s="70">
        <f>ROUND(VLOOKUP(I29,'Wymiary i ciężar'!$C$4:$D$23,2,0)*K29/1000,1)</f>
        <v>1.4</v>
      </c>
      <c r="M29" s="44">
        <v>120</v>
      </c>
      <c r="N29" s="71" t="str">
        <f t="shared" si="9"/>
        <v>I</v>
      </c>
      <c r="O29" s="45" t="s">
        <v>4598</v>
      </c>
      <c r="P29" s="72">
        <f>IF(AB29=1,$L29*'Koszty jednostkowe'!$F$12,$L29*'Koszty jednostkowe'!$F$10)</f>
        <v>2544.248</v>
      </c>
      <c r="Q29" s="72">
        <f>IF(AB29=1,$L29*'Koszty jednostkowe'!$F$23,$L29*'Koszty jednostkowe'!$F$21)</f>
        <v>2165.2399999999998</v>
      </c>
      <c r="R29"/>
      <c r="S29" s="9">
        <f t="shared" si="10"/>
        <v>1</v>
      </c>
      <c r="T29"/>
      <c r="U29"/>
      <c r="V29" s="2">
        <f t="shared" si="7"/>
        <v>1</v>
      </c>
      <c r="W29" s="2">
        <f t="shared" si="7"/>
        <v>0</v>
      </c>
      <c r="X29" s="2">
        <f t="shared" si="7"/>
        <v>0</v>
      </c>
      <c r="Y29" s="2">
        <f t="shared" si="7"/>
        <v>0</v>
      </c>
      <c r="Z29" s="2">
        <f t="shared" si="7"/>
        <v>0</v>
      </c>
      <c r="AA29" s="2">
        <f t="shared" si="7"/>
        <v>0</v>
      </c>
      <c r="AB29" s="2">
        <f t="shared" si="7"/>
        <v>0</v>
      </c>
      <c r="AD29" s="1">
        <f t="shared" si="11"/>
        <v>1</v>
      </c>
    </row>
    <row r="30" spans="1:30" ht="11.25" customHeight="1">
      <c r="A30"/>
      <c r="B30" s="44">
        <f t="shared" si="5"/>
        <v>26</v>
      </c>
      <c r="C30" s="111" t="s">
        <v>2036</v>
      </c>
      <c r="D30" s="90" t="s">
        <v>4574</v>
      </c>
      <c r="E30" s="43" t="str">
        <f>VLOOKUP($C30,'Ewidencja działek'!$A$2:$C$59999,2,0)</f>
        <v>272</v>
      </c>
      <c r="F30" s="43" t="str">
        <f>VLOOKUP($C30,'Ewidencja działek'!$A$2:$C$59999,3,0)</f>
        <v xml:space="preserve">Lębork obr 2 </v>
      </c>
      <c r="G30" s="44" t="s">
        <v>1969</v>
      </c>
      <c r="H30" s="44">
        <v>110</v>
      </c>
      <c r="I30" s="44">
        <v>120</v>
      </c>
      <c r="J30" s="44">
        <v>30</v>
      </c>
      <c r="K30" s="69">
        <f t="shared" si="8"/>
        <v>40</v>
      </c>
      <c r="L30" s="70">
        <f>ROUND(VLOOKUP(I30,'Wymiary i ciężar'!$C$4:$D$23,2,0)*K30/1000,1)</f>
        <v>0.7</v>
      </c>
      <c r="M30" s="44">
        <v>120</v>
      </c>
      <c r="N30" s="71" t="str">
        <f t="shared" si="9"/>
        <v>I</v>
      </c>
      <c r="O30" s="45" t="s">
        <v>4589</v>
      </c>
      <c r="P30" s="72">
        <f>IF(AB30=1,$L30*'Koszty jednostkowe'!$F$12,$L30*'Koszty jednostkowe'!$F$10)</f>
        <v>1272.124</v>
      </c>
      <c r="Q30" s="72">
        <f>IF(AB30=1,$L30*'Koszty jednostkowe'!$F$23,$L30*'Koszty jednostkowe'!$F$21)</f>
        <v>1082.6199999999999</v>
      </c>
      <c r="R30"/>
      <c r="S30" s="9">
        <f t="shared" si="10"/>
        <v>1</v>
      </c>
      <c r="T30"/>
      <c r="U30"/>
      <c r="V30" s="2">
        <f t="shared" ref="V30:AB39" si="12">IF($G30=V$3,1,0)</f>
        <v>0</v>
      </c>
      <c r="W30" s="2">
        <f t="shared" si="12"/>
        <v>0</v>
      </c>
      <c r="X30" s="2">
        <f t="shared" si="12"/>
        <v>1</v>
      </c>
      <c r="Y30" s="2">
        <f t="shared" si="12"/>
        <v>0</v>
      </c>
      <c r="Z30" s="2">
        <f t="shared" si="12"/>
        <v>0</v>
      </c>
      <c r="AA30" s="2">
        <f t="shared" si="12"/>
        <v>0</v>
      </c>
      <c r="AB30" s="2">
        <f t="shared" si="12"/>
        <v>0</v>
      </c>
      <c r="AD30" s="1">
        <f t="shared" si="11"/>
        <v>1</v>
      </c>
    </row>
    <row r="31" spans="1:30" ht="11.25" customHeight="1">
      <c r="A31"/>
      <c r="B31" s="44">
        <f t="shared" si="5"/>
        <v>27</v>
      </c>
      <c r="C31" s="111" t="s">
        <v>2037</v>
      </c>
      <c r="D31" s="90" t="s">
        <v>4575</v>
      </c>
      <c r="E31" s="43" t="str">
        <f>VLOOKUP($C31,'Ewidencja działek'!$A$2:$C$59999,2,0)</f>
        <v>273</v>
      </c>
      <c r="F31" s="43" t="str">
        <f>VLOOKUP($C31,'Ewidencja działek'!$A$2:$C$59999,3,0)</f>
        <v xml:space="preserve">Lębork obr 2 </v>
      </c>
      <c r="G31" s="44" t="s">
        <v>1933</v>
      </c>
      <c r="H31" s="44">
        <v>110</v>
      </c>
      <c r="I31" s="44">
        <v>120</v>
      </c>
      <c r="J31" s="44">
        <v>38</v>
      </c>
      <c r="K31" s="69">
        <f t="shared" si="8"/>
        <v>50</v>
      </c>
      <c r="L31" s="70">
        <f>ROUND(VLOOKUP(I31,'Wymiary i ciężar'!$C$4:$D$23,2,0)*K31/1000,1)</f>
        <v>0.9</v>
      </c>
      <c r="M31" s="44">
        <v>120</v>
      </c>
      <c r="N31" s="71" t="str">
        <f t="shared" si="9"/>
        <v>I</v>
      </c>
      <c r="O31" s="103" t="s">
        <v>7910</v>
      </c>
      <c r="P31" s="72">
        <f>IF(AB31=1,$L31*'Koszty jednostkowe'!$F$12,$L31*'Koszty jednostkowe'!$F$10)</f>
        <v>591.58800000000019</v>
      </c>
      <c r="Q31" s="72">
        <f>IF(AB31=1,$L31*'Koszty jednostkowe'!$F$23,$L31*'Koszty jednostkowe'!$F$21)</f>
        <v>347.93999999999994</v>
      </c>
      <c r="R31"/>
      <c r="S31" s="9">
        <f t="shared" si="10"/>
        <v>1</v>
      </c>
      <c r="T31"/>
      <c r="U31"/>
      <c r="V31" s="2">
        <f t="shared" si="12"/>
        <v>0</v>
      </c>
      <c r="W31" s="2">
        <f t="shared" si="12"/>
        <v>0</v>
      </c>
      <c r="X31" s="2">
        <f t="shared" si="12"/>
        <v>0</v>
      </c>
      <c r="Y31" s="2">
        <f t="shared" si="12"/>
        <v>0</v>
      </c>
      <c r="Z31" s="2">
        <f t="shared" si="12"/>
        <v>0</v>
      </c>
      <c r="AA31" s="2">
        <f t="shared" si="12"/>
        <v>0</v>
      </c>
      <c r="AB31" s="2">
        <f t="shared" si="12"/>
        <v>1</v>
      </c>
      <c r="AD31" s="1">
        <f t="shared" si="11"/>
        <v>1</v>
      </c>
    </row>
    <row r="32" spans="1:30" ht="11.25" customHeight="1">
      <c r="A32"/>
      <c r="B32" s="44">
        <f t="shared" si="5"/>
        <v>28</v>
      </c>
      <c r="C32" s="111" t="s">
        <v>982</v>
      </c>
      <c r="D32" s="90" t="s">
        <v>4580</v>
      </c>
      <c r="E32" s="43" t="str">
        <f>VLOOKUP($C32,'Ewidencja działek'!$A$2:$C$59999,2,0)</f>
        <v>162</v>
      </c>
      <c r="F32" s="43" t="str">
        <f>VLOOKUP($C32,'Ewidencja działek'!$A$2:$C$59999,3,0)</f>
        <v xml:space="preserve">Lębork obr 2 </v>
      </c>
      <c r="G32" s="44" t="s">
        <v>1968</v>
      </c>
      <c r="H32" s="44">
        <v>90</v>
      </c>
      <c r="I32" s="44">
        <v>110</v>
      </c>
      <c r="J32" s="44">
        <v>110</v>
      </c>
      <c r="K32" s="69">
        <f t="shared" si="8"/>
        <v>109</v>
      </c>
      <c r="L32" s="70">
        <f>ROUND(VLOOKUP(I32,'Wymiary i ciężar'!$C$4:$D$23,2,0)*K32/1000,1)</f>
        <v>1.4</v>
      </c>
      <c r="M32" s="44">
        <v>120</v>
      </c>
      <c r="N32" s="71" t="str">
        <f t="shared" si="9"/>
        <v>I</v>
      </c>
      <c r="O32" s="45" t="s">
        <v>4596</v>
      </c>
      <c r="P32" s="72">
        <f>IF(AB32=1,$L32*'Koszty jednostkowe'!$F$12,$L32*'Koszty jednostkowe'!$F$10)</f>
        <v>2544.248</v>
      </c>
      <c r="Q32" s="72">
        <f>IF(AB32=1,$L32*'Koszty jednostkowe'!$F$23,$L32*'Koszty jednostkowe'!$F$21)</f>
        <v>2165.2399999999998</v>
      </c>
      <c r="R32"/>
      <c r="S32" s="9">
        <f t="shared" si="10"/>
        <v>1</v>
      </c>
      <c r="T32"/>
      <c r="U32"/>
      <c r="V32" s="2">
        <f t="shared" si="12"/>
        <v>1</v>
      </c>
      <c r="W32" s="2">
        <f t="shared" si="12"/>
        <v>0</v>
      </c>
      <c r="X32" s="2">
        <f t="shared" si="12"/>
        <v>0</v>
      </c>
      <c r="Y32" s="2">
        <f t="shared" si="12"/>
        <v>0</v>
      </c>
      <c r="Z32" s="2">
        <f t="shared" si="12"/>
        <v>0</v>
      </c>
      <c r="AA32" s="2">
        <f t="shared" si="12"/>
        <v>0</v>
      </c>
      <c r="AB32" s="2">
        <f t="shared" si="12"/>
        <v>0</v>
      </c>
      <c r="AD32" s="1">
        <f t="shared" si="11"/>
        <v>1</v>
      </c>
    </row>
    <row r="33" spans="1:30" ht="11.25" customHeight="1">
      <c r="A33"/>
      <c r="B33" s="44">
        <f t="shared" si="5"/>
        <v>29</v>
      </c>
      <c r="C33" s="111" t="s">
        <v>4614</v>
      </c>
      <c r="D33" s="90" t="s">
        <v>4615</v>
      </c>
      <c r="E33" s="43" t="str">
        <f>VLOOKUP($C33,'Ewidencja działek'!$A$2:$C$59999,2,0)</f>
        <v>104</v>
      </c>
      <c r="F33" s="43" t="str">
        <f>VLOOKUP($C33,'Ewidencja działek'!$A$2:$C$59999,3,0)</f>
        <v xml:space="preserve">Lębork obr 6 </v>
      </c>
      <c r="G33" s="44" t="s">
        <v>1933</v>
      </c>
      <c r="H33" s="44">
        <v>100</v>
      </c>
      <c r="I33" s="44">
        <v>180</v>
      </c>
      <c r="J33" s="44">
        <v>20</v>
      </c>
      <c r="K33" s="69">
        <f t="shared" si="8"/>
        <v>36</v>
      </c>
      <c r="L33" s="70">
        <f>ROUND(VLOOKUP(I33,'Wymiary i ciężar'!$C$4:$D$23,2,0)*K33/1000,1)</f>
        <v>0.5</v>
      </c>
      <c r="M33" s="44">
        <v>120</v>
      </c>
      <c r="N33" s="71" t="str">
        <f t="shared" si="9"/>
        <v>I</v>
      </c>
      <c r="O33" s="45" t="s">
        <v>4617</v>
      </c>
      <c r="P33" s="72">
        <f>IF(AB33=1,$L33*'Koszty jednostkowe'!$F$12,$L33*'Koszty jednostkowe'!$F$10)</f>
        <v>328.66000000000008</v>
      </c>
      <c r="Q33" s="72">
        <f>IF(AB33=1,$L33*'Koszty jednostkowe'!$F$23,$L33*'Koszty jednostkowe'!$F$21)</f>
        <v>193.29999999999995</v>
      </c>
      <c r="R33"/>
      <c r="S33" s="9">
        <f t="shared" si="10"/>
        <v>1</v>
      </c>
      <c r="T33"/>
      <c r="U33"/>
      <c r="V33" s="2">
        <f t="shared" si="12"/>
        <v>0</v>
      </c>
      <c r="W33" s="2">
        <f t="shared" si="12"/>
        <v>0</v>
      </c>
      <c r="X33" s="2">
        <f t="shared" si="12"/>
        <v>0</v>
      </c>
      <c r="Y33" s="2">
        <f t="shared" si="12"/>
        <v>0</v>
      </c>
      <c r="Z33" s="2">
        <f t="shared" si="12"/>
        <v>0</v>
      </c>
      <c r="AA33" s="2">
        <f t="shared" si="12"/>
        <v>0</v>
      </c>
      <c r="AB33" s="2">
        <f t="shared" si="12"/>
        <v>1</v>
      </c>
      <c r="AD33" s="1">
        <f t="shared" si="11"/>
        <v>1</v>
      </c>
    </row>
    <row r="34" spans="1:30" ht="11.25" customHeight="1">
      <c r="A34"/>
      <c r="B34" s="44">
        <f t="shared" si="5"/>
        <v>30</v>
      </c>
      <c r="C34" s="111" t="s">
        <v>4511</v>
      </c>
      <c r="D34" s="90" t="s">
        <v>4630</v>
      </c>
      <c r="E34" s="43" t="str">
        <f>VLOOKUP($C34,'Ewidencja działek'!$A$2:$C$59999,2,0)</f>
        <v>61</v>
      </c>
      <c r="F34" s="43" t="str">
        <f>VLOOKUP($C34,'Ewidencja działek'!$A$2:$C$59999,3,0)</f>
        <v>Lębork obr 12</v>
      </c>
      <c r="G34" s="44" t="s">
        <v>1969</v>
      </c>
      <c r="H34" s="44">
        <v>110</v>
      </c>
      <c r="I34" s="44">
        <v>120</v>
      </c>
      <c r="J34" s="44">
        <v>40</v>
      </c>
      <c r="K34" s="69">
        <f t="shared" si="8"/>
        <v>53</v>
      </c>
      <c r="L34" s="70">
        <f>ROUND(VLOOKUP(I34,'Wymiary i ciężar'!$C$4:$D$23,2,0)*K34/1000,1)</f>
        <v>0.9</v>
      </c>
      <c r="M34" s="44">
        <v>135</v>
      </c>
      <c r="N34" s="71" t="str">
        <f t="shared" si="9"/>
        <v>I</v>
      </c>
      <c r="O34" s="45" t="s">
        <v>4640</v>
      </c>
      <c r="P34" s="72">
        <f>IF(AB34=1,$L34*'Koszty jednostkowe'!$F$12,$L34*'Koszty jednostkowe'!$F$10)</f>
        <v>1635.5880000000002</v>
      </c>
      <c r="Q34" s="72">
        <f>IF(AB34=1,$L34*'Koszty jednostkowe'!$F$23,$L34*'Koszty jednostkowe'!$F$21)</f>
        <v>1391.94</v>
      </c>
      <c r="R34"/>
      <c r="S34" s="9">
        <f t="shared" si="10"/>
        <v>1</v>
      </c>
      <c r="T34"/>
      <c r="U34"/>
      <c r="V34" s="2">
        <f t="shared" si="12"/>
        <v>0</v>
      </c>
      <c r="W34" s="2">
        <f t="shared" si="12"/>
        <v>0</v>
      </c>
      <c r="X34" s="2">
        <f t="shared" si="12"/>
        <v>1</v>
      </c>
      <c r="Y34" s="2">
        <f t="shared" si="12"/>
        <v>0</v>
      </c>
      <c r="Z34" s="2">
        <f t="shared" si="12"/>
        <v>0</v>
      </c>
      <c r="AA34" s="2">
        <f t="shared" si="12"/>
        <v>0</v>
      </c>
      <c r="AB34" s="2">
        <f t="shared" si="12"/>
        <v>0</v>
      </c>
      <c r="AD34" s="1">
        <f t="shared" si="11"/>
        <v>1</v>
      </c>
    </row>
    <row r="35" spans="1:30" ht="11.25" customHeight="1">
      <c r="A35"/>
      <c r="B35" s="44">
        <f t="shared" si="5"/>
        <v>31</v>
      </c>
      <c r="C35" s="111" t="s">
        <v>1021</v>
      </c>
      <c r="D35" s="90"/>
      <c r="E35" s="43" t="str">
        <f>VLOOKUP($C35,'Ewidencja działek'!$A$2:$C$59999,2,0)</f>
        <v>210</v>
      </c>
      <c r="F35" s="43" t="str">
        <f>VLOOKUP($C35,'Ewidencja działek'!$A$2:$C$59999,3,0)</f>
        <v xml:space="preserve">Lębork obr 2 </v>
      </c>
      <c r="G35" s="44" t="s">
        <v>1967</v>
      </c>
      <c r="H35" s="44">
        <v>90</v>
      </c>
      <c r="I35" s="44">
        <v>110</v>
      </c>
      <c r="J35" s="44">
        <v>20</v>
      </c>
      <c r="K35" s="69">
        <f t="shared" si="8"/>
        <v>20</v>
      </c>
      <c r="L35" s="70">
        <f>ROUND(VLOOKUP(I35,'Wymiary i ciężar'!$C$4:$D$23,2,0)*K35/1000,1)</f>
        <v>0.3</v>
      </c>
      <c r="M35" s="44">
        <v>120</v>
      </c>
      <c r="N35" s="71" t="str">
        <f t="shared" si="9"/>
        <v>I</v>
      </c>
      <c r="O35" s="45" t="s">
        <v>4647</v>
      </c>
      <c r="P35" s="72">
        <f>IF(AB35=1,$L35*'Koszty jednostkowe'!$F$12,$L35*'Koszty jednostkowe'!$F$10)</f>
        <v>545.19600000000003</v>
      </c>
      <c r="Q35" s="72">
        <f>IF(AB35=1,$L35*'Koszty jednostkowe'!$F$23,$L35*'Koszty jednostkowe'!$F$21)</f>
        <v>463.97999999999996</v>
      </c>
      <c r="R35"/>
      <c r="S35" s="9">
        <f t="shared" si="10"/>
        <v>1</v>
      </c>
      <c r="T35"/>
      <c r="U35"/>
      <c r="V35" s="2">
        <f t="shared" si="12"/>
        <v>0</v>
      </c>
      <c r="W35" s="2">
        <f t="shared" si="12"/>
        <v>0</v>
      </c>
      <c r="X35" s="2">
        <f t="shared" si="12"/>
        <v>0</v>
      </c>
      <c r="Y35" s="2">
        <f t="shared" si="12"/>
        <v>1</v>
      </c>
      <c r="Z35" s="2">
        <f t="shared" si="12"/>
        <v>0</v>
      </c>
      <c r="AA35" s="2">
        <f t="shared" si="12"/>
        <v>0</v>
      </c>
      <c r="AB35" s="2">
        <f t="shared" si="12"/>
        <v>0</v>
      </c>
      <c r="AD35" s="1">
        <f t="shared" si="11"/>
        <v>1</v>
      </c>
    </row>
    <row r="36" spans="1:30" ht="11.25" customHeight="1">
      <c r="A36"/>
      <c r="B36" s="44">
        <f t="shared" si="5"/>
        <v>32</v>
      </c>
      <c r="C36" s="111" t="s">
        <v>6278</v>
      </c>
      <c r="D36" s="90" t="s">
        <v>7425</v>
      </c>
      <c r="E36" s="43" t="str">
        <f>VLOOKUP($C36,'Ewidencja działek'!$A$2:$C$59999,2,0)</f>
        <v>53</v>
      </c>
      <c r="F36" s="43" t="str">
        <f>VLOOKUP($C36,'Ewidencja działek'!$A$2:$C$59999,3,0)</f>
        <v xml:space="preserve">Lębork obr 2 </v>
      </c>
      <c r="G36" s="44" t="s">
        <v>1969</v>
      </c>
      <c r="H36" s="44">
        <v>100</v>
      </c>
      <c r="I36" s="44">
        <v>120</v>
      </c>
      <c r="J36" s="44">
        <v>30</v>
      </c>
      <c r="K36" s="69">
        <f t="shared" si="8"/>
        <v>36</v>
      </c>
      <c r="L36" s="70">
        <f>ROUND(VLOOKUP(I36,'Wymiary i ciężar'!$C$4:$D$23,2,0)*K36/1000,1)</f>
        <v>0.6</v>
      </c>
      <c r="M36" s="44">
        <v>120</v>
      </c>
      <c r="N36" s="71" t="str">
        <f t="shared" si="9"/>
        <v>I</v>
      </c>
      <c r="O36" s="45" t="s">
        <v>7432</v>
      </c>
      <c r="P36" s="72">
        <f>IF(AB36=1,$L36*'Koszty jednostkowe'!$F$12,$L36*'Koszty jednostkowe'!$F$10)</f>
        <v>1090.3920000000001</v>
      </c>
      <c r="Q36" s="72">
        <f>IF(AB36=1,$L36*'Koszty jednostkowe'!$F$23,$L36*'Koszty jednostkowe'!$F$21)</f>
        <v>927.95999999999992</v>
      </c>
      <c r="R36"/>
      <c r="S36" s="9">
        <f t="shared" si="10"/>
        <v>1</v>
      </c>
      <c r="T36"/>
      <c r="U36"/>
      <c r="V36" s="2">
        <f t="shared" si="12"/>
        <v>0</v>
      </c>
      <c r="W36" s="2">
        <f t="shared" si="12"/>
        <v>0</v>
      </c>
      <c r="X36" s="2">
        <f t="shared" si="12"/>
        <v>1</v>
      </c>
      <c r="Y36" s="2">
        <f t="shared" si="12"/>
        <v>0</v>
      </c>
      <c r="Z36" s="2">
        <f t="shared" si="12"/>
        <v>0</v>
      </c>
      <c r="AA36" s="2">
        <f t="shared" si="12"/>
        <v>0</v>
      </c>
      <c r="AB36" s="2">
        <f t="shared" si="12"/>
        <v>0</v>
      </c>
      <c r="AD36" s="1">
        <f t="shared" si="11"/>
        <v>1</v>
      </c>
    </row>
    <row r="37" spans="1:30" ht="11.25" customHeight="1">
      <c r="A37"/>
      <c r="B37" s="44">
        <f t="shared" si="5"/>
        <v>33</v>
      </c>
      <c r="C37" s="111" t="s">
        <v>7181</v>
      </c>
      <c r="D37" s="90" t="s">
        <v>7426</v>
      </c>
      <c r="E37" s="43" t="str">
        <f>VLOOKUP($C37,'Ewidencja działek'!$A$2:$C$59999,2,0)</f>
        <v>46</v>
      </c>
      <c r="F37" s="43" t="str">
        <f>VLOOKUP($C37,'Ewidencja działek'!$A$2:$C$59999,3,0)</f>
        <v xml:space="preserve">Lębork obr 1 </v>
      </c>
      <c r="G37" s="44" t="s">
        <v>1969</v>
      </c>
      <c r="H37" s="44">
        <v>100</v>
      </c>
      <c r="I37" s="44">
        <v>120</v>
      </c>
      <c r="J37" s="44">
        <v>36</v>
      </c>
      <c r="K37" s="69">
        <f t="shared" si="8"/>
        <v>43</v>
      </c>
      <c r="L37" s="70">
        <f>ROUND(VLOOKUP(I37,'Wymiary i ciężar'!$C$4:$D$23,2,0)*K37/1000,1)</f>
        <v>0.7</v>
      </c>
      <c r="M37" s="44">
        <v>120</v>
      </c>
      <c r="N37" s="71" t="str">
        <f t="shared" si="9"/>
        <v>I</v>
      </c>
      <c r="O37" s="45" t="s">
        <v>7433</v>
      </c>
      <c r="P37" s="72">
        <f>IF(AB37=1,$L37*'Koszty jednostkowe'!$F$12,$L37*'Koszty jednostkowe'!$F$10)</f>
        <v>1272.124</v>
      </c>
      <c r="Q37" s="72">
        <f>IF(AB37=1,$L37*'Koszty jednostkowe'!$F$23,$L37*'Koszty jednostkowe'!$F$21)</f>
        <v>1082.6199999999999</v>
      </c>
      <c r="R37"/>
      <c r="S37" s="9">
        <f t="shared" si="10"/>
        <v>1</v>
      </c>
      <c r="T37"/>
      <c r="U37"/>
      <c r="V37" s="2">
        <f t="shared" si="12"/>
        <v>0</v>
      </c>
      <c r="W37" s="2">
        <f t="shared" si="12"/>
        <v>0</v>
      </c>
      <c r="X37" s="2">
        <f t="shared" si="12"/>
        <v>1</v>
      </c>
      <c r="Y37" s="2">
        <f t="shared" si="12"/>
        <v>0</v>
      </c>
      <c r="Z37" s="2">
        <f t="shared" si="12"/>
        <v>0</v>
      </c>
      <c r="AA37" s="2">
        <f t="shared" si="12"/>
        <v>0</v>
      </c>
      <c r="AB37" s="2">
        <f t="shared" si="12"/>
        <v>0</v>
      </c>
      <c r="AD37" s="1">
        <f t="shared" si="11"/>
        <v>1</v>
      </c>
    </row>
    <row r="38" spans="1:30" ht="11.25" customHeight="1">
      <c r="A38"/>
      <c r="B38" s="44">
        <f t="shared" si="5"/>
        <v>34</v>
      </c>
      <c r="C38" s="111" t="s">
        <v>3827</v>
      </c>
      <c r="D38" s="90" t="s">
        <v>7427</v>
      </c>
      <c r="E38" s="43" t="str">
        <f>VLOOKUP($C38,'Ewidencja działek'!$A$2:$C$59999,2,0)</f>
        <v>76/1</v>
      </c>
      <c r="F38" s="43" t="str">
        <f>VLOOKUP($C38,'Ewidencja działek'!$A$2:$C$59999,3,0)</f>
        <v xml:space="preserve">Lębork obr 1 </v>
      </c>
      <c r="G38" s="44" t="s">
        <v>1969</v>
      </c>
      <c r="H38" s="44">
        <v>100</v>
      </c>
      <c r="I38" s="44">
        <v>120</v>
      </c>
      <c r="J38" s="44">
        <v>82</v>
      </c>
      <c r="K38" s="69">
        <f t="shared" si="8"/>
        <v>98</v>
      </c>
      <c r="L38" s="70">
        <f>ROUND(VLOOKUP(I38,'Wymiary i ciężar'!$C$4:$D$23,2,0)*K38/1000,1)</f>
        <v>1.7</v>
      </c>
      <c r="M38" s="44">
        <v>120</v>
      </c>
      <c r="N38" s="71" t="str">
        <f t="shared" si="9"/>
        <v>I</v>
      </c>
      <c r="O38" s="45" t="s">
        <v>7435</v>
      </c>
      <c r="P38" s="72">
        <f>IF(AB38=1,$L38*'Koszty jednostkowe'!$F$12,$L38*'Koszty jednostkowe'!$F$10)</f>
        <v>3089.4440000000004</v>
      </c>
      <c r="Q38" s="72">
        <f>IF(AB38=1,$L38*'Koszty jednostkowe'!$F$23,$L38*'Koszty jednostkowe'!$F$21)</f>
        <v>2629.22</v>
      </c>
      <c r="R38"/>
      <c r="S38" s="9">
        <f t="shared" si="10"/>
        <v>1</v>
      </c>
      <c r="T38"/>
      <c r="U38"/>
      <c r="V38" s="2">
        <f t="shared" si="12"/>
        <v>0</v>
      </c>
      <c r="W38" s="2">
        <f t="shared" si="12"/>
        <v>0</v>
      </c>
      <c r="X38" s="2">
        <f t="shared" si="12"/>
        <v>1</v>
      </c>
      <c r="Y38" s="2">
        <f t="shared" si="12"/>
        <v>0</v>
      </c>
      <c r="Z38" s="2">
        <f t="shared" si="12"/>
        <v>0</v>
      </c>
      <c r="AA38" s="2">
        <f t="shared" si="12"/>
        <v>0</v>
      </c>
      <c r="AB38" s="2">
        <f t="shared" si="12"/>
        <v>0</v>
      </c>
      <c r="AD38" s="1">
        <f t="shared" si="11"/>
        <v>1</v>
      </c>
    </row>
    <row r="39" spans="1:30" ht="11.25" customHeight="1">
      <c r="A39"/>
      <c r="B39" s="44">
        <f t="shared" si="5"/>
        <v>35</v>
      </c>
      <c r="C39" s="111" t="s">
        <v>7170</v>
      </c>
      <c r="D39" s="90"/>
      <c r="E39" s="43" t="str">
        <f>VLOOKUP($C39,'Ewidencja działek'!$A$2:$C$59999,2,0)</f>
        <v>35</v>
      </c>
      <c r="F39" s="43" t="str">
        <f>VLOOKUP($C39,'Ewidencja działek'!$A$2:$C$59999,3,0)</f>
        <v xml:space="preserve">Lębork obr 1 </v>
      </c>
      <c r="G39" s="44" t="s">
        <v>1969</v>
      </c>
      <c r="H39" s="44">
        <v>100</v>
      </c>
      <c r="I39" s="44">
        <v>120</v>
      </c>
      <c r="J39" s="44">
        <v>15</v>
      </c>
      <c r="K39" s="69">
        <f t="shared" si="8"/>
        <v>18</v>
      </c>
      <c r="L39" s="70">
        <f>ROUND(VLOOKUP(I39,'Wymiary i ciężar'!$C$4:$D$23,2,0)*K39/1000,1)</f>
        <v>0.3</v>
      </c>
      <c r="M39" s="44">
        <v>130</v>
      </c>
      <c r="N39" s="71" t="str">
        <f t="shared" si="9"/>
        <v>I</v>
      </c>
      <c r="O39" s="45" t="s">
        <v>7436</v>
      </c>
      <c r="P39" s="72">
        <f>IF(AB39=1,$L39*'Koszty jednostkowe'!$F$12,$L39*'Koszty jednostkowe'!$F$10)</f>
        <v>545.19600000000003</v>
      </c>
      <c r="Q39" s="72">
        <f>IF(AB39=1,$L39*'Koszty jednostkowe'!$F$23,$L39*'Koszty jednostkowe'!$F$21)</f>
        <v>463.97999999999996</v>
      </c>
      <c r="R39"/>
      <c r="S39" s="9">
        <f t="shared" si="10"/>
        <v>1</v>
      </c>
      <c r="T39"/>
      <c r="U39"/>
      <c r="V39" s="2">
        <f t="shared" si="12"/>
        <v>0</v>
      </c>
      <c r="W39" s="2">
        <f t="shared" si="12"/>
        <v>0</v>
      </c>
      <c r="X39" s="2">
        <f t="shared" si="12"/>
        <v>1</v>
      </c>
      <c r="Y39" s="2">
        <f t="shared" si="12"/>
        <v>0</v>
      </c>
      <c r="Z39" s="2">
        <f t="shared" si="12"/>
        <v>0</v>
      </c>
      <c r="AA39" s="2">
        <f t="shared" si="12"/>
        <v>0</v>
      </c>
      <c r="AB39" s="2">
        <f t="shared" si="12"/>
        <v>0</v>
      </c>
      <c r="AD39" s="1">
        <f t="shared" si="11"/>
        <v>1</v>
      </c>
    </row>
    <row r="40" spans="1:30" ht="11.25" customHeight="1">
      <c r="A40"/>
      <c r="B40" s="44">
        <f t="shared" si="5"/>
        <v>36</v>
      </c>
      <c r="C40" s="112" t="s">
        <v>6194</v>
      </c>
      <c r="D40" s="90"/>
      <c r="E40" s="43" t="str">
        <f>VLOOKUP($C40,'Ewidencja działek'!$A$2:$C$59999,2,0)</f>
        <v>73/4</v>
      </c>
      <c r="F40" s="43" t="str">
        <f>VLOOKUP($C40,'Ewidencja działek'!$A$2:$C$59999,3,0)</f>
        <v>Lębork obr 13</v>
      </c>
      <c r="G40" s="44" t="s">
        <v>1969</v>
      </c>
      <c r="H40" s="44">
        <v>100</v>
      </c>
      <c r="I40" s="44">
        <v>110</v>
      </c>
      <c r="J40" s="44">
        <v>12</v>
      </c>
      <c r="K40" s="69">
        <f t="shared" si="8"/>
        <v>13</v>
      </c>
      <c r="L40" s="70">
        <f>ROUND(VLOOKUP(I40,'Wymiary i ciężar'!$C$4:$D$23,2,0)*K40/1000,1)</f>
        <v>0.2</v>
      </c>
      <c r="M40" s="44">
        <v>120</v>
      </c>
      <c r="N40" s="71" t="str">
        <f t="shared" si="9"/>
        <v>I</v>
      </c>
      <c r="O40" s="45" t="s">
        <v>7415</v>
      </c>
      <c r="P40" s="72">
        <f>IF(AB40=1,$L40*'Koszty jednostkowe'!$F$12,$L40*'Koszty jednostkowe'!$F$10)</f>
        <v>363.46400000000006</v>
      </c>
      <c r="Q40" s="72">
        <f>IF(AB40=1,$L40*'Koszty jednostkowe'!$F$23,$L40*'Koszty jednostkowe'!$F$21)</f>
        <v>309.32</v>
      </c>
      <c r="R40"/>
      <c r="S40" s="9">
        <f t="shared" si="10"/>
        <v>1</v>
      </c>
      <c r="T40"/>
      <c r="U40"/>
      <c r="V40" s="2">
        <f t="shared" ref="V40:AB54" si="13">IF($G40=V$3,1,0)</f>
        <v>0</v>
      </c>
      <c r="W40" s="2">
        <f t="shared" si="13"/>
        <v>0</v>
      </c>
      <c r="X40" s="2">
        <f t="shared" si="13"/>
        <v>1</v>
      </c>
      <c r="Y40" s="2">
        <f t="shared" si="13"/>
        <v>0</v>
      </c>
      <c r="Z40" s="2">
        <f t="shared" si="13"/>
        <v>0</v>
      </c>
      <c r="AA40" s="2">
        <f t="shared" si="13"/>
        <v>0</v>
      </c>
      <c r="AB40" s="2">
        <f t="shared" si="13"/>
        <v>0</v>
      </c>
      <c r="AD40" s="1">
        <f t="shared" si="11"/>
        <v>1</v>
      </c>
    </row>
    <row r="41" spans="1:30" ht="11.25" customHeight="1">
      <c r="A41"/>
      <c r="B41" s="44">
        <f t="shared" si="5"/>
        <v>37</v>
      </c>
      <c r="C41" s="112" t="s">
        <v>3912</v>
      </c>
      <c r="D41" s="90" t="s">
        <v>7982</v>
      </c>
      <c r="E41" s="43" t="str">
        <f>VLOOKUP($C41,'Ewidencja działek'!$A$2:$C$59999,2,0)</f>
        <v>150</v>
      </c>
      <c r="F41" s="43" t="str">
        <f>VLOOKUP($C41,'Ewidencja działek'!$A$2:$C$59999,3,0)</f>
        <v xml:space="preserve">Lębork obr 1 </v>
      </c>
      <c r="G41" s="44" t="s">
        <v>1967</v>
      </c>
      <c r="H41" s="44">
        <v>90</v>
      </c>
      <c r="I41" s="44">
        <v>120</v>
      </c>
      <c r="J41" s="44">
        <v>25</v>
      </c>
      <c r="K41" s="69">
        <f t="shared" si="8"/>
        <v>27</v>
      </c>
      <c r="L41" s="70">
        <f>ROUND(VLOOKUP(I41,'Wymiary i ciężar'!$C$4:$D$23,2,0)*K41/1000,1)</f>
        <v>0.5</v>
      </c>
      <c r="M41" s="44">
        <v>120</v>
      </c>
      <c r="N41" s="71" t="str">
        <f t="shared" si="9"/>
        <v>I</v>
      </c>
      <c r="O41" s="45" t="s">
        <v>7424</v>
      </c>
      <c r="P41" s="72">
        <f>IF(AB41=1,$L41*'Koszty jednostkowe'!$F$12,$L41*'Koszty jednostkowe'!$F$10)</f>
        <v>908.66000000000008</v>
      </c>
      <c r="Q41" s="72">
        <f>IF(AB41=1,$L41*'Koszty jednostkowe'!$F$23,$L41*'Koszty jednostkowe'!$F$21)</f>
        <v>773.3</v>
      </c>
      <c r="R41"/>
      <c r="S41" s="9">
        <f t="shared" si="10"/>
        <v>1</v>
      </c>
      <c r="T41"/>
      <c r="U41"/>
      <c r="V41" s="2">
        <f t="shared" si="13"/>
        <v>0</v>
      </c>
      <c r="W41" s="2">
        <f t="shared" si="13"/>
        <v>0</v>
      </c>
      <c r="X41" s="2">
        <f t="shared" si="13"/>
        <v>0</v>
      </c>
      <c r="Y41" s="2">
        <f t="shared" si="13"/>
        <v>1</v>
      </c>
      <c r="Z41" s="2">
        <f t="shared" si="13"/>
        <v>0</v>
      </c>
      <c r="AA41" s="2">
        <f t="shared" si="13"/>
        <v>0</v>
      </c>
      <c r="AB41" s="2">
        <f t="shared" si="13"/>
        <v>0</v>
      </c>
      <c r="AD41" s="1">
        <f t="shared" si="11"/>
        <v>1</v>
      </c>
    </row>
    <row r="42" spans="1:30" ht="11.25" customHeight="1">
      <c r="A42"/>
      <c r="B42" s="44">
        <f t="shared" si="5"/>
        <v>38</v>
      </c>
      <c r="C42" s="111" t="s">
        <v>4651</v>
      </c>
      <c r="D42" s="90" t="s">
        <v>4652</v>
      </c>
      <c r="E42" s="43" t="str">
        <f>VLOOKUP($C42,'Ewidencja działek'!$A$2:$C$59999,2,0)</f>
        <v>244</v>
      </c>
      <c r="F42" s="43" t="str">
        <f>VLOOKUP($C42,'Ewidencja działek'!$A$2:$C$59999,3,0)</f>
        <v xml:space="preserve">Lębork obr 6 </v>
      </c>
      <c r="G42" s="44" t="s">
        <v>1970</v>
      </c>
      <c r="H42" s="44">
        <v>110</v>
      </c>
      <c r="I42" s="44">
        <v>120</v>
      </c>
      <c r="J42" s="44">
        <v>6</v>
      </c>
      <c r="K42" s="69">
        <f t="shared" si="8"/>
        <v>8</v>
      </c>
      <c r="L42" s="70">
        <f>ROUND(VLOOKUP(I42,'Wymiary i ciężar'!$C$4:$D$23,2,0)*K42/1000,1)</f>
        <v>0.1</v>
      </c>
      <c r="M42" s="44">
        <v>130</v>
      </c>
      <c r="N42" s="71" t="str">
        <f t="shared" si="9"/>
        <v>I</v>
      </c>
      <c r="O42" s="45" t="s">
        <v>4655</v>
      </c>
      <c r="P42" s="72">
        <f>IF(AB42=1,$L42*'Koszty jednostkowe'!$F$12,$L42*'Koszty jednostkowe'!$F$10)</f>
        <v>181.73200000000003</v>
      </c>
      <c r="Q42" s="72">
        <f>IF(AB42=1,$L42*'Koszty jednostkowe'!$F$23,$L42*'Koszty jednostkowe'!$F$21)</f>
        <v>154.66</v>
      </c>
      <c r="R42"/>
      <c r="S42" s="9">
        <f t="shared" si="10"/>
        <v>1</v>
      </c>
      <c r="T42"/>
      <c r="U42"/>
      <c r="V42" s="2">
        <f t="shared" si="13"/>
        <v>0</v>
      </c>
      <c r="W42" s="2">
        <f t="shared" si="13"/>
        <v>1</v>
      </c>
      <c r="X42" s="2">
        <f t="shared" si="13"/>
        <v>0</v>
      </c>
      <c r="Y42" s="2">
        <f t="shared" si="13"/>
        <v>0</v>
      </c>
      <c r="Z42" s="2">
        <f t="shared" si="13"/>
        <v>0</v>
      </c>
      <c r="AA42" s="2">
        <f t="shared" si="13"/>
        <v>0</v>
      </c>
      <c r="AB42" s="2">
        <f t="shared" si="13"/>
        <v>0</v>
      </c>
      <c r="AD42" s="1">
        <f t="shared" si="11"/>
        <v>1</v>
      </c>
    </row>
    <row r="43" spans="1:30" ht="11.25" customHeight="1">
      <c r="A43"/>
      <c r="B43" s="44">
        <f t="shared" si="5"/>
        <v>39</v>
      </c>
      <c r="C43" s="111" t="s">
        <v>7897</v>
      </c>
      <c r="D43" s="90"/>
      <c r="E43" s="43" t="str">
        <f>VLOOKUP($C43,'Ewidencja działek'!$A$2:$C$59999,2,0)</f>
        <v>99/1</v>
      </c>
      <c r="F43" s="43" t="str">
        <f>VLOOKUP($C43,'Ewidencja działek'!$A$2:$C$59999,3,0)</f>
        <v xml:space="preserve">Lębork obr 7 </v>
      </c>
      <c r="G43" s="44" t="s">
        <v>1969</v>
      </c>
      <c r="H43" s="44">
        <v>120</v>
      </c>
      <c r="I43" s="44">
        <v>140</v>
      </c>
      <c r="J43" s="44">
        <v>20</v>
      </c>
      <c r="K43" s="69">
        <f t="shared" ref="K43:K72" si="14">ROUND(H43*I43*J43/10000,0)</f>
        <v>34</v>
      </c>
      <c r="L43" s="70">
        <f>ROUND(VLOOKUP(I43,'Wymiary i ciężar'!$C$4:$D$23,2,0)*K43/1000,1)</f>
        <v>0.6</v>
      </c>
      <c r="M43" s="44">
        <v>120</v>
      </c>
      <c r="N43" s="71" t="str">
        <f t="shared" ref="N43:N72" si="15">IF($M43&gt;=120,"I",IF($M43&lt;=90,"III","II"))</f>
        <v>I</v>
      </c>
      <c r="O43" s="45" t="s">
        <v>4608</v>
      </c>
      <c r="P43" s="72">
        <f>IF(AB43=1,$L43*'Koszty jednostkowe'!$F$12,$L43*'Koszty jednostkowe'!$F$10)</f>
        <v>1090.3920000000001</v>
      </c>
      <c r="Q43" s="72">
        <f>IF(AB43=1,$L43*'Koszty jednostkowe'!$F$23,$L43*'Koszty jednostkowe'!$F$21)</f>
        <v>927.95999999999992</v>
      </c>
      <c r="R43"/>
      <c r="S43" s="9">
        <f t="shared" ref="S43:S72" si="16">IF($M43&gt;=120,1,IF($M43&lt;=90,3,2))</f>
        <v>1</v>
      </c>
      <c r="T43"/>
      <c r="U43"/>
      <c r="V43" s="2">
        <f t="shared" si="13"/>
        <v>0</v>
      </c>
      <c r="W43" s="2">
        <f t="shared" si="13"/>
        <v>0</v>
      </c>
      <c r="X43" s="2">
        <f t="shared" si="13"/>
        <v>1</v>
      </c>
      <c r="Y43" s="2">
        <f t="shared" si="13"/>
        <v>0</v>
      </c>
      <c r="Z43" s="2">
        <f t="shared" si="13"/>
        <v>0</v>
      </c>
      <c r="AA43" s="2">
        <f t="shared" si="13"/>
        <v>0</v>
      </c>
      <c r="AB43" s="2">
        <f t="shared" si="13"/>
        <v>0</v>
      </c>
      <c r="AD43" s="1">
        <f t="shared" ref="AD43:AD72" si="17">SUM(V43:AB43)</f>
        <v>1</v>
      </c>
    </row>
    <row r="44" spans="1:30" ht="11.25" customHeight="1">
      <c r="A44"/>
      <c r="B44" s="44">
        <f t="shared" si="5"/>
        <v>40</v>
      </c>
      <c r="C44" s="112" t="s">
        <v>7206</v>
      </c>
      <c r="D44" s="90"/>
      <c r="E44" s="43" t="str">
        <f>VLOOKUP($C44,'Ewidencja działek'!$A$2:$C$59999,2,0)</f>
        <v>181/16</v>
      </c>
      <c r="F44" s="43" t="str">
        <f>VLOOKUP($C44,'Ewidencja działek'!$A$2:$C$59999,3,0)</f>
        <v xml:space="preserve">Lębork obr 7 </v>
      </c>
      <c r="G44" s="44" t="s">
        <v>1969</v>
      </c>
      <c r="H44" s="44">
        <v>90</v>
      </c>
      <c r="I44" s="44">
        <v>200</v>
      </c>
      <c r="J44" s="44">
        <v>50</v>
      </c>
      <c r="K44" s="69">
        <f t="shared" si="14"/>
        <v>90</v>
      </c>
      <c r="L44" s="70">
        <f>ROUND(VLOOKUP(I44,'Wymiary i ciężar'!$C$4:$D$23,2,0)*K44/1000,1)</f>
        <v>1.4</v>
      </c>
      <c r="M44" s="44">
        <v>120</v>
      </c>
      <c r="N44" s="71" t="str">
        <f t="shared" si="15"/>
        <v>I</v>
      </c>
      <c r="O44" s="45" t="s">
        <v>4609</v>
      </c>
      <c r="P44" s="72">
        <f>IF(AB44=1,$L44*'Koszty jednostkowe'!$F$12,$L44*'Koszty jednostkowe'!$F$10)</f>
        <v>2544.248</v>
      </c>
      <c r="Q44" s="72">
        <f>IF(AB44=1,$L44*'Koszty jednostkowe'!$F$23,$L44*'Koszty jednostkowe'!$F$21)</f>
        <v>2165.2399999999998</v>
      </c>
      <c r="R44"/>
      <c r="S44" s="9">
        <f t="shared" si="16"/>
        <v>1</v>
      </c>
      <c r="T44"/>
      <c r="U44"/>
      <c r="V44" s="2">
        <f t="shared" si="13"/>
        <v>0</v>
      </c>
      <c r="W44" s="2">
        <f t="shared" si="13"/>
        <v>0</v>
      </c>
      <c r="X44" s="2">
        <f t="shared" si="13"/>
        <v>1</v>
      </c>
      <c r="Y44" s="2">
        <f t="shared" si="13"/>
        <v>0</v>
      </c>
      <c r="Z44" s="2">
        <f t="shared" si="13"/>
        <v>0</v>
      </c>
      <c r="AA44" s="2">
        <f t="shared" si="13"/>
        <v>0</v>
      </c>
      <c r="AB44" s="2">
        <f t="shared" si="13"/>
        <v>0</v>
      </c>
      <c r="AD44" s="1">
        <f t="shared" si="17"/>
        <v>1</v>
      </c>
    </row>
    <row r="45" spans="1:30" ht="11.25" customHeight="1">
      <c r="A45"/>
      <c r="B45" s="44">
        <f t="shared" si="5"/>
        <v>41</v>
      </c>
      <c r="C45" s="113" t="s">
        <v>3886</v>
      </c>
      <c r="D45" s="90" t="s">
        <v>7417</v>
      </c>
      <c r="E45" s="43" t="str">
        <f>VLOOKUP($C45,'Ewidencja działek'!$A$2:$C$59999,2,0)</f>
        <v>127/2</v>
      </c>
      <c r="F45" s="43" t="str">
        <f>VLOOKUP($C45,'Ewidencja działek'!$A$2:$C$59999,3,0)</f>
        <v xml:space="preserve">Lębork obr 1 </v>
      </c>
      <c r="G45" s="44" t="s">
        <v>1969</v>
      </c>
      <c r="H45" s="44">
        <v>100</v>
      </c>
      <c r="I45" s="44">
        <v>180</v>
      </c>
      <c r="J45" s="44">
        <v>22</v>
      </c>
      <c r="K45" s="69">
        <f t="shared" si="14"/>
        <v>40</v>
      </c>
      <c r="L45" s="70">
        <f>ROUND(VLOOKUP(I45,'Wymiary i ciężar'!$C$4:$D$23,2,0)*K45/1000,1)</f>
        <v>0.6</v>
      </c>
      <c r="M45" s="44">
        <v>120</v>
      </c>
      <c r="N45" s="71" t="str">
        <f t="shared" si="15"/>
        <v>I</v>
      </c>
      <c r="O45" s="45" t="s">
        <v>7418</v>
      </c>
      <c r="P45" s="72">
        <f>IF(AB45=1,$L45*'Koszty jednostkowe'!$F$12,$L45*'Koszty jednostkowe'!$F$10)</f>
        <v>1090.3920000000001</v>
      </c>
      <c r="Q45" s="72">
        <f>IF(AB45=1,$L45*'Koszty jednostkowe'!$F$23,$L45*'Koszty jednostkowe'!$F$21)</f>
        <v>927.95999999999992</v>
      </c>
      <c r="R45"/>
      <c r="S45" s="9">
        <f t="shared" si="16"/>
        <v>1</v>
      </c>
      <c r="T45"/>
      <c r="U45"/>
      <c r="V45" s="2">
        <f t="shared" si="13"/>
        <v>0</v>
      </c>
      <c r="W45" s="2">
        <f t="shared" si="13"/>
        <v>0</v>
      </c>
      <c r="X45" s="2">
        <f t="shared" si="13"/>
        <v>1</v>
      </c>
      <c r="Y45" s="2">
        <f t="shared" si="13"/>
        <v>0</v>
      </c>
      <c r="Z45" s="2">
        <f t="shared" si="13"/>
        <v>0</v>
      </c>
      <c r="AA45" s="2">
        <f t="shared" si="13"/>
        <v>0</v>
      </c>
      <c r="AB45" s="2">
        <f t="shared" si="13"/>
        <v>0</v>
      </c>
      <c r="AD45" s="1">
        <f t="shared" si="17"/>
        <v>1</v>
      </c>
    </row>
    <row r="46" spans="1:30" ht="11.25" customHeight="1">
      <c r="A46"/>
      <c r="B46" s="44">
        <f t="shared" si="5"/>
        <v>42</v>
      </c>
      <c r="C46" s="111" t="s">
        <v>4605</v>
      </c>
      <c r="D46" s="90" t="s">
        <v>4606</v>
      </c>
      <c r="E46" s="43" t="s">
        <v>1903</v>
      </c>
      <c r="F46" s="43" t="s">
        <v>7947</v>
      </c>
      <c r="G46" s="52" t="s">
        <v>7904</v>
      </c>
      <c r="H46" s="44">
        <v>120</v>
      </c>
      <c r="I46" s="44">
        <v>300</v>
      </c>
      <c r="J46" s="44">
        <v>4184</v>
      </c>
      <c r="K46" s="69">
        <f t="shared" si="14"/>
        <v>15062</v>
      </c>
      <c r="L46" s="70">
        <f>ROUND(VLOOKUP(I46,'Wymiary i ciężar'!$C$4:$D$23,2,0)*K46/1000,1)</f>
        <v>241</v>
      </c>
      <c r="M46" s="44">
        <v>175</v>
      </c>
      <c r="N46" s="71" t="str">
        <f t="shared" si="15"/>
        <v>I</v>
      </c>
      <c r="O46" s="45" t="s">
        <v>4607</v>
      </c>
      <c r="P46" s="72">
        <f>IF(AB46=1,$L46*'Koszty jednostkowe'!$F$12,$L46*'Koszty jednostkowe'!$F$10)</f>
        <v>437974.12000000005</v>
      </c>
      <c r="Q46" s="72">
        <f>IF(AB46=1,$L46*'Koszty jednostkowe'!$F$23,$L46*'Koszty jednostkowe'!$F$21)</f>
        <v>372730.6</v>
      </c>
      <c r="R46"/>
      <c r="S46" s="9">
        <f t="shared" si="16"/>
        <v>1</v>
      </c>
      <c r="T46"/>
      <c r="U46"/>
      <c r="V46" s="2">
        <f t="shared" si="13"/>
        <v>0</v>
      </c>
      <c r="W46" s="2">
        <f t="shared" si="13"/>
        <v>0</v>
      </c>
      <c r="X46" s="2">
        <f t="shared" si="13"/>
        <v>0</v>
      </c>
      <c r="Y46" s="2">
        <f t="shared" si="13"/>
        <v>0</v>
      </c>
      <c r="Z46" s="2">
        <f t="shared" si="13"/>
        <v>0</v>
      </c>
      <c r="AA46" s="2">
        <f t="shared" si="13"/>
        <v>1</v>
      </c>
      <c r="AB46" s="2">
        <f t="shared" si="13"/>
        <v>0</v>
      </c>
      <c r="AD46" s="1">
        <f t="shared" si="17"/>
        <v>1</v>
      </c>
    </row>
    <row r="47" spans="1:30" ht="11.25" customHeight="1">
      <c r="A47"/>
      <c r="B47" s="44">
        <f t="shared" si="5"/>
        <v>43</v>
      </c>
      <c r="C47" s="111" t="s">
        <v>3885</v>
      </c>
      <c r="D47" s="90" t="s">
        <v>7420</v>
      </c>
      <c r="E47" s="43" t="str">
        <f>VLOOKUP($C47,'Ewidencja działek'!$A$2:$C$59999,2,0)</f>
        <v>127/1</v>
      </c>
      <c r="F47" s="43" t="str">
        <f>VLOOKUP($C47,'Ewidencja działek'!$A$2:$C$59999,3,0)</f>
        <v xml:space="preserve">Lębork obr 1 </v>
      </c>
      <c r="G47" s="107" t="s">
        <v>1969</v>
      </c>
      <c r="H47" s="56">
        <v>100</v>
      </c>
      <c r="I47" s="56">
        <v>110</v>
      </c>
      <c r="J47" s="73">
        <v>30</v>
      </c>
      <c r="K47" s="69">
        <f t="shared" si="14"/>
        <v>33</v>
      </c>
      <c r="L47" s="70">
        <f>ROUND(VLOOKUP(I47,'Wymiary i ciężar'!$C$4:$D$23,2,0)*K47/1000,1)</f>
        <v>0.4</v>
      </c>
      <c r="M47" s="56">
        <v>120</v>
      </c>
      <c r="N47" s="71" t="str">
        <f t="shared" si="15"/>
        <v>I</v>
      </c>
      <c r="O47" s="45" t="s">
        <v>7422</v>
      </c>
      <c r="P47" s="72">
        <f>IF(AB47=1,$L47*'Koszty jednostkowe'!$F$12,$L47*'Koszty jednostkowe'!$F$10)</f>
        <v>726.92800000000011</v>
      </c>
      <c r="Q47" s="72">
        <f>IF(AB47=1,$L47*'Koszty jednostkowe'!$F$23,$L47*'Koszty jednostkowe'!$F$21)</f>
        <v>618.64</v>
      </c>
      <c r="R47"/>
      <c r="S47" s="9">
        <f t="shared" si="16"/>
        <v>1</v>
      </c>
      <c r="T47"/>
      <c r="U47"/>
      <c r="V47" s="2">
        <f t="shared" si="13"/>
        <v>0</v>
      </c>
      <c r="W47" s="2">
        <f t="shared" si="13"/>
        <v>0</v>
      </c>
      <c r="X47" s="2">
        <f t="shared" si="13"/>
        <v>1</v>
      </c>
      <c r="Y47" s="2">
        <f t="shared" si="13"/>
        <v>0</v>
      </c>
      <c r="Z47" s="2">
        <f t="shared" si="13"/>
        <v>0</v>
      </c>
      <c r="AA47" s="2">
        <f t="shared" si="13"/>
        <v>0</v>
      </c>
      <c r="AB47" s="2">
        <f t="shared" si="13"/>
        <v>0</v>
      </c>
      <c r="AD47" s="1">
        <f t="shared" si="17"/>
        <v>1</v>
      </c>
    </row>
    <row r="48" spans="1:30" ht="11.25" customHeight="1">
      <c r="A48"/>
      <c r="B48" s="44">
        <f t="shared" si="5"/>
        <v>44</v>
      </c>
      <c r="C48" s="111" t="s">
        <v>3885</v>
      </c>
      <c r="D48" s="90" t="s">
        <v>7420</v>
      </c>
      <c r="E48" s="43" t="str">
        <f>VLOOKUP($C48,'Ewidencja działek'!$A$2:$C$59999,2,0)</f>
        <v>127/1</v>
      </c>
      <c r="F48" s="43" t="str">
        <f>VLOOKUP($C48,'Ewidencja działek'!$A$2:$C$59999,3,0)</f>
        <v xml:space="preserve">Lębork obr 1 </v>
      </c>
      <c r="G48" s="52" t="s">
        <v>1969</v>
      </c>
      <c r="H48" s="44">
        <v>100</v>
      </c>
      <c r="I48" s="44">
        <v>110</v>
      </c>
      <c r="J48" s="44">
        <v>14</v>
      </c>
      <c r="K48" s="69">
        <f t="shared" si="14"/>
        <v>15</v>
      </c>
      <c r="L48" s="70">
        <f>ROUND(VLOOKUP(I48,'Wymiary i ciężar'!$C$4:$D$23,2,0)*K48/1000,1)</f>
        <v>0.2</v>
      </c>
      <c r="M48" s="44">
        <v>120</v>
      </c>
      <c r="N48" s="71" t="str">
        <f t="shared" si="15"/>
        <v>I</v>
      </c>
      <c r="O48" s="45" t="s">
        <v>7423</v>
      </c>
      <c r="P48" s="72">
        <f>IF(AB48=1,$L48*'Koszty jednostkowe'!$F$12,$L48*'Koszty jednostkowe'!$F$10)</f>
        <v>363.46400000000006</v>
      </c>
      <c r="Q48" s="72">
        <f>IF(AB48=1,$L48*'Koszty jednostkowe'!$F$23,$L48*'Koszty jednostkowe'!$F$21)</f>
        <v>309.32</v>
      </c>
      <c r="R48"/>
      <c r="S48" s="9">
        <f t="shared" si="16"/>
        <v>1</v>
      </c>
      <c r="T48"/>
      <c r="U48"/>
      <c r="V48" s="2">
        <f t="shared" si="13"/>
        <v>0</v>
      </c>
      <c r="W48" s="2">
        <f t="shared" si="13"/>
        <v>0</v>
      </c>
      <c r="X48" s="2">
        <f t="shared" si="13"/>
        <v>1</v>
      </c>
      <c r="Y48" s="2">
        <f t="shared" si="13"/>
        <v>0</v>
      </c>
      <c r="Z48" s="2">
        <f t="shared" si="13"/>
        <v>0</v>
      </c>
      <c r="AA48" s="2">
        <f t="shared" si="13"/>
        <v>0</v>
      </c>
      <c r="AB48" s="2">
        <f t="shared" si="13"/>
        <v>0</v>
      </c>
      <c r="AD48" s="1">
        <f t="shared" si="17"/>
        <v>1</v>
      </c>
    </row>
    <row r="49" spans="1:30" ht="11.25" customHeight="1">
      <c r="A49"/>
      <c r="B49" s="44">
        <f t="shared" si="5"/>
        <v>45</v>
      </c>
      <c r="C49" s="111" t="s">
        <v>3871</v>
      </c>
      <c r="D49" s="90" t="s">
        <v>7419</v>
      </c>
      <c r="E49" s="43" t="str">
        <f>VLOOKUP($C49,'Ewidencja działek'!$A$2:$C$59999,2,0)</f>
        <v>114</v>
      </c>
      <c r="F49" s="43" t="str">
        <f>VLOOKUP($C49,'Ewidencja działek'!$A$2:$C$59999,3,0)</f>
        <v xml:space="preserve">Lębork obr 1 </v>
      </c>
      <c r="G49" s="52" t="s">
        <v>1969</v>
      </c>
      <c r="H49" s="44">
        <v>90</v>
      </c>
      <c r="I49" s="44">
        <v>110</v>
      </c>
      <c r="J49" s="44">
        <v>36</v>
      </c>
      <c r="K49" s="69">
        <f t="shared" si="14"/>
        <v>36</v>
      </c>
      <c r="L49" s="70">
        <f>ROUND(VLOOKUP(I49,'Wymiary i ciężar'!$C$4:$D$23,2,0)*K49/1000,1)</f>
        <v>0.5</v>
      </c>
      <c r="M49" s="44">
        <v>120</v>
      </c>
      <c r="N49" s="71" t="str">
        <f t="shared" si="15"/>
        <v>I</v>
      </c>
      <c r="O49" s="45" t="s">
        <v>7421</v>
      </c>
      <c r="P49" s="72">
        <f>IF(AB49=1,$L49*'Koszty jednostkowe'!$F$12,$L49*'Koszty jednostkowe'!$F$10)</f>
        <v>908.66000000000008</v>
      </c>
      <c r="Q49" s="72">
        <f>IF(AB49=1,$L49*'Koszty jednostkowe'!$F$23,$L49*'Koszty jednostkowe'!$F$21)</f>
        <v>773.3</v>
      </c>
      <c r="R49"/>
      <c r="S49" s="9">
        <f t="shared" si="16"/>
        <v>1</v>
      </c>
      <c r="T49"/>
      <c r="U49"/>
      <c r="V49" s="2">
        <f t="shared" si="13"/>
        <v>0</v>
      </c>
      <c r="W49" s="2">
        <f t="shared" si="13"/>
        <v>0</v>
      </c>
      <c r="X49" s="2">
        <f t="shared" si="13"/>
        <v>1</v>
      </c>
      <c r="Y49" s="2">
        <f t="shared" si="13"/>
        <v>0</v>
      </c>
      <c r="Z49" s="2">
        <f t="shared" si="13"/>
        <v>0</v>
      </c>
      <c r="AA49" s="2">
        <f t="shared" si="13"/>
        <v>0</v>
      </c>
      <c r="AB49" s="2">
        <f t="shared" si="13"/>
        <v>0</v>
      </c>
      <c r="AD49" s="1">
        <f t="shared" si="17"/>
        <v>1</v>
      </c>
    </row>
    <row r="50" spans="1:30" ht="11.25" customHeight="1">
      <c r="A50"/>
      <c r="B50" s="44">
        <f t="shared" si="5"/>
        <v>46</v>
      </c>
      <c r="C50" s="111" t="s">
        <v>6287</v>
      </c>
      <c r="D50" s="90" t="s">
        <v>7439</v>
      </c>
      <c r="E50" s="43" t="str">
        <f>VLOOKUP($C50,'Ewidencja działek'!$A$2:$C$59999,2,0)</f>
        <v>58</v>
      </c>
      <c r="F50" s="43" t="str">
        <f>VLOOKUP($C50,'Ewidencja działek'!$A$2:$C$59999,3,0)</f>
        <v xml:space="preserve">Lębork obr 2 </v>
      </c>
      <c r="G50" s="44" t="s">
        <v>1969</v>
      </c>
      <c r="H50" s="44">
        <v>100</v>
      </c>
      <c r="I50" s="44">
        <v>120</v>
      </c>
      <c r="J50" s="44">
        <v>20</v>
      </c>
      <c r="K50" s="69">
        <f t="shared" si="14"/>
        <v>24</v>
      </c>
      <c r="L50" s="70">
        <f>ROUND(VLOOKUP(I50,'Wymiary i ciężar'!$C$4:$D$23,2,0)*K50/1000,1)</f>
        <v>0.4</v>
      </c>
      <c r="M50" s="44">
        <v>120</v>
      </c>
      <c r="N50" s="71" t="str">
        <f t="shared" si="15"/>
        <v>I</v>
      </c>
      <c r="O50" s="45" t="s">
        <v>7443</v>
      </c>
      <c r="P50" s="72">
        <f>IF(AB50=1,$L50*'Koszty jednostkowe'!$F$12,$L50*'Koszty jednostkowe'!$F$10)</f>
        <v>726.92800000000011</v>
      </c>
      <c r="Q50" s="72">
        <f>IF(AB50=1,$L50*'Koszty jednostkowe'!$F$23,$L50*'Koszty jednostkowe'!$F$21)</f>
        <v>618.64</v>
      </c>
      <c r="R50"/>
      <c r="S50" s="9">
        <f t="shared" si="16"/>
        <v>1</v>
      </c>
      <c r="T50"/>
      <c r="U50"/>
      <c r="V50" s="2">
        <f t="shared" si="13"/>
        <v>0</v>
      </c>
      <c r="W50" s="2">
        <f t="shared" si="13"/>
        <v>0</v>
      </c>
      <c r="X50" s="2">
        <f t="shared" si="13"/>
        <v>1</v>
      </c>
      <c r="Y50" s="2">
        <f t="shared" si="13"/>
        <v>0</v>
      </c>
      <c r="Z50" s="2">
        <f t="shared" si="13"/>
        <v>0</v>
      </c>
      <c r="AA50" s="2">
        <f t="shared" si="13"/>
        <v>0</v>
      </c>
      <c r="AB50" s="2">
        <f t="shared" si="13"/>
        <v>0</v>
      </c>
      <c r="AD50" s="1">
        <f t="shared" si="17"/>
        <v>1</v>
      </c>
    </row>
    <row r="51" spans="1:30" ht="11.25" customHeight="1">
      <c r="A51"/>
      <c r="B51" s="44">
        <f t="shared" si="5"/>
        <v>47</v>
      </c>
      <c r="C51" s="112" t="s">
        <v>6277</v>
      </c>
      <c r="D51" s="90"/>
      <c r="E51" s="43" t="str">
        <f>VLOOKUP($C51,'Ewidencja działek'!$A$2:$C$59999,2,0)</f>
        <v>50</v>
      </c>
      <c r="F51" s="43" t="str">
        <f>VLOOKUP($C51,'Ewidencja działek'!$A$2:$C$59999,3,0)</f>
        <v xml:space="preserve">Lębork obr 2 </v>
      </c>
      <c r="G51" s="44" t="s">
        <v>1969</v>
      </c>
      <c r="H51" s="44">
        <v>100</v>
      </c>
      <c r="I51" s="44">
        <v>120</v>
      </c>
      <c r="J51" s="44">
        <v>16</v>
      </c>
      <c r="K51" s="69">
        <f t="shared" si="14"/>
        <v>19</v>
      </c>
      <c r="L51" s="70">
        <f>ROUND(VLOOKUP(I51,'Wymiary i ciężar'!$C$4:$D$23,2,0)*K51/1000,1)</f>
        <v>0.3</v>
      </c>
      <c r="M51" s="44">
        <v>120</v>
      </c>
      <c r="N51" s="71" t="str">
        <f t="shared" si="15"/>
        <v>I</v>
      </c>
      <c r="O51" s="45" t="s">
        <v>7416</v>
      </c>
      <c r="P51" s="72">
        <f>IF(AB51=1,$L51*'Koszty jednostkowe'!$F$12,$L51*'Koszty jednostkowe'!$F$10)</f>
        <v>545.19600000000003</v>
      </c>
      <c r="Q51" s="72">
        <f>IF(AB51=1,$L51*'Koszty jednostkowe'!$F$23,$L51*'Koszty jednostkowe'!$F$21)</f>
        <v>463.97999999999996</v>
      </c>
      <c r="R51"/>
      <c r="S51" s="9">
        <f t="shared" si="16"/>
        <v>1</v>
      </c>
      <c r="T51"/>
      <c r="U51"/>
      <c r="V51" s="2">
        <f t="shared" si="13"/>
        <v>0</v>
      </c>
      <c r="W51" s="2">
        <f t="shared" si="13"/>
        <v>0</v>
      </c>
      <c r="X51" s="2">
        <f t="shared" si="13"/>
        <v>1</v>
      </c>
      <c r="Y51" s="2">
        <f t="shared" si="13"/>
        <v>0</v>
      </c>
      <c r="Z51" s="2">
        <f t="shared" si="13"/>
        <v>0</v>
      </c>
      <c r="AA51" s="2">
        <f t="shared" si="13"/>
        <v>0</v>
      </c>
      <c r="AB51" s="2">
        <f t="shared" si="13"/>
        <v>0</v>
      </c>
      <c r="AD51" s="1">
        <f t="shared" si="17"/>
        <v>1</v>
      </c>
    </row>
    <row r="52" spans="1:30" ht="11.25" customHeight="1">
      <c r="A52"/>
      <c r="B52" s="44">
        <f t="shared" si="5"/>
        <v>48</v>
      </c>
      <c r="C52" s="112" t="s">
        <v>6276</v>
      </c>
      <c r="D52" s="90" t="s">
        <v>7440</v>
      </c>
      <c r="E52" s="43" t="str">
        <f>VLOOKUP($C52,'Ewidencja działek'!$A$2:$C$59999,2,0)</f>
        <v>47</v>
      </c>
      <c r="F52" s="43" t="str">
        <f>VLOOKUP($C52,'Ewidencja działek'!$A$2:$C$59999,3,0)</f>
        <v xml:space="preserve">Lębork obr 2 </v>
      </c>
      <c r="G52" s="44" t="s">
        <v>1969</v>
      </c>
      <c r="H52" s="44">
        <v>100</v>
      </c>
      <c r="I52" s="44">
        <v>120</v>
      </c>
      <c r="J52" s="44">
        <v>21</v>
      </c>
      <c r="K52" s="69">
        <f t="shared" si="14"/>
        <v>25</v>
      </c>
      <c r="L52" s="70">
        <f>ROUND(VLOOKUP(I52,'Wymiary i ciężar'!$C$4:$D$23,2,0)*K52/1000,1)</f>
        <v>0.4</v>
      </c>
      <c r="M52" s="44">
        <v>120</v>
      </c>
      <c r="N52" s="71" t="str">
        <f t="shared" si="15"/>
        <v>I</v>
      </c>
      <c r="O52" s="45" t="s">
        <v>7444</v>
      </c>
      <c r="P52" s="72">
        <f>IF(AB52=1,$L52*'Koszty jednostkowe'!$F$12,$L52*'Koszty jednostkowe'!$F$10)</f>
        <v>726.92800000000011</v>
      </c>
      <c r="Q52" s="72">
        <f>IF(AB52=1,$L52*'Koszty jednostkowe'!$F$23,$L52*'Koszty jednostkowe'!$F$21)</f>
        <v>618.64</v>
      </c>
      <c r="R52"/>
      <c r="S52" s="9">
        <f t="shared" si="16"/>
        <v>1</v>
      </c>
      <c r="T52"/>
      <c r="U52"/>
      <c r="V52" s="2">
        <f t="shared" si="13"/>
        <v>0</v>
      </c>
      <c r="W52" s="2">
        <f t="shared" si="13"/>
        <v>0</v>
      </c>
      <c r="X52" s="2">
        <f t="shared" si="13"/>
        <v>1</v>
      </c>
      <c r="Y52" s="2">
        <f t="shared" si="13"/>
        <v>0</v>
      </c>
      <c r="Z52" s="2">
        <f t="shared" si="13"/>
        <v>0</v>
      </c>
      <c r="AA52" s="2">
        <f t="shared" si="13"/>
        <v>0</v>
      </c>
      <c r="AB52" s="2">
        <f t="shared" si="13"/>
        <v>0</v>
      </c>
      <c r="AD52" s="1">
        <f t="shared" si="17"/>
        <v>1</v>
      </c>
    </row>
    <row r="53" spans="1:30" ht="11.25" customHeight="1">
      <c r="A53"/>
      <c r="B53" s="44">
        <f t="shared" si="5"/>
        <v>49</v>
      </c>
      <c r="C53" s="111" t="s">
        <v>4666</v>
      </c>
      <c r="D53" s="90" t="s">
        <v>4667</v>
      </c>
      <c r="E53" s="43" t="str">
        <f>VLOOKUP($C53,'Ewidencja działek'!$A$2:$C$59999,2,0)</f>
        <v>208/4</v>
      </c>
      <c r="F53" s="43" t="str">
        <f>VLOOKUP($C53,'Ewidencja działek'!$A$2:$C$59999,3,0)</f>
        <v xml:space="preserve">Lębork obr 3 </v>
      </c>
      <c r="G53" s="44" t="s">
        <v>1967</v>
      </c>
      <c r="H53" s="44">
        <v>120</v>
      </c>
      <c r="I53" s="44">
        <v>140</v>
      </c>
      <c r="J53" s="44">
        <v>21</v>
      </c>
      <c r="K53" s="69">
        <f t="shared" si="14"/>
        <v>35</v>
      </c>
      <c r="L53" s="70">
        <f>ROUND(VLOOKUP(I53,'Wymiary i ciężar'!$C$4:$D$23,2,0)*K53/1000,1)</f>
        <v>0.6</v>
      </c>
      <c r="M53" s="44">
        <v>120</v>
      </c>
      <c r="N53" s="71" t="str">
        <f t="shared" si="15"/>
        <v>I</v>
      </c>
      <c r="O53" s="45" t="s">
        <v>4669</v>
      </c>
      <c r="P53" s="72">
        <f>IF(AB53=1,$L53*'Koszty jednostkowe'!$F$12,$L53*'Koszty jednostkowe'!$F$10)</f>
        <v>1090.3920000000001</v>
      </c>
      <c r="Q53" s="72">
        <f>IF(AB53=1,$L53*'Koszty jednostkowe'!$F$23,$L53*'Koszty jednostkowe'!$F$21)</f>
        <v>927.95999999999992</v>
      </c>
      <c r="R53"/>
      <c r="S53" s="9">
        <f t="shared" si="16"/>
        <v>1</v>
      </c>
      <c r="T53"/>
      <c r="U53"/>
      <c r="V53" s="2">
        <f t="shared" si="13"/>
        <v>0</v>
      </c>
      <c r="W53" s="2">
        <f t="shared" si="13"/>
        <v>0</v>
      </c>
      <c r="X53" s="2">
        <f t="shared" si="13"/>
        <v>0</v>
      </c>
      <c r="Y53" s="2">
        <f t="shared" si="13"/>
        <v>1</v>
      </c>
      <c r="Z53" s="2">
        <f t="shared" si="13"/>
        <v>0</v>
      </c>
      <c r="AA53" s="2">
        <f t="shared" si="13"/>
        <v>0</v>
      </c>
      <c r="AB53" s="2">
        <f t="shared" si="13"/>
        <v>0</v>
      </c>
      <c r="AD53" s="1">
        <f t="shared" si="17"/>
        <v>1</v>
      </c>
    </row>
    <row r="54" spans="1:30" ht="11.25" customHeight="1">
      <c r="A54"/>
      <c r="B54" s="44">
        <f t="shared" si="5"/>
        <v>50</v>
      </c>
      <c r="C54" s="111" t="s">
        <v>3877</v>
      </c>
      <c r="D54" s="90" t="s">
        <v>7447</v>
      </c>
      <c r="E54" s="43" t="str">
        <f>VLOOKUP($C54,'Ewidencja działek'!$A$2:$C$59999,2,0)</f>
        <v>120</v>
      </c>
      <c r="F54" s="43" t="str">
        <f>VLOOKUP($C54,'Ewidencja działek'!$A$2:$C$59999,3,0)</f>
        <v xml:space="preserve">Lębork obr 1 </v>
      </c>
      <c r="G54" s="44" t="s">
        <v>1969</v>
      </c>
      <c r="H54" s="44">
        <v>100</v>
      </c>
      <c r="I54" s="44">
        <v>110</v>
      </c>
      <c r="J54" s="44">
        <v>16</v>
      </c>
      <c r="K54" s="69">
        <f t="shared" si="14"/>
        <v>18</v>
      </c>
      <c r="L54" s="70">
        <f>ROUND(VLOOKUP(I54,'Wymiary i ciężar'!$C$4:$D$23,2,0)*K54/1000,1)</f>
        <v>0.2</v>
      </c>
      <c r="M54" s="44">
        <v>120</v>
      </c>
      <c r="N54" s="71" t="str">
        <f t="shared" si="15"/>
        <v>I</v>
      </c>
      <c r="O54" s="45" t="s">
        <v>7448</v>
      </c>
      <c r="P54" s="72">
        <f>IF(AB54=1,$L54*'Koszty jednostkowe'!$F$12,$L54*'Koszty jednostkowe'!$F$10)</f>
        <v>363.46400000000006</v>
      </c>
      <c r="Q54" s="72">
        <f>IF(AB54=1,$L54*'Koszty jednostkowe'!$F$23,$L54*'Koszty jednostkowe'!$F$21)</f>
        <v>309.32</v>
      </c>
      <c r="R54"/>
      <c r="S54" s="9">
        <f t="shared" si="16"/>
        <v>1</v>
      </c>
      <c r="T54"/>
      <c r="U54"/>
      <c r="V54" s="2">
        <f t="shared" si="13"/>
        <v>0</v>
      </c>
      <c r="W54" s="2">
        <f t="shared" si="13"/>
        <v>0</v>
      </c>
      <c r="X54" s="2">
        <f t="shared" si="13"/>
        <v>1</v>
      </c>
      <c r="Y54" s="2">
        <f t="shared" si="13"/>
        <v>0</v>
      </c>
      <c r="Z54" s="2">
        <f t="shared" si="13"/>
        <v>0</v>
      </c>
      <c r="AA54" s="2">
        <f t="shared" si="13"/>
        <v>0</v>
      </c>
      <c r="AB54" s="2">
        <f t="shared" si="13"/>
        <v>0</v>
      </c>
      <c r="AD54" s="1">
        <f t="shared" si="17"/>
        <v>1</v>
      </c>
    </row>
    <row r="55" spans="1:30" ht="11.25" customHeight="1">
      <c r="A55"/>
      <c r="B55" s="44">
        <f t="shared" si="5"/>
        <v>51</v>
      </c>
      <c r="C55" s="112" t="s">
        <v>6218</v>
      </c>
      <c r="D55" s="90" t="s">
        <v>4672</v>
      </c>
      <c r="E55" s="43" t="str">
        <f>VLOOKUP($C55,'Ewidencja działek'!$A$2:$C$59999,2,0)</f>
        <v>1/3</v>
      </c>
      <c r="F55" s="43" t="str">
        <f>VLOOKUP($C55,'Ewidencja działek'!$A$2:$C$59999,3,0)</f>
        <v>Lębork obr 14</v>
      </c>
      <c r="G55" s="44" t="s">
        <v>1933</v>
      </c>
      <c r="H55" s="44">
        <v>110</v>
      </c>
      <c r="I55" s="44">
        <v>140</v>
      </c>
      <c r="J55" s="44">
        <v>80</v>
      </c>
      <c r="K55" s="69">
        <f t="shared" si="14"/>
        <v>123</v>
      </c>
      <c r="L55" s="70">
        <f>ROUND(VLOOKUP(I55,'Wymiary i ciężar'!$C$4:$D$23,2,0)*K55/1000,1)</f>
        <v>2.1</v>
      </c>
      <c r="M55" s="44">
        <v>140</v>
      </c>
      <c r="N55" s="71" t="str">
        <f t="shared" si="15"/>
        <v>I</v>
      </c>
      <c r="O55" s="45" t="s">
        <v>4674</v>
      </c>
      <c r="P55" s="72">
        <f>IF(AB55=1,$L55*'Koszty jednostkowe'!$F$12,$L55*'Koszty jednostkowe'!$F$10)</f>
        <v>1380.3720000000003</v>
      </c>
      <c r="Q55" s="72">
        <f>IF(AB55=1,$L55*'Koszty jednostkowe'!$F$23,$L55*'Koszty jednostkowe'!$F$21)</f>
        <v>811.8599999999999</v>
      </c>
      <c r="R55"/>
      <c r="S55" s="9">
        <f t="shared" si="16"/>
        <v>1</v>
      </c>
      <c r="T55"/>
      <c r="U55"/>
      <c r="V55" s="2">
        <f t="shared" ref="V55:AB70" si="18">IF($G55=V$3,1,0)</f>
        <v>0</v>
      </c>
      <c r="W55" s="2">
        <f t="shared" si="18"/>
        <v>0</v>
      </c>
      <c r="X55" s="2">
        <f t="shared" si="18"/>
        <v>0</v>
      </c>
      <c r="Y55" s="2">
        <f t="shared" si="18"/>
        <v>0</v>
      </c>
      <c r="Z55" s="2">
        <f t="shared" si="18"/>
        <v>0</v>
      </c>
      <c r="AA55" s="2">
        <f t="shared" si="18"/>
        <v>0</v>
      </c>
      <c r="AB55" s="2">
        <f t="shared" si="18"/>
        <v>1</v>
      </c>
      <c r="AD55" s="1">
        <f t="shared" si="17"/>
        <v>1</v>
      </c>
    </row>
    <row r="56" spans="1:30" ht="11.25" customHeight="1">
      <c r="A56"/>
      <c r="B56" s="44">
        <f t="shared" si="5"/>
        <v>52</v>
      </c>
      <c r="C56" s="111" t="s">
        <v>6274</v>
      </c>
      <c r="D56" s="90" t="s">
        <v>7457</v>
      </c>
      <c r="E56" s="43" t="str">
        <f>VLOOKUP($C56,'Ewidencja działek'!$A$2:$C$59999,2,0)</f>
        <v>39</v>
      </c>
      <c r="F56" s="43" t="str">
        <f>VLOOKUP($C56,'Ewidencja działek'!$A$2:$C$59999,3,0)</f>
        <v xml:space="preserve">Lębork obr 2 </v>
      </c>
      <c r="G56" s="44" t="s">
        <v>1969</v>
      </c>
      <c r="H56" s="44">
        <v>100</v>
      </c>
      <c r="I56" s="44">
        <v>120</v>
      </c>
      <c r="J56" s="44">
        <v>100</v>
      </c>
      <c r="K56" s="69">
        <f t="shared" si="14"/>
        <v>120</v>
      </c>
      <c r="L56" s="70">
        <f>ROUND(VLOOKUP(I56,'Wymiary i ciężar'!$C$4:$D$23,2,0)*K56/1000,1)</f>
        <v>2</v>
      </c>
      <c r="M56" s="44">
        <v>145</v>
      </c>
      <c r="N56" s="71" t="str">
        <f t="shared" si="15"/>
        <v>I</v>
      </c>
      <c r="O56" s="45" t="s">
        <v>7463</v>
      </c>
      <c r="P56" s="72">
        <f>IF(AB56=1,$L56*'Koszty jednostkowe'!$F$12,$L56*'Koszty jednostkowe'!$F$10)</f>
        <v>3634.6400000000003</v>
      </c>
      <c r="Q56" s="72">
        <f>IF(AB56=1,$L56*'Koszty jednostkowe'!$F$23,$L56*'Koszty jednostkowe'!$F$21)</f>
        <v>3093.2</v>
      </c>
      <c r="R56"/>
      <c r="S56" s="9">
        <f t="shared" si="16"/>
        <v>1</v>
      </c>
      <c r="T56"/>
      <c r="U56"/>
      <c r="V56" s="2">
        <f t="shared" si="18"/>
        <v>0</v>
      </c>
      <c r="W56" s="2">
        <f t="shared" si="18"/>
        <v>0</v>
      </c>
      <c r="X56" s="2">
        <f t="shared" si="18"/>
        <v>1</v>
      </c>
      <c r="Y56" s="2">
        <f t="shared" si="18"/>
        <v>0</v>
      </c>
      <c r="Z56" s="2">
        <f t="shared" si="18"/>
        <v>0</v>
      </c>
      <c r="AA56" s="2">
        <f t="shared" si="18"/>
        <v>0</v>
      </c>
      <c r="AB56" s="2">
        <f t="shared" si="18"/>
        <v>0</v>
      </c>
      <c r="AD56" s="1">
        <f t="shared" si="17"/>
        <v>1</v>
      </c>
    </row>
    <row r="57" spans="1:30" ht="11.25" customHeight="1">
      <c r="A57"/>
      <c r="B57" s="44">
        <f t="shared" si="5"/>
        <v>53</v>
      </c>
      <c r="C57" s="111" t="s">
        <v>6273</v>
      </c>
      <c r="D57" s="90" t="s">
        <v>7458</v>
      </c>
      <c r="E57" s="43" t="str">
        <f>VLOOKUP($C57,'Ewidencja działek'!$A$2:$C$59999,2,0)</f>
        <v>37</v>
      </c>
      <c r="F57" s="43" t="str">
        <f>VLOOKUP($C57,'Ewidencja działek'!$A$2:$C$59999,3,0)</f>
        <v xml:space="preserve">Lębork obr 2 </v>
      </c>
      <c r="G57" s="44" t="s">
        <v>1969</v>
      </c>
      <c r="H57" s="44">
        <v>100</v>
      </c>
      <c r="I57" s="44">
        <v>120</v>
      </c>
      <c r="J57" s="44">
        <v>60</v>
      </c>
      <c r="K57" s="69">
        <f>ROUND(H57*I57*J57/10000,0)</f>
        <v>72</v>
      </c>
      <c r="L57" s="70">
        <f>ROUND(VLOOKUP(I57,'Wymiary i ciężar'!$C$4:$D$23,2,0)*K57/1000,1)</f>
        <v>1.2</v>
      </c>
      <c r="M57" s="44">
        <v>120</v>
      </c>
      <c r="N57" s="71" t="str">
        <f t="shared" si="15"/>
        <v>I</v>
      </c>
      <c r="O57" s="45" t="s">
        <v>7464</v>
      </c>
      <c r="P57" s="72">
        <f>IF(AB57=1,$L57*'Koszty jednostkowe'!$F$12,$L57*'Koszty jednostkowe'!$F$10)</f>
        <v>2180.7840000000001</v>
      </c>
      <c r="Q57" s="72">
        <f>IF(AB57=1,$L57*'Koszty jednostkowe'!$F$23,$L57*'Koszty jednostkowe'!$F$21)</f>
        <v>1855.9199999999998</v>
      </c>
      <c r="R57"/>
      <c r="S57" s="9">
        <f t="shared" si="16"/>
        <v>1</v>
      </c>
      <c r="T57"/>
      <c r="U57"/>
      <c r="V57" s="2">
        <f t="shared" si="18"/>
        <v>0</v>
      </c>
      <c r="W57" s="2">
        <f t="shared" si="18"/>
        <v>0</v>
      </c>
      <c r="X57" s="2">
        <f t="shared" si="18"/>
        <v>1</v>
      </c>
      <c r="Y57" s="2">
        <f t="shared" si="18"/>
        <v>0</v>
      </c>
      <c r="Z57" s="2">
        <f t="shared" si="18"/>
        <v>0</v>
      </c>
      <c r="AA57" s="2">
        <f t="shared" si="18"/>
        <v>0</v>
      </c>
      <c r="AB57" s="2">
        <f t="shared" si="18"/>
        <v>0</v>
      </c>
      <c r="AD57" s="1">
        <f>SUM(V57:AB57)</f>
        <v>1</v>
      </c>
    </row>
    <row r="58" spans="1:30" ht="11.25" customHeight="1">
      <c r="A58"/>
      <c r="B58" s="44">
        <f t="shared" si="5"/>
        <v>54</v>
      </c>
      <c r="C58" s="112" t="s">
        <v>6161</v>
      </c>
      <c r="D58" s="90" t="s">
        <v>7455</v>
      </c>
      <c r="E58" s="43" t="str">
        <f>VLOOKUP($C58,'Ewidencja działek'!$A$2:$C$59999,2,0)</f>
        <v>16/6</v>
      </c>
      <c r="F58" s="43" t="str">
        <f>VLOOKUP($C58,'Ewidencja działek'!$A$2:$C$59999,3,0)</f>
        <v>Lębork obr 13</v>
      </c>
      <c r="G58" s="44" t="s">
        <v>1969</v>
      </c>
      <c r="H58" s="44">
        <v>90</v>
      </c>
      <c r="I58" s="44">
        <v>100</v>
      </c>
      <c r="J58" s="44">
        <v>24</v>
      </c>
      <c r="K58" s="69">
        <f t="shared" si="14"/>
        <v>22</v>
      </c>
      <c r="L58" s="70">
        <f>ROUND(VLOOKUP(I58,'Wymiary i ciężar'!$C$4:$D$23,2,0)*K58/1000,1)</f>
        <v>0.3</v>
      </c>
      <c r="M58" s="44">
        <v>120</v>
      </c>
      <c r="N58" s="71" t="str">
        <f t="shared" si="15"/>
        <v>I</v>
      </c>
      <c r="O58" s="45" t="s">
        <v>7461</v>
      </c>
      <c r="P58" s="72">
        <f>IF(AB58=1,$L58*'Koszty jednostkowe'!$F$12,$L58*'Koszty jednostkowe'!$F$10)</f>
        <v>545.19600000000003</v>
      </c>
      <c r="Q58" s="72">
        <f>IF(AB58=1,$L58*'Koszty jednostkowe'!$F$23,$L58*'Koszty jednostkowe'!$F$21)</f>
        <v>463.97999999999996</v>
      </c>
      <c r="R58"/>
      <c r="S58" s="9">
        <f t="shared" si="16"/>
        <v>1</v>
      </c>
      <c r="T58"/>
      <c r="U58"/>
      <c r="V58" s="2">
        <f t="shared" si="18"/>
        <v>0</v>
      </c>
      <c r="W58" s="2">
        <f t="shared" si="18"/>
        <v>0</v>
      </c>
      <c r="X58" s="2">
        <f t="shared" si="18"/>
        <v>1</v>
      </c>
      <c r="Y58" s="2">
        <f t="shared" si="18"/>
        <v>0</v>
      </c>
      <c r="Z58" s="2">
        <f t="shared" si="18"/>
        <v>0</v>
      </c>
      <c r="AA58" s="2">
        <f t="shared" si="18"/>
        <v>0</v>
      </c>
      <c r="AB58" s="2">
        <f t="shared" si="18"/>
        <v>0</v>
      </c>
      <c r="AD58" s="1">
        <f t="shared" si="17"/>
        <v>1</v>
      </c>
    </row>
    <row r="59" spans="1:30" ht="11.25" customHeight="1">
      <c r="A59"/>
      <c r="B59" s="44">
        <f t="shared" si="5"/>
        <v>55</v>
      </c>
      <c r="C59" s="111" t="s">
        <v>4675</v>
      </c>
      <c r="D59" s="90" t="s">
        <v>4677</v>
      </c>
      <c r="E59" s="43" t="str">
        <f>VLOOKUP($C59,'Ewidencja działek'!$A$2:$C$59999,2,0)</f>
        <v>49</v>
      </c>
      <c r="F59" s="43" t="str">
        <f>VLOOKUP($C59,'Ewidencja działek'!$A$2:$C$59999,3,0)</f>
        <v xml:space="preserve">Lębork obr 7 </v>
      </c>
      <c r="G59" s="56" t="s">
        <v>1967</v>
      </c>
      <c r="H59" s="56">
        <v>120</v>
      </c>
      <c r="I59" s="56">
        <v>140</v>
      </c>
      <c r="J59" s="56">
        <v>20</v>
      </c>
      <c r="K59" s="69">
        <f t="shared" si="14"/>
        <v>34</v>
      </c>
      <c r="L59" s="70">
        <f>ROUND(VLOOKUP(I59,'Wymiary i ciężar'!$C$4:$D$23,2,0)*K59/1000,1)</f>
        <v>0.6</v>
      </c>
      <c r="M59" s="56">
        <v>120</v>
      </c>
      <c r="N59" s="71" t="str">
        <f t="shared" si="15"/>
        <v>I</v>
      </c>
      <c r="O59" s="45" t="s">
        <v>4681</v>
      </c>
      <c r="P59" s="72">
        <f>IF(AB59=1,$L59*'Koszty jednostkowe'!$F$12,$L59*'Koszty jednostkowe'!$F$10)</f>
        <v>1090.3920000000001</v>
      </c>
      <c r="Q59" s="72">
        <f>IF(AB59=1,$L59*'Koszty jednostkowe'!$F$23,$L59*'Koszty jednostkowe'!$F$21)</f>
        <v>927.95999999999992</v>
      </c>
      <c r="R59"/>
      <c r="S59" s="9">
        <f t="shared" si="16"/>
        <v>1</v>
      </c>
      <c r="T59"/>
      <c r="U59"/>
      <c r="V59" s="2">
        <f t="shared" si="18"/>
        <v>0</v>
      </c>
      <c r="W59" s="2">
        <f t="shared" si="18"/>
        <v>0</v>
      </c>
      <c r="X59" s="2">
        <f t="shared" si="18"/>
        <v>0</v>
      </c>
      <c r="Y59" s="2">
        <f t="shared" si="18"/>
        <v>1</v>
      </c>
      <c r="Z59" s="2">
        <f t="shared" si="18"/>
        <v>0</v>
      </c>
      <c r="AA59" s="2">
        <f t="shared" si="18"/>
        <v>0</v>
      </c>
      <c r="AB59" s="2">
        <f t="shared" si="18"/>
        <v>0</v>
      </c>
      <c r="AD59" s="1">
        <f t="shared" si="17"/>
        <v>1</v>
      </c>
    </row>
    <row r="60" spans="1:30" ht="11.25" customHeight="1">
      <c r="A60"/>
      <c r="B60" s="44">
        <f t="shared" si="5"/>
        <v>56</v>
      </c>
      <c r="C60" s="111" t="s">
        <v>3889</v>
      </c>
      <c r="D60" s="90"/>
      <c r="E60" s="43" t="str">
        <f>VLOOKUP($C60,'Ewidencja działek'!$A$2:$C$59999,2,0)</f>
        <v>130</v>
      </c>
      <c r="F60" s="43" t="str">
        <f>VLOOKUP($C60,'Ewidencja działek'!$A$2:$C$59999,3,0)</f>
        <v xml:space="preserve">Lębork obr 1 </v>
      </c>
      <c r="G60" s="44" t="s">
        <v>1969</v>
      </c>
      <c r="H60" s="44">
        <v>100</v>
      </c>
      <c r="I60" s="44">
        <v>110</v>
      </c>
      <c r="J60" s="44">
        <v>116</v>
      </c>
      <c r="K60" s="69">
        <f t="shared" si="14"/>
        <v>128</v>
      </c>
      <c r="L60" s="70">
        <f>ROUND(VLOOKUP(I60,'Wymiary i ciężar'!$C$4:$D$23,2,0)*K60/1000,1)</f>
        <v>1.7</v>
      </c>
      <c r="M60" s="44">
        <v>120</v>
      </c>
      <c r="N60" s="71" t="str">
        <f t="shared" si="15"/>
        <v>I</v>
      </c>
      <c r="O60" s="45" t="s">
        <v>7466</v>
      </c>
      <c r="P60" s="72">
        <f>IF(AB60=1,$L60*'Koszty jednostkowe'!$F$12,$L60*'Koszty jednostkowe'!$F$10)</f>
        <v>3089.4440000000004</v>
      </c>
      <c r="Q60" s="72">
        <f>IF(AB60=1,$L60*'Koszty jednostkowe'!$F$23,$L60*'Koszty jednostkowe'!$F$21)</f>
        <v>2629.22</v>
      </c>
      <c r="R60"/>
      <c r="S60" s="9">
        <f t="shared" si="16"/>
        <v>1</v>
      </c>
      <c r="T60"/>
      <c r="U60"/>
      <c r="V60" s="2">
        <f t="shared" si="18"/>
        <v>0</v>
      </c>
      <c r="W60" s="2">
        <f t="shared" si="18"/>
        <v>0</v>
      </c>
      <c r="X60" s="2">
        <f t="shared" si="18"/>
        <v>1</v>
      </c>
      <c r="Y60" s="2">
        <f t="shared" si="18"/>
        <v>0</v>
      </c>
      <c r="Z60" s="2">
        <f t="shared" si="18"/>
        <v>0</v>
      </c>
      <c r="AA60" s="2">
        <f t="shared" si="18"/>
        <v>0</v>
      </c>
      <c r="AB60" s="2">
        <f t="shared" si="18"/>
        <v>0</v>
      </c>
      <c r="AD60" s="1">
        <f t="shared" si="17"/>
        <v>1</v>
      </c>
    </row>
    <row r="61" spans="1:30" ht="11.25" customHeight="1">
      <c r="A61"/>
      <c r="B61" s="44">
        <f t="shared" si="5"/>
        <v>57</v>
      </c>
      <c r="C61" s="111" t="s">
        <v>3895</v>
      </c>
      <c r="D61" s="90"/>
      <c r="E61" s="43" t="str">
        <f>VLOOKUP($C61,'Ewidencja działek'!$A$2:$C$59999,2,0)</f>
        <v>134</v>
      </c>
      <c r="F61" s="43" t="str">
        <f>VLOOKUP($C61,'Ewidencja działek'!$A$2:$C$59999,3,0)</f>
        <v xml:space="preserve">Lębork obr 1 </v>
      </c>
      <c r="G61" s="44" t="s">
        <v>1969</v>
      </c>
      <c r="H61" s="44">
        <v>100</v>
      </c>
      <c r="I61" s="44">
        <v>180</v>
      </c>
      <c r="J61" s="44">
        <v>80</v>
      </c>
      <c r="K61" s="69">
        <f>ROUND(H61*I61*J61/10000,0)</f>
        <v>144</v>
      </c>
      <c r="L61" s="70">
        <f>ROUND(VLOOKUP(I61,'Wymiary i ciężar'!$C$4:$D$23,2,0)*K61/1000,1)</f>
        <v>2.2000000000000002</v>
      </c>
      <c r="M61" s="44">
        <v>120</v>
      </c>
      <c r="N61" s="71" t="str">
        <f t="shared" si="15"/>
        <v>I</v>
      </c>
      <c r="O61" s="45" t="s">
        <v>7469</v>
      </c>
      <c r="P61" s="72">
        <f>IF(AB61=1,$L61*'Koszty jednostkowe'!$F$12,$L61*'Koszty jednostkowe'!$F$10)</f>
        <v>3998.1040000000007</v>
      </c>
      <c r="Q61" s="72">
        <f>IF(AB61=1,$L61*'Koszty jednostkowe'!$F$23,$L61*'Koszty jednostkowe'!$F$21)</f>
        <v>3402.52</v>
      </c>
      <c r="R61"/>
      <c r="S61" s="9">
        <f t="shared" si="16"/>
        <v>1</v>
      </c>
      <c r="T61"/>
      <c r="U61"/>
      <c r="V61" s="2">
        <f t="shared" si="18"/>
        <v>0</v>
      </c>
      <c r="W61" s="2">
        <f t="shared" si="18"/>
        <v>0</v>
      </c>
      <c r="X61" s="2">
        <f t="shared" si="18"/>
        <v>1</v>
      </c>
      <c r="Y61" s="2">
        <f t="shared" si="18"/>
        <v>0</v>
      </c>
      <c r="Z61" s="2">
        <f t="shared" si="18"/>
        <v>0</v>
      </c>
      <c r="AA61" s="2">
        <f t="shared" si="18"/>
        <v>0</v>
      </c>
      <c r="AB61" s="2">
        <f t="shared" si="18"/>
        <v>0</v>
      </c>
      <c r="AD61" s="1">
        <f>SUM(V61:AB61)</f>
        <v>1</v>
      </c>
    </row>
    <row r="62" spans="1:30" ht="11.25" customHeight="1">
      <c r="A62"/>
      <c r="B62" s="44">
        <f t="shared" si="5"/>
        <v>58</v>
      </c>
      <c r="C62" s="111" t="s">
        <v>2043</v>
      </c>
      <c r="D62" s="90" t="s">
        <v>4688</v>
      </c>
      <c r="E62" s="43" t="str">
        <f>VLOOKUP($C62,'Ewidencja działek'!$A$2:$C$59999,2,0)</f>
        <v>196/15</v>
      </c>
      <c r="F62" s="43" t="str">
        <f>VLOOKUP($C62,'Ewidencja działek'!$A$2:$C$59999,3,0)</f>
        <v>Lębork obr 11</v>
      </c>
      <c r="G62" s="44" t="s">
        <v>1969</v>
      </c>
      <c r="H62" s="44">
        <v>110</v>
      </c>
      <c r="I62" s="44">
        <v>120</v>
      </c>
      <c r="J62" s="44">
        <v>33</v>
      </c>
      <c r="K62" s="69">
        <f t="shared" si="14"/>
        <v>44</v>
      </c>
      <c r="L62" s="70">
        <f>ROUND(VLOOKUP(I62,'Wymiary i ciężar'!$C$4:$D$23,2,0)*K62/1000,1)</f>
        <v>0.7</v>
      </c>
      <c r="M62" s="44">
        <v>120</v>
      </c>
      <c r="N62" s="71" t="str">
        <f t="shared" si="15"/>
        <v>I</v>
      </c>
      <c r="O62" s="45" t="s">
        <v>4690</v>
      </c>
      <c r="P62" s="72">
        <f>IF(AB62=1,$L62*'Koszty jednostkowe'!$F$12,$L62*'Koszty jednostkowe'!$F$10)</f>
        <v>1272.124</v>
      </c>
      <c r="Q62" s="72">
        <f>IF(AB62=1,$L62*'Koszty jednostkowe'!$F$23,$L62*'Koszty jednostkowe'!$F$21)</f>
        <v>1082.6199999999999</v>
      </c>
      <c r="R62"/>
      <c r="S62" s="9">
        <f t="shared" si="16"/>
        <v>1</v>
      </c>
      <c r="T62"/>
      <c r="U62"/>
      <c r="V62" s="2">
        <f t="shared" si="18"/>
        <v>0</v>
      </c>
      <c r="W62" s="2">
        <f t="shared" si="18"/>
        <v>0</v>
      </c>
      <c r="X62" s="2">
        <f t="shared" si="18"/>
        <v>1</v>
      </c>
      <c r="Y62" s="2">
        <f t="shared" si="18"/>
        <v>0</v>
      </c>
      <c r="Z62" s="2">
        <f t="shared" si="18"/>
        <v>0</v>
      </c>
      <c r="AA62" s="2">
        <f t="shared" si="18"/>
        <v>0</v>
      </c>
      <c r="AB62" s="2">
        <f t="shared" si="18"/>
        <v>0</v>
      </c>
      <c r="AD62" s="1">
        <f t="shared" si="17"/>
        <v>1</v>
      </c>
    </row>
    <row r="63" spans="1:30" ht="11.25" customHeight="1">
      <c r="A63"/>
      <c r="B63" s="44">
        <f t="shared" si="5"/>
        <v>59</v>
      </c>
      <c r="C63" s="111" t="s">
        <v>2042</v>
      </c>
      <c r="D63" s="90" t="s">
        <v>4687</v>
      </c>
      <c r="E63" s="43" t="str">
        <f>VLOOKUP($C63,'Ewidencja działek'!$A$2:$C$59999,2,0)</f>
        <v>155/1</v>
      </c>
      <c r="F63" s="43" t="str">
        <f>VLOOKUP($C63,'Ewidencja działek'!$A$2:$C$59999,3,0)</f>
        <v>Lębork obr 11</v>
      </c>
      <c r="G63" s="44" t="s">
        <v>1968</v>
      </c>
      <c r="H63" s="44">
        <v>110</v>
      </c>
      <c r="I63" s="44">
        <v>120</v>
      </c>
      <c r="J63" s="44">
        <v>144</v>
      </c>
      <c r="K63" s="69">
        <f t="shared" si="14"/>
        <v>190</v>
      </c>
      <c r="L63" s="70">
        <f>ROUND(VLOOKUP(I63,'Wymiary i ciężar'!$C$4:$D$23,2,0)*K63/1000,1)</f>
        <v>3.2</v>
      </c>
      <c r="M63" s="44">
        <v>120</v>
      </c>
      <c r="N63" s="71" t="str">
        <f t="shared" si="15"/>
        <v>I</v>
      </c>
      <c r="O63" s="45" t="s">
        <v>4689</v>
      </c>
      <c r="P63" s="72">
        <f>IF(AB63=1,$L63*'Koszty jednostkowe'!$F$12,$L63*'Koszty jednostkowe'!$F$10)</f>
        <v>5815.4240000000009</v>
      </c>
      <c r="Q63" s="72">
        <f>IF(AB63=1,$L63*'Koszty jednostkowe'!$F$23,$L63*'Koszty jednostkowe'!$F$21)</f>
        <v>4949.12</v>
      </c>
      <c r="R63"/>
      <c r="S63" s="9">
        <f t="shared" si="16"/>
        <v>1</v>
      </c>
      <c r="T63"/>
      <c r="U63"/>
      <c r="V63" s="2">
        <f t="shared" si="18"/>
        <v>1</v>
      </c>
      <c r="W63" s="2">
        <f t="shared" si="18"/>
        <v>0</v>
      </c>
      <c r="X63" s="2">
        <f t="shared" si="18"/>
        <v>0</v>
      </c>
      <c r="Y63" s="2">
        <f t="shared" si="18"/>
        <v>0</v>
      </c>
      <c r="Z63" s="2">
        <f t="shared" si="18"/>
        <v>0</v>
      </c>
      <c r="AA63" s="2">
        <f t="shared" si="18"/>
        <v>0</v>
      </c>
      <c r="AB63" s="2">
        <f t="shared" si="18"/>
        <v>0</v>
      </c>
      <c r="AD63" s="1">
        <f t="shared" si="17"/>
        <v>1</v>
      </c>
    </row>
    <row r="64" spans="1:30" ht="11.25" customHeight="1">
      <c r="A64"/>
      <c r="B64" s="44">
        <f t="shared" si="5"/>
        <v>60</v>
      </c>
      <c r="C64" s="111" t="s">
        <v>3985</v>
      </c>
      <c r="D64" s="90" t="s">
        <v>7474</v>
      </c>
      <c r="E64" s="43" t="str">
        <f>VLOOKUP($C64,'Ewidencja działek'!$A$2:$C$59999,2,0)</f>
        <v>202</v>
      </c>
      <c r="F64" s="43" t="str">
        <f>VLOOKUP($C64,'Ewidencja działek'!$A$2:$C$59999,3,0)</f>
        <v xml:space="preserve">Lębork obr 1 </v>
      </c>
      <c r="G64" s="52" t="s">
        <v>1969</v>
      </c>
      <c r="H64" s="44">
        <v>100</v>
      </c>
      <c r="I64" s="44">
        <v>110</v>
      </c>
      <c r="J64" s="44">
        <v>16</v>
      </c>
      <c r="K64" s="69">
        <f t="shared" si="14"/>
        <v>18</v>
      </c>
      <c r="L64" s="70">
        <f>ROUND(VLOOKUP(I64,'Wymiary i ciężar'!$C$4:$D$23,2,0)*K64/1000,1)</f>
        <v>0.2</v>
      </c>
      <c r="M64" s="44">
        <v>120</v>
      </c>
      <c r="N64" s="71" t="str">
        <f t="shared" si="15"/>
        <v>I</v>
      </c>
      <c r="O64" s="45" t="s">
        <v>7478</v>
      </c>
      <c r="P64" s="72">
        <f>IF(AB64=1,$L64*'Koszty jednostkowe'!$F$12,$L64*'Koszty jednostkowe'!$F$10)</f>
        <v>363.46400000000006</v>
      </c>
      <c r="Q64" s="72">
        <f>IF(AB64=1,$L64*'Koszty jednostkowe'!$F$23,$L64*'Koszty jednostkowe'!$F$21)</f>
        <v>309.32</v>
      </c>
      <c r="R64"/>
      <c r="S64" s="9">
        <f t="shared" si="16"/>
        <v>1</v>
      </c>
      <c r="T64"/>
      <c r="U64"/>
      <c r="V64" s="2">
        <f t="shared" si="18"/>
        <v>0</v>
      </c>
      <c r="W64" s="2">
        <f t="shared" si="18"/>
        <v>0</v>
      </c>
      <c r="X64" s="2">
        <f t="shared" si="18"/>
        <v>1</v>
      </c>
      <c r="Y64" s="2">
        <f t="shared" si="18"/>
        <v>0</v>
      </c>
      <c r="Z64" s="2">
        <f t="shared" si="18"/>
        <v>0</v>
      </c>
      <c r="AA64" s="2">
        <f t="shared" si="18"/>
        <v>0</v>
      </c>
      <c r="AB64" s="2">
        <f t="shared" si="18"/>
        <v>0</v>
      </c>
      <c r="AD64" s="1">
        <f t="shared" si="17"/>
        <v>1</v>
      </c>
    </row>
    <row r="65" spans="1:31" ht="11.25" customHeight="1">
      <c r="A65"/>
      <c r="B65" s="44">
        <f t="shared" si="5"/>
        <v>61</v>
      </c>
      <c r="C65" s="111" t="s">
        <v>7470</v>
      </c>
      <c r="D65" s="90" t="s">
        <v>7471</v>
      </c>
      <c r="E65" s="43" t="str">
        <f>VLOOKUP($C65,'Ewidencja działek'!$A$2:$C$59999,2,0)</f>
        <v>199</v>
      </c>
      <c r="F65" s="43" t="str">
        <f>VLOOKUP($C65,'Ewidencja działek'!$A$2:$C$59999,3,0)</f>
        <v xml:space="preserve">Lębork obr 1 </v>
      </c>
      <c r="G65" s="52" t="s">
        <v>1969</v>
      </c>
      <c r="H65" s="44">
        <v>100</v>
      </c>
      <c r="I65" s="44">
        <v>110</v>
      </c>
      <c r="J65" s="44">
        <v>23</v>
      </c>
      <c r="K65" s="69">
        <f t="shared" si="14"/>
        <v>25</v>
      </c>
      <c r="L65" s="70">
        <f>ROUND(VLOOKUP(I65,'Wymiary i ciężar'!$C$4:$D$23,2,0)*K65/1000,1)</f>
        <v>0.3</v>
      </c>
      <c r="M65" s="44">
        <v>120</v>
      </c>
      <c r="N65" s="71" t="str">
        <f t="shared" si="15"/>
        <v>I</v>
      </c>
      <c r="O65" s="45" t="s">
        <v>7475</v>
      </c>
      <c r="P65" s="72">
        <f>IF(AB65=1,$L65*'Koszty jednostkowe'!$F$12,$L65*'Koszty jednostkowe'!$F$10)</f>
        <v>545.19600000000003</v>
      </c>
      <c r="Q65" s="72">
        <f>IF(AB65=1,$L65*'Koszty jednostkowe'!$F$23,$L65*'Koszty jednostkowe'!$F$21)</f>
        <v>463.97999999999996</v>
      </c>
      <c r="R65"/>
      <c r="S65" s="9">
        <f t="shared" si="16"/>
        <v>1</v>
      </c>
      <c r="T65"/>
      <c r="U65"/>
      <c r="V65" s="2">
        <f t="shared" si="18"/>
        <v>0</v>
      </c>
      <c r="W65" s="2">
        <f t="shared" si="18"/>
        <v>0</v>
      </c>
      <c r="X65" s="2">
        <f t="shared" si="18"/>
        <v>1</v>
      </c>
      <c r="Y65" s="2">
        <f t="shared" si="18"/>
        <v>0</v>
      </c>
      <c r="Z65" s="2">
        <f t="shared" si="18"/>
        <v>0</v>
      </c>
      <c r="AA65" s="2">
        <f t="shared" si="18"/>
        <v>0</v>
      </c>
      <c r="AB65" s="2">
        <f t="shared" si="18"/>
        <v>0</v>
      </c>
      <c r="AD65" s="1">
        <f t="shared" si="17"/>
        <v>1</v>
      </c>
    </row>
    <row r="66" spans="1:31" ht="11.25" customHeight="1">
      <c r="A66"/>
      <c r="B66" s="44">
        <f t="shared" si="5"/>
        <v>62</v>
      </c>
      <c r="C66" s="111" t="s">
        <v>7480</v>
      </c>
      <c r="D66" s="90" t="s">
        <v>7481</v>
      </c>
      <c r="E66" s="43" t="str">
        <f>VLOOKUP($C66,'Ewidencja działek'!$A$2:$C$59999,2,0)</f>
        <v>200/2</v>
      </c>
      <c r="F66" s="43" t="str">
        <f>VLOOKUP($C66,'Ewidencja działek'!$A$2:$C$59999,3,0)</f>
        <v xml:space="preserve">Lębork obr 2 </v>
      </c>
      <c r="G66" s="52" t="s">
        <v>1969</v>
      </c>
      <c r="H66" s="44">
        <v>90</v>
      </c>
      <c r="I66" s="44">
        <v>110</v>
      </c>
      <c r="J66" s="44">
        <v>4</v>
      </c>
      <c r="K66" s="69">
        <f>ROUND(H66*I66*J66/10000,0)</f>
        <v>4</v>
      </c>
      <c r="L66" s="70">
        <f>ROUND(VLOOKUP(I66,'Wymiary i ciężar'!$C$4:$D$23,2,0)*K66/1000,1)</f>
        <v>0.1</v>
      </c>
      <c r="M66" s="44">
        <v>135</v>
      </c>
      <c r="N66" s="71" t="str">
        <f t="shared" si="15"/>
        <v>I</v>
      </c>
      <c r="O66" s="45" t="s">
        <v>7486</v>
      </c>
      <c r="P66" s="72">
        <f>IF(AB66=1,$L66*'Koszty jednostkowe'!$F$12,$L66*'Koszty jednostkowe'!$F$10)</f>
        <v>181.73200000000003</v>
      </c>
      <c r="Q66" s="72">
        <f>IF(AB66=1,$L66*'Koszty jednostkowe'!$F$23,$L66*'Koszty jednostkowe'!$F$21)</f>
        <v>154.66</v>
      </c>
      <c r="R66"/>
      <c r="S66" s="9">
        <f t="shared" si="16"/>
        <v>1</v>
      </c>
      <c r="T66"/>
      <c r="U66"/>
      <c r="V66" s="2">
        <f t="shared" si="18"/>
        <v>0</v>
      </c>
      <c r="W66" s="2">
        <f t="shared" si="18"/>
        <v>0</v>
      </c>
      <c r="X66" s="2">
        <f t="shared" si="18"/>
        <v>1</v>
      </c>
      <c r="Y66" s="2">
        <f t="shared" si="18"/>
        <v>0</v>
      </c>
      <c r="Z66" s="2">
        <f t="shared" si="18"/>
        <v>0</v>
      </c>
      <c r="AA66" s="2">
        <f t="shared" si="18"/>
        <v>0</v>
      </c>
      <c r="AB66" s="2">
        <f t="shared" si="18"/>
        <v>0</v>
      </c>
      <c r="AD66" s="1">
        <f>SUM(V66:AB66)</f>
        <v>1</v>
      </c>
    </row>
    <row r="67" spans="1:31" ht="11.25" customHeight="1">
      <c r="A67"/>
      <c r="B67" s="44">
        <f t="shared" si="5"/>
        <v>63</v>
      </c>
      <c r="C67" s="111" t="s">
        <v>3692</v>
      </c>
      <c r="D67" s="90" t="s">
        <v>7483</v>
      </c>
      <c r="E67" s="43" t="str">
        <f>VLOOKUP($C67,'Ewidencja działek'!$A$2:$C$59999,2,0)</f>
        <v>379</v>
      </c>
      <c r="F67" s="43" t="str">
        <f>VLOOKUP($C67,'Ewidencja działek'!$A$2:$C$59999,3,0)</f>
        <v xml:space="preserve">Lębork obr 2 </v>
      </c>
      <c r="G67" s="52" t="s">
        <v>1969</v>
      </c>
      <c r="H67" s="44">
        <v>100</v>
      </c>
      <c r="I67" s="44">
        <v>120</v>
      </c>
      <c r="J67" s="44">
        <v>50</v>
      </c>
      <c r="K67" s="69">
        <f t="shared" si="14"/>
        <v>60</v>
      </c>
      <c r="L67" s="70">
        <f>ROUND(VLOOKUP(I67,'Wymiary i ciężar'!$C$4:$D$23,2,0)*K67/1000,1)</f>
        <v>1</v>
      </c>
      <c r="M67" s="44">
        <v>120</v>
      </c>
      <c r="N67" s="71" t="str">
        <f t="shared" si="15"/>
        <v>I</v>
      </c>
      <c r="O67" s="45" t="s">
        <v>7489</v>
      </c>
      <c r="P67" s="72">
        <f>IF(AB67=1,$L67*'Koszty jednostkowe'!$F$12,$L67*'Koszty jednostkowe'!$F$10)</f>
        <v>1817.3200000000002</v>
      </c>
      <c r="Q67" s="72">
        <f>IF(AB67=1,$L67*'Koszty jednostkowe'!$F$23,$L67*'Koszty jednostkowe'!$F$21)</f>
        <v>1546.6</v>
      </c>
      <c r="R67"/>
      <c r="S67" s="9">
        <f t="shared" si="16"/>
        <v>1</v>
      </c>
      <c r="T67"/>
      <c r="U67"/>
      <c r="V67" s="2">
        <f t="shared" si="18"/>
        <v>0</v>
      </c>
      <c r="W67" s="2">
        <f t="shared" si="18"/>
        <v>0</v>
      </c>
      <c r="X67" s="2">
        <f t="shared" si="18"/>
        <v>1</v>
      </c>
      <c r="Y67" s="2">
        <f t="shared" si="18"/>
        <v>0</v>
      </c>
      <c r="Z67" s="2">
        <f t="shared" si="18"/>
        <v>0</v>
      </c>
      <c r="AA67" s="2">
        <f t="shared" si="18"/>
        <v>0</v>
      </c>
      <c r="AB67" s="2">
        <f t="shared" si="18"/>
        <v>0</v>
      </c>
      <c r="AD67" s="1">
        <f t="shared" si="17"/>
        <v>1</v>
      </c>
    </row>
    <row r="68" spans="1:31" ht="11.25" customHeight="1">
      <c r="A68"/>
      <c r="B68" s="44">
        <f t="shared" si="5"/>
        <v>64</v>
      </c>
      <c r="C68" s="111" t="s">
        <v>3991</v>
      </c>
      <c r="D68" s="90"/>
      <c r="E68" s="43" t="str">
        <f>VLOOKUP($C68,'Ewidencja działek'!$A$2:$C$59999,2,0)</f>
        <v>209</v>
      </c>
      <c r="F68" s="43" t="str">
        <f>VLOOKUP($C68,'Ewidencja działek'!$A$2:$C$59999,3,0)</f>
        <v xml:space="preserve">Lębork obr 1 </v>
      </c>
      <c r="G68" s="52" t="s">
        <v>1969</v>
      </c>
      <c r="H68" s="44">
        <v>90</v>
      </c>
      <c r="I68" s="44">
        <v>110</v>
      </c>
      <c r="J68" s="44">
        <v>60</v>
      </c>
      <c r="K68" s="69">
        <f t="shared" si="14"/>
        <v>59</v>
      </c>
      <c r="L68" s="70">
        <f>ROUND(VLOOKUP(I68,'Wymiary i ciężar'!$C$4:$D$23,2,0)*K68/1000,1)</f>
        <v>0.8</v>
      </c>
      <c r="M68" s="44">
        <v>120</v>
      </c>
      <c r="N68" s="71" t="str">
        <f t="shared" si="15"/>
        <v>I</v>
      </c>
      <c r="O68" s="45" t="s">
        <v>7919</v>
      </c>
      <c r="P68" s="72">
        <f>IF(AB68=1,$L68*'Koszty jednostkowe'!$F$12,$L68*'Koszty jednostkowe'!$F$10)</f>
        <v>1453.8560000000002</v>
      </c>
      <c r="Q68" s="72">
        <f>IF(AB68=1,$L68*'Koszty jednostkowe'!$F$23,$L68*'Koszty jednostkowe'!$F$21)</f>
        <v>1237.28</v>
      </c>
      <c r="R68"/>
      <c r="S68" s="9">
        <f t="shared" si="16"/>
        <v>1</v>
      </c>
      <c r="T68"/>
      <c r="U68"/>
      <c r="V68" s="2">
        <f t="shared" si="18"/>
        <v>0</v>
      </c>
      <c r="W68" s="2">
        <f t="shared" si="18"/>
        <v>0</v>
      </c>
      <c r="X68" s="2">
        <f t="shared" si="18"/>
        <v>1</v>
      </c>
      <c r="Y68" s="2">
        <f t="shared" si="18"/>
        <v>0</v>
      </c>
      <c r="Z68" s="2">
        <f t="shared" si="18"/>
        <v>0</v>
      </c>
      <c r="AA68" s="2">
        <f t="shared" si="18"/>
        <v>0</v>
      </c>
      <c r="AB68" s="2">
        <f t="shared" si="18"/>
        <v>0</v>
      </c>
      <c r="AD68" s="1">
        <f>SUM(V68:AB68)</f>
        <v>1</v>
      </c>
    </row>
    <row r="69" spans="1:31" ht="11.25" customHeight="1">
      <c r="A69"/>
      <c r="B69" s="44">
        <f t="shared" si="5"/>
        <v>65</v>
      </c>
      <c r="C69" s="111" t="s">
        <v>3963</v>
      </c>
      <c r="D69" s="90" t="s">
        <v>7479</v>
      </c>
      <c r="E69" s="43" t="str">
        <f>VLOOKUP($C69,'Ewidencja działek'!$A$2:$C$59999,2,0)</f>
        <v>185</v>
      </c>
      <c r="F69" s="43" t="str">
        <f>VLOOKUP($C69,'Ewidencja działek'!$A$2:$C$59999,3,0)</f>
        <v xml:space="preserve">Lębork obr 1 </v>
      </c>
      <c r="G69" s="52" t="s">
        <v>1969</v>
      </c>
      <c r="H69" s="44">
        <v>100</v>
      </c>
      <c r="I69" s="44">
        <v>120</v>
      </c>
      <c r="J69" s="44">
        <v>84</v>
      </c>
      <c r="K69" s="69">
        <f t="shared" si="14"/>
        <v>101</v>
      </c>
      <c r="L69" s="70">
        <f>ROUND(VLOOKUP(I69,'Wymiary i ciężar'!$C$4:$D$23,2,0)*K69/1000,1)</f>
        <v>1.7</v>
      </c>
      <c r="M69" s="44">
        <v>120</v>
      </c>
      <c r="N69" s="71" t="str">
        <f t="shared" si="15"/>
        <v>I</v>
      </c>
      <c r="O69" s="45" t="s">
        <v>7485</v>
      </c>
      <c r="P69" s="72">
        <f>IF(AB69=1,$L69*'Koszty jednostkowe'!$F$12,$L69*'Koszty jednostkowe'!$F$10)</f>
        <v>3089.4440000000004</v>
      </c>
      <c r="Q69" s="72">
        <f>IF(AB69=1,$L69*'Koszty jednostkowe'!$F$23,$L69*'Koszty jednostkowe'!$F$21)</f>
        <v>2629.22</v>
      </c>
      <c r="R69"/>
      <c r="S69" s="9">
        <f t="shared" si="16"/>
        <v>1</v>
      </c>
      <c r="T69"/>
      <c r="U69"/>
      <c r="V69" s="2">
        <f t="shared" si="18"/>
        <v>0</v>
      </c>
      <c r="W69" s="2">
        <f t="shared" si="18"/>
        <v>0</v>
      </c>
      <c r="X69" s="2">
        <f t="shared" si="18"/>
        <v>1</v>
      </c>
      <c r="Y69" s="2">
        <f t="shared" si="18"/>
        <v>0</v>
      </c>
      <c r="Z69" s="2">
        <f t="shared" si="18"/>
        <v>0</v>
      </c>
      <c r="AA69" s="2">
        <f t="shared" si="18"/>
        <v>0</v>
      </c>
      <c r="AB69" s="2">
        <f t="shared" si="18"/>
        <v>0</v>
      </c>
      <c r="AD69" s="1">
        <f t="shared" si="17"/>
        <v>1</v>
      </c>
    </row>
    <row r="70" spans="1:31" ht="11.25" customHeight="1">
      <c r="A70"/>
      <c r="B70" s="44">
        <f t="shared" si="5"/>
        <v>66</v>
      </c>
      <c r="C70" s="111" t="s">
        <v>3945</v>
      </c>
      <c r="D70" s="90" t="s">
        <v>7484</v>
      </c>
      <c r="E70" s="43" t="str">
        <f>VLOOKUP($C70,'Ewidencja działek'!$A$2:$C$59999,2,0)</f>
        <v>168</v>
      </c>
      <c r="F70" s="43" t="str">
        <f>VLOOKUP($C70,'Ewidencja działek'!$A$2:$C$59999,3,0)</f>
        <v xml:space="preserve">Lębork obr 1 </v>
      </c>
      <c r="G70" s="52" t="s">
        <v>1969</v>
      </c>
      <c r="H70" s="44">
        <v>100</v>
      </c>
      <c r="I70" s="44">
        <v>110</v>
      </c>
      <c r="J70" s="44">
        <v>14</v>
      </c>
      <c r="K70" s="69">
        <f t="shared" si="14"/>
        <v>15</v>
      </c>
      <c r="L70" s="70">
        <f>ROUND(VLOOKUP(I70,'Wymiary i ciężar'!$C$4:$D$23,2,0)*K70/1000,1)</f>
        <v>0.2</v>
      </c>
      <c r="M70" s="44">
        <v>120</v>
      </c>
      <c r="N70" s="71" t="str">
        <f t="shared" si="15"/>
        <v>I</v>
      </c>
      <c r="O70" s="45" t="s">
        <v>7490</v>
      </c>
      <c r="P70" s="72">
        <f>IF(AB70=1,$L70*'Koszty jednostkowe'!$F$12,$L70*'Koszty jednostkowe'!$F$10)</f>
        <v>363.46400000000006</v>
      </c>
      <c r="Q70" s="72">
        <f>IF(AB70=1,$L70*'Koszty jednostkowe'!$F$23,$L70*'Koszty jednostkowe'!$F$21)</f>
        <v>309.32</v>
      </c>
      <c r="R70"/>
      <c r="S70" s="9">
        <f t="shared" si="16"/>
        <v>1</v>
      </c>
      <c r="T70"/>
      <c r="U70"/>
      <c r="V70" s="2">
        <f t="shared" si="18"/>
        <v>0</v>
      </c>
      <c r="W70" s="2">
        <f t="shared" si="18"/>
        <v>0</v>
      </c>
      <c r="X70" s="2">
        <f t="shared" si="18"/>
        <v>1</v>
      </c>
      <c r="Y70" s="2">
        <f t="shared" si="18"/>
        <v>0</v>
      </c>
      <c r="Z70" s="2">
        <f t="shared" si="18"/>
        <v>0</v>
      </c>
      <c r="AA70" s="2">
        <f t="shared" si="18"/>
        <v>0</v>
      </c>
      <c r="AB70" s="2">
        <f t="shared" si="18"/>
        <v>0</v>
      </c>
      <c r="AD70" s="1">
        <f t="shared" si="17"/>
        <v>1</v>
      </c>
    </row>
    <row r="71" spans="1:31" ht="11.25" customHeight="1">
      <c r="A71"/>
      <c r="B71" s="44">
        <f>B70+1</f>
        <v>67</v>
      </c>
      <c r="C71" s="112" t="s">
        <v>4716</v>
      </c>
      <c r="D71" s="90" t="s">
        <v>4715</v>
      </c>
      <c r="E71" s="43" t="str">
        <f>VLOOKUP($C71,'Ewidencja działek'!$A$2:$C$59999,2,0)</f>
        <v>55/3</v>
      </c>
      <c r="F71" s="43" t="str">
        <f>VLOOKUP($C71,'Ewidencja działek'!$A$2:$C$59999,3,0)</f>
        <v xml:space="preserve">Lębork obr 4 </v>
      </c>
      <c r="G71" s="44" t="s">
        <v>1971</v>
      </c>
      <c r="H71" s="44">
        <v>90</v>
      </c>
      <c r="I71" s="44">
        <v>140</v>
      </c>
      <c r="J71" s="44">
        <v>25</v>
      </c>
      <c r="K71" s="69">
        <f t="shared" si="14"/>
        <v>32</v>
      </c>
      <c r="L71" s="70">
        <f>ROUND(VLOOKUP(I71,'Wymiary i ciężar'!$C$4:$D$23,2,0)*K71/1000,1)</f>
        <v>0.5</v>
      </c>
      <c r="M71" s="44">
        <v>120</v>
      </c>
      <c r="N71" s="71" t="str">
        <f t="shared" si="15"/>
        <v>I</v>
      </c>
      <c r="O71" s="45" t="s">
        <v>4717</v>
      </c>
      <c r="P71" s="72">
        <f>IF(AB71=1,$L71*'Koszty jednostkowe'!$F$12,$L71*'Koszty jednostkowe'!$F$10)</f>
        <v>908.66000000000008</v>
      </c>
      <c r="Q71" s="72">
        <f>IF(AB71=1,$L71*'Koszty jednostkowe'!$F$23,$L71*'Koszty jednostkowe'!$F$21)</f>
        <v>773.3</v>
      </c>
      <c r="R71"/>
      <c r="S71" s="9">
        <f t="shared" si="16"/>
        <v>1</v>
      </c>
      <c r="T71"/>
      <c r="U71"/>
      <c r="V71" s="2">
        <f t="shared" ref="V71:AB74" si="19">IF($G71=V$3,1,0)</f>
        <v>0</v>
      </c>
      <c r="W71" s="2">
        <f t="shared" si="19"/>
        <v>0</v>
      </c>
      <c r="X71" s="2">
        <f t="shared" si="19"/>
        <v>0</v>
      </c>
      <c r="Y71" s="2">
        <f t="shared" si="19"/>
        <v>0</v>
      </c>
      <c r="Z71" s="2">
        <f t="shared" si="19"/>
        <v>1</v>
      </c>
      <c r="AA71" s="2">
        <f t="shared" si="19"/>
        <v>0</v>
      </c>
      <c r="AB71" s="2">
        <f t="shared" si="19"/>
        <v>0</v>
      </c>
      <c r="AD71" s="1">
        <f t="shared" si="17"/>
        <v>1</v>
      </c>
    </row>
    <row r="72" spans="1:31" ht="11.25" customHeight="1">
      <c r="A72"/>
      <c r="B72" s="44">
        <f>B71+1</f>
        <v>68</v>
      </c>
      <c r="C72" s="111" t="s">
        <v>4718</v>
      </c>
      <c r="D72" s="90"/>
      <c r="E72" s="43" t="s">
        <v>1657</v>
      </c>
      <c r="F72" s="43" t="s">
        <v>7934</v>
      </c>
      <c r="G72" s="44" t="s">
        <v>7904</v>
      </c>
      <c r="H72" s="44">
        <v>90</v>
      </c>
      <c r="I72" s="44">
        <v>120</v>
      </c>
      <c r="J72" s="44">
        <v>2272</v>
      </c>
      <c r="K72" s="69">
        <f t="shared" si="14"/>
        <v>2454</v>
      </c>
      <c r="L72" s="70">
        <f>ROUND(VLOOKUP(I72,'Wymiary i ciężar'!$C$4:$D$23,2,0)*K72/1000,1)</f>
        <v>41.7</v>
      </c>
      <c r="M72" s="44">
        <v>140</v>
      </c>
      <c r="N72" s="71" t="str">
        <f t="shared" si="15"/>
        <v>I</v>
      </c>
      <c r="O72" s="45" t="s">
        <v>4722</v>
      </c>
      <c r="P72" s="72">
        <f>IF(AB72=1,$L72*'Koszty jednostkowe'!$F$12,$L72*'Koszty jednostkowe'!$F$10)</f>
        <v>75782.244000000006</v>
      </c>
      <c r="Q72" s="72">
        <f>IF(AB72=1,$L72*'Koszty jednostkowe'!$F$23,$L72*'Koszty jednostkowe'!$F$21)</f>
        <v>64493.22</v>
      </c>
      <c r="R72"/>
      <c r="S72" s="9">
        <f t="shared" si="16"/>
        <v>1</v>
      </c>
      <c r="T72"/>
      <c r="U72"/>
      <c r="V72" s="2">
        <f t="shared" si="19"/>
        <v>0</v>
      </c>
      <c r="W72" s="2">
        <f t="shared" si="19"/>
        <v>0</v>
      </c>
      <c r="X72" s="2">
        <f t="shared" si="19"/>
        <v>0</v>
      </c>
      <c r="Y72" s="2">
        <f t="shared" si="19"/>
        <v>0</v>
      </c>
      <c r="Z72" s="2">
        <f t="shared" si="19"/>
        <v>0</v>
      </c>
      <c r="AA72" s="2">
        <f t="shared" si="19"/>
        <v>1</v>
      </c>
      <c r="AB72" s="2">
        <f t="shared" si="19"/>
        <v>0</v>
      </c>
      <c r="AD72" s="1">
        <f t="shared" si="17"/>
        <v>1</v>
      </c>
    </row>
    <row r="73" spans="1:31" ht="11.25" customHeight="1">
      <c r="A73"/>
      <c r="B73" s="44">
        <f>B72+1</f>
        <v>69</v>
      </c>
      <c r="C73" s="111" t="s">
        <v>4704</v>
      </c>
      <c r="D73" s="90" t="s">
        <v>4705</v>
      </c>
      <c r="E73" s="43" t="s">
        <v>1784</v>
      </c>
      <c r="F73" s="43" t="s">
        <v>7934</v>
      </c>
      <c r="G73" s="56" t="s">
        <v>1969</v>
      </c>
      <c r="H73" s="44">
        <v>110</v>
      </c>
      <c r="I73" s="44">
        <v>120</v>
      </c>
      <c r="J73" s="44">
        <v>60</v>
      </c>
      <c r="K73" s="69">
        <f>ROUND(H73*I73*J73/10000,0)</f>
        <v>79</v>
      </c>
      <c r="L73" s="70">
        <f>ROUND(VLOOKUP(I73,'Wymiary i ciężar'!$C$4:$D$23,2,0)*K73/1000,1)</f>
        <v>1.3</v>
      </c>
      <c r="M73" s="44">
        <v>120</v>
      </c>
      <c r="N73" s="71" t="str">
        <f>IF($M73&gt;=120,"I",IF($M73&lt;=90,"III","II"))</f>
        <v>I</v>
      </c>
      <c r="O73" s="103" t="s">
        <v>4709</v>
      </c>
      <c r="P73" s="72">
        <f>IF(AB73=1,$L73*'Koszty jednostkowe'!$F$12,$L73*'Koszty jednostkowe'!$F$10)</f>
        <v>2362.5160000000001</v>
      </c>
      <c r="Q73" s="72">
        <f>IF(AB73=1,$L73*'Koszty jednostkowe'!$F$23,$L73*'Koszty jednostkowe'!$F$21)</f>
        <v>2010.58</v>
      </c>
      <c r="R73"/>
      <c r="S73" s="9">
        <f>IF($M73&gt;=120,1,IF($M73&lt;=90,3,2))</f>
        <v>1</v>
      </c>
      <c r="T73"/>
      <c r="U73"/>
      <c r="V73" s="2">
        <f t="shared" si="19"/>
        <v>0</v>
      </c>
      <c r="W73" s="2">
        <f t="shared" si="19"/>
        <v>0</v>
      </c>
      <c r="X73" s="2">
        <f t="shared" si="19"/>
        <v>1</v>
      </c>
      <c r="Y73" s="2">
        <f t="shared" si="19"/>
        <v>0</v>
      </c>
      <c r="Z73" s="2">
        <f t="shared" si="19"/>
        <v>0</v>
      </c>
      <c r="AA73" s="2">
        <f t="shared" si="19"/>
        <v>0</v>
      </c>
      <c r="AB73" s="2">
        <f t="shared" si="19"/>
        <v>0</v>
      </c>
      <c r="AD73" s="1">
        <f>SUM(V73:AB73)</f>
        <v>1</v>
      </c>
    </row>
    <row r="74" spans="1:31" ht="11.25" customHeight="1">
      <c r="A74"/>
      <c r="B74" s="44">
        <f>B73+1</f>
        <v>70</v>
      </c>
      <c r="C74" s="111" t="s">
        <v>4707</v>
      </c>
      <c r="D74" s="90" t="s">
        <v>4708</v>
      </c>
      <c r="E74" s="43" t="s">
        <v>348</v>
      </c>
      <c r="F74" s="43" t="s">
        <v>7934</v>
      </c>
      <c r="G74" s="44" t="s">
        <v>1969</v>
      </c>
      <c r="H74" s="44">
        <v>110</v>
      </c>
      <c r="I74" s="44">
        <v>120</v>
      </c>
      <c r="J74" s="44">
        <v>90</v>
      </c>
      <c r="K74" s="69">
        <f>ROUND(H74*I74*J74/10000,0)</f>
        <v>119</v>
      </c>
      <c r="L74" s="70">
        <f>ROUND(VLOOKUP(I74,'Wymiary i ciężar'!$C$4:$D$23,2,0)*K74/1000,1)</f>
        <v>2</v>
      </c>
      <c r="M74" s="44">
        <v>140</v>
      </c>
      <c r="N74" s="71" t="str">
        <f>IF($M74&gt;=120,"I",IF($M74&lt;=90,"III","II"))</f>
        <v>I</v>
      </c>
      <c r="O74" s="45" t="s">
        <v>4711</v>
      </c>
      <c r="P74" s="72">
        <f>IF(AB74=1,$L74*'Koszty jednostkowe'!$F$12,$L74*'Koszty jednostkowe'!$F$10)</f>
        <v>3634.6400000000003</v>
      </c>
      <c r="Q74" s="72">
        <f>IF(AB74=1,$L74*'Koszty jednostkowe'!$F$23,$L74*'Koszty jednostkowe'!$F$21)</f>
        <v>3093.2</v>
      </c>
      <c r="R74"/>
      <c r="S74" s="9">
        <f>IF($M74&gt;=120,1,IF($M74&lt;=90,3,2))</f>
        <v>1</v>
      </c>
      <c r="T74"/>
      <c r="U74"/>
      <c r="V74" s="2">
        <f t="shared" si="19"/>
        <v>0</v>
      </c>
      <c r="W74" s="2">
        <f t="shared" si="19"/>
        <v>0</v>
      </c>
      <c r="X74" s="2">
        <f t="shared" si="19"/>
        <v>1</v>
      </c>
      <c r="Y74" s="2">
        <f t="shared" si="19"/>
        <v>0</v>
      </c>
      <c r="Z74" s="2">
        <f t="shared" si="19"/>
        <v>0</v>
      </c>
      <c r="AA74" s="2">
        <f t="shared" si="19"/>
        <v>0</v>
      </c>
      <c r="AB74" s="2">
        <f t="shared" si="19"/>
        <v>0</v>
      </c>
      <c r="AD74" s="1">
        <f>SUM(V74:AB74)</f>
        <v>1</v>
      </c>
    </row>
    <row r="75" spans="1:31" ht="11.25" customHeight="1">
      <c r="A75"/>
      <c r="B75" s="74"/>
      <c r="C75" s="114"/>
      <c r="D75" s="74"/>
      <c r="E75" s="74"/>
      <c r="F75" s="74"/>
      <c r="G75" s="75"/>
      <c r="H75" s="75"/>
      <c r="I75" s="75"/>
      <c r="J75" s="123">
        <f>SUM(J5:J74)</f>
        <v>10372</v>
      </c>
      <c r="K75" s="123">
        <f>SUM(K5:K74)</f>
        <v>22831</v>
      </c>
      <c r="L75" s="134">
        <f>SUM(L5:L74)</f>
        <v>367.4</v>
      </c>
      <c r="M75" s="238"/>
      <c r="N75" s="239"/>
      <c r="O75" s="76"/>
      <c r="P75" s="147">
        <f>SUM(P5:P74)</f>
        <v>660955.36800000002</v>
      </c>
      <c r="Q75" s="147">
        <f>SUM(Q5:Q74)</f>
        <v>561492.83999999985</v>
      </c>
      <c r="R75"/>
      <c r="U75" s="10" t="s">
        <v>1934</v>
      </c>
      <c r="V75" s="10">
        <f t="shared" ref="V75:AB75" si="20">SUM(V5:V74)</f>
        <v>10</v>
      </c>
      <c r="W75" s="10">
        <f t="shared" si="20"/>
        <v>2</v>
      </c>
      <c r="X75" s="10">
        <f t="shared" si="20"/>
        <v>40</v>
      </c>
      <c r="Y75" s="10">
        <f t="shared" si="20"/>
        <v>7</v>
      </c>
      <c r="Z75" s="10">
        <f t="shared" si="20"/>
        <v>3</v>
      </c>
      <c r="AA75" s="10">
        <f t="shared" si="20"/>
        <v>3</v>
      </c>
      <c r="AB75" s="10">
        <f t="shared" si="20"/>
        <v>5</v>
      </c>
      <c r="AD75" s="1">
        <f>SUM(V75:AB75)</f>
        <v>70</v>
      </c>
    </row>
    <row r="76" spans="1:31" ht="11.25" customHeight="1">
      <c r="A76"/>
      <c r="C76" s="115"/>
      <c r="R76"/>
      <c r="AB76"/>
    </row>
    <row r="77" spans="1:31" ht="11.2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AB77"/>
    </row>
    <row r="78" spans="1:31" ht="11.2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 s="201" t="s">
        <v>1936</v>
      </c>
      <c r="T78" s="146" t="s">
        <v>172</v>
      </c>
      <c r="U78" s="240" t="s">
        <v>1949</v>
      </c>
      <c r="V78" s="241"/>
      <c r="W78"/>
      <c r="X78"/>
      <c r="Z78"/>
      <c r="AA78"/>
      <c r="AB78"/>
      <c r="AC78"/>
      <c r="AD78"/>
    </row>
    <row r="79" spans="1:31" ht="11.2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 s="201"/>
      <c r="T79" s="146" t="s">
        <v>173</v>
      </c>
      <c r="U79" s="142" t="s">
        <v>1940</v>
      </c>
      <c r="V79" s="146" t="s">
        <v>1935</v>
      </c>
      <c r="W79"/>
      <c r="X79"/>
      <c r="Z79"/>
      <c r="AA79"/>
      <c r="AB79"/>
      <c r="AC79"/>
      <c r="AD79"/>
    </row>
    <row r="80" spans="1:31" ht="11.2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 s="12" t="s">
        <v>1937</v>
      </c>
      <c r="T80" s="12">
        <f>SUM(T81:T87)</f>
        <v>70</v>
      </c>
      <c r="U80" s="16">
        <f>SUM(U81:U87)</f>
        <v>22831</v>
      </c>
      <c r="V80" s="118">
        <f>SUM(V81:V87)</f>
        <v>367.40000000000003</v>
      </c>
      <c r="W80"/>
      <c r="X80"/>
      <c r="Z80"/>
      <c r="AA80"/>
      <c r="AB80"/>
      <c r="AC80" s="41"/>
      <c r="AE80" s="42"/>
    </row>
    <row r="81" spans="1:31" ht="11.2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 s="34" t="s">
        <v>7920</v>
      </c>
      <c r="T81" s="92">
        <f>SUMIF($S$5:$S$74,1,$V$5:$V$74)</f>
        <v>10</v>
      </c>
      <c r="U81" s="17">
        <f t="array" ref="U81">SUM(IF($S$5:$S$74=1,IF($V$5:$V$74=1,$K$5:$K$74,0),0),0)</f>
        <v>1401</v>
      </c>
      <c r="V81" s="93">
        <f t="array" ref="V81">SUM(IF($S$5:$S$74=1,IF($V$5:$V$74=1,$L$5:$L$74,0),0),0)</f>
        <v>22.199999999999996</v>
      </c>
      <c r="W81"/>
      <c r="X81"/>
      <c r="Z81"/>
      <c r="AA81"/>
      <c r="AB81"/>
      <c r="AC81" s="41"/>
      <c r="AE81" s="42"/>
    </row>
    <row r="82" spans="1:31" ht="11.2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 s="34" t="s">
        <v>7921</v>
      </c>
      <c r="T82" s="92">
        <f>SUMIF($S$5:$S$74,1,$W$5:$W$74)</f>
        <v>2</v>
      </c>
      <c r="U82" s="17">
        <f t="array" ref="U82">SUM(IF($S$5:$S$74=1,IF($W$5:$W$74=1,$K$5:$K$74,0),0),0)</f>
        <v>250</v>
      </c>
      <c r="V82" s="93">
        <f t="array" ref="V82">SUM(IF($S$5:$S$74=1,IF($W$5:$W$74=1,$L$5:$L$74,0),0),0)</f>
        <v>4.1999999999999993</v>
      </c>
      <c r="W82"/>
      <c r="X82"/>
      <c r="Z82"/>
      <c r="AA82"/>
      <c r="AB82"/>
      <c r="AC82" s="41"/>
      <c r="AE82" s="42"/>
    </row>
    <row r="83" spans="1:31" ht="11.2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 s="34" t="s">
        <v>7926</v>
      </c>
      <c r="T83" s="92">
        <f>SUMIF($S$5:$S$74,1,$X$5:$X$74)</f>
        <v>40</v>
      </c>
      <c r="U83" s="17">
        <f t="array" ref="U83">SUM(IF($S$5:$S$74=1,IF($X$5:$X$74=1,$K$5:$K$74,0),0),0)</f>
        <v>2610</v>
      </c>
      <c r="V83" s="93">
        <f t="array" ref="V83">SUM(IF($S$5:$S$74=1,IF($X$5:$X$74=1,$L$5:$L$74,0),0),0)</f>
        <v>40.6</v>
      </c>
      <c r="W83"/>
      <c r="X83"/>
      <c r="Z83"/>
      <c r="AA83"/>
      <c r="AB83"/>
      <c r="AC83" s="41"/>
      <c r="AE83" s="42"/>
    </row>
    <row r="84" spans="1:31" ht="11.2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 s="34" t="s">
        <v>7927</v>
      </c>
      <c r="T84" s="92">
        <f>SUMIF($S$5:$S$74,1,$AA$5:$AA$74)</f>
        <v>3</v>
      </c>
      <c r="U84" s="17">
        <f t="array" ref="U84">SUM(IF($S$5:$S$74=1,IF($AA$5:$AA$74=1,$K$5:$K$74,0),0),0)</f>
        <v>17935</v>
      </c>
      <c r="V84" s="93">
        <f t="array" ref="V84">SUM(IF($S$5:$S$74=1,IF($AA$5:$AA$74=1,$L$5:$L$74,0),0),0)</f>
        <v>289.8</v>
      </c>
      <c r="W84"/>
      <c r="X84"/>
      <c r="Y84" s="119">
        <f>V80-V84</f>
        <v>77.600000000000023</v>
      </c>
      <c r="Z84"/>
      <c r="AA84"/>
      <c r="AB84"/>
      <c r="AC84" s="41"/>
      <c r="AE84" s="42"/>
    </row>
    <row r="85" spans="1:31" ht="11.2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 s="34" t="s">
        <v>7923</v>
      </c>
      <c r="T85" s="92">
        <f>SUMIF($S$5:$S$74,1,$Y$5:$Y$74)</f>
        <v>7</v>
      </c>
      <c r="U85" s="17">
        <f t="array" ref="U85">SUM(IF($S$5:$S$74=1,IF($Y$5:$Y$74=1,$K$5:$K$74,0),0),0)</f>
        <v>214</v>
      </c>
      <c r="V85" s="93">
        <f t="array" ref="V85">SUM(IF($S$5:$S$74=1,IF($Y$5:$Y$74=1,$L$5:$L$74,0),0),0)</f>
        <v>3.6000000000000005</v>
      </c>
      <c r="W85"/>
      <c r="X85"/>
      <c r="Z85"/>
      <c r="AA85"/>
      <c r="AB85"/>
      <c r="AC85" s="41"/>
      <c r="AE85" s="42"/>
    </row>
    <row r="86" spans="1:31" ht="11.2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 s="34" t="s">
        <v>7924</v>
      </c>
      <c r="T86" s="92">
        <f>SUMIF($S$5:$S$74,1,$Z$5:$Z$74)</f>
        <v>3</v>
      </c>
      <c r="U86" s="17">
        <f t="array" ref="U86">SUM(IF($S$5:$S$74=1,IF($Z$5:$Z$74=1,$K$5:$K$74,0),0),0)</f>
        <v>73</v>
      </c>
      <c r="V86" s="93">
        <f t="array" ref="V86">SUM(IF($S$5:$S$74=1,IF($Z$5:$Z$74=1,$L$5:$L$74,0),0),0)</f>
        <v>1.2</v>
      </c>
      <c r="W86"/>
      <c r="X86"/>
      <c r="Z86"/>
      <c r="AA86"/>
      <c r="AB86"/>
      <c r="AC86" s="41"/>
      <c r="AE86" s="42"/>
    </row>
    <row r="87" spans="1:31" ht="11.2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 s="13" t="s">
        <v>7925</v>
      </c>
      <c r="T87" s="92">
        <f>SUMIF($S$5:$S$74,1,$AB$5:$AB$74)</f>
        <v>5</v>
      </c>
      <c r="U87" s="17">
        <f t="array" ref="U87">SUM(IF($S$5:$S$74=1,IF($AB$5:$AB$74=1,$K$5:$K$74,0),0),0)</f>
        <v>348</v>
      </c>
      <c r="V87" s="93">
        <f t="array" ref="V87">SUM(IF($S$5:$S$74=1,IF($AB$5:$AB$74=1,$L$5:$L$74,0),0),0)</f>
        <v>5.8000000000000007</v>
      </c>
      <c r="W87"/>
      <c r="X87"/>
      <c r="Z87"/>
      <c r="AA87"/>
      <c r="AB87"/>
      <c r="AC87"/>
      <c r="AE87" s="42"/>
    </row>
    <row r="88" spans="1:31" ht="11.2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X88"/>
      <c r="Z88"/>
      <c r="AA88"/>
      <c r="AB88"/>
    </row>
    <row r="89" spans="1:31" ht="11.2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X89"/>
      <c r="Z89"/>
      <c r="AA89"/>
      <c r="AB89"/>
    </row>
    <row r="90" spans="1:31" ht="11.2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X90"/>
      <c r="Z90"/>
      <c r="AA90"/>
      <c r="AB90"/>
    </row>
    <row r="91" spans="1:31" ht="11.2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X91"/>
      <c r="Z91"/>
      <c r="AA91"/>
      <c r="AB91"/>
    </row>
    <row r="92" spans="1:31" ht="11.2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X92"/>
      <c r="Z92"/>
      <c r="AA92"/>
      <c r="AB92"/>
    </row>
    <row r="93" spans="1:31" ht="11.2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X93"/>
      <c r="Z93"/>
      <c r="AA93"/>
      <c r="AB93"/>
    </row>
    <row r="94" spans="1:31" ht="11.2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X94"/>
      <c r="Z94"/>
      <c r="AA94"/>
      <c r="AB94"/>
    </row>
    <row r="95" spans="1:31" ht="11.2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X95"/>
      <c r="Z95"/>
      <c r="AA95"/>
      <c r="AB95"/>
    </row>
    <row r="96" spans="1:31" ht="11.2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X96"/>
      <c r="Z96"/>
      <c r="AA96"/>
      <c r="AB96"/>
    </row>
    <row r="97" spans="1:28" ht="11.2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X97"/>
      <c r="Z97"/>
      <c r="AA97"/>
      <c r="AB97"/>
    </row>
    <row r="98" spans="1:28" ht="11.25" customHeight="1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X98"/>
      <c r="Z98"/>
      <c r="AA98"/>
      <c r="AB98"/>
    </row>
    <row r="99" spans="1:28" ht="11.25" customHeight="1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X99"/>
      <c r="Z99"/>
      <c r="AA99"/>
      <c r="AB99"/>
    </row>
    <row r="100" spans="1:28" ht="11.25" customHeight="1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X100"/>
      <c r="Z100"/>
      <c r="AA100"/>
      <c r="AB100"/>
    </row>
    <row r="101" spans="1:28" ht="11.25" customHeight="1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X101"/>
      <c r="Z101"/>
      <c r="AA101"/>
      <c r="AB101"/>
    </row>
    <row r="102" spans="1:28" ht="11.25" customHeight="1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X102"/>
      <c r="Z102"/>
      <c r="AA102"/>
      <c r="AB102"/>
    </row>
    <row r="103" spans="1:28" ht="11.25" customHeight="1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X103"/>
      <c r="Z103"/>
      <c r="AA103"/>
      <c r="AB103"/>
    </row>
    <row r="104" spans="1:28" ht="11.25" customHeight="1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X104"/>
      <c r="Z104"/>
      <c r="AA104"/>
      <c r="AB104"/>
    </row>
    <row r="105" spans="1:28" ht="11.25" customHeight="1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X105"/>
      <c r="Z105"/>
      <c r="AA105"/>
      <c r="AB105"/>
    </row>
    <row r="106" spans="1:28" ht="11.25" customHeight="1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X106"/>
      <c r="Z106"/>
      <c r="AA106"/>
      <c r="AB106"/>
    </row>
    <row r="107" spans="1:28" ht="11.25" customHeight="1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X107"/>
      <c r="Z107"/>
      <c r="AA107"/>
      <c r="AB107"/>
    </row>
    <row r="108" spans="1:28" ht="11.25" customHeight="1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X108"/>
      <c r="Z108"/>
      <c r="AA108"/>
      <c r="AB108"/>
    </row>
    <row r="109" spans="1:28" ht="11.25" customHeight="1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Z109"/>
      <c r="AA109"/>
      <c r="AB109"/>
    </row>
    <row r="110" spans="1:28" ht="11.25" customHeight="1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Z110"/>
      <c r="AA110"/>
    </row>
    <row r="111" spans="1:28" ht="11.25" customHeight="1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Z111"/>
      <c r="AA111"/>
    </row>
    <row r="112" spans="1:28" ht="11.25" customHeight="1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Z112"/>
      <c r="AA112"/>
    </row>
    <row r="113" spans="2:27" ht="11.25" customHeight="1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Z113"/>
      <c r="AA113"/>
    </row>
    <row r="114" spans="2:27" ht="11.25" customHeight="1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Z114"/>
      <c r="AA114"/>
    </row>
    <row r="115" spans="2:27" ht="11.25" customHeight="1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Z115"/>
      <c r="AA115"/>
    </row>
    <row r="116" spans="2:27" ht="11.25" customHeight="1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Z116"/>
      <c r="AA116"/>
    </row>
    <row r="117" spans="2:27" ht="11.25" customHeight="1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2:27" ht="11.25" customHeight="1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2:27" ht="11.25" customHeight="1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2:27" ht="11.25" customHeight="1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2:27" ht="11.25" customHeight="1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2:27" ht="11.25" customHeight="1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2:27" ht="11.25" customHeight="1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2:27" ht="11.25" customHeight="1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2:27" ht="11.25" customHeight="1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2:27" ht="11.25" customHeight="1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2:27" ht="11.25" customHeight="1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2:27" ht="11.25" customHeight="1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2:17" ht="11.25" customHeight="1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2:17" ht="11.25" customHeight="1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2:17" ht="11.25" customHeight="1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2:17" ht="11.25" customHeight="1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2:17" ht="11.25" customHeight="1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2:17" ht="11.25" customHeight="1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2:17" ht="11.25" customHeight="1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2:17" ht="11.25" customHeight="1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2:17" ht="11.25" customHeight="1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 ht="11.25" customHeight="1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ht="11.25" customHeight="1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 ht="11.25" customHeight="1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 ht="11.25" customHeight="1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 ht="11.25" customHeight="1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 ht="11.25" customHeight="1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 ht="11.25" customHeight="1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 ht="11.25" customHeight="1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 ht="11.25" customHeight="1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 ht="11.25" customHeight="1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 ht="11.25" customHeight="1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 ht="11.25" customHeight="1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 ht="11.25" customHeight="1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 ht="11.25" customHeight="1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 ht="11.25" customHeight="1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 ht="11.25" customHeight="1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ht="11.25" customHeight="1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2:17" ht="11.25" customHeight="1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2:17" ht="11.25" customHeight="1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2:17" ht="11.25" customHeight="1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2:17" ht="11.25" customHeight="1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2:17" ht="11.25" customHeight="1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2:17" ht="11.25" customHeight="1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2:17" ht="11.25" customHeight="1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2:17" ht="11.25" customHeight="1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2:17" ht="11.25" customHeight="1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2:17" ht="11.25" customHeight="1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2:17" ht="11.25" customHeight="1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2:17" ht="11.25" customHeight="1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2:17" ht="11.25" customHeight="1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2:17" ht="11.25" customHeight="1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2:17" ht="11.25" customHeight="1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2:17" ht="11.25" customHeight="1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2:17" ht="11.25" customHeight="1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2:17" ht="11.25" customHeight="1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2:17" ht="11.25" customHeight="1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2:17" ht="11.25" customHeight="1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2:17" ht="11.25" customHeight="1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2:17" ht="11.25" customHeight="1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2:17" ht="11.25" customHeight="1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2:17" ht="11.25" customHeight="1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2:17" ht="11.25" customHeight="1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2:17" ht="11.25" customHeight="1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2:17" ht="11.25" customHeight="1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2:17" ht="11.25" customHeight="1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2:17" ht="11.25" customHeight="1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2:17" ht="11.25" customHeight="1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2:17" ht="11.25" customHeight="1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2:17" ht="11.25" customHeight="1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2:17" ht="11.25" customHeight="1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2:17" ht="11.25" customHeight="1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2:17" ht="11.25" customHeight="1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2:17" ht="11.25" customHeight="1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2:17" ht="11.25" customHeight="1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2:17" ht="11.25" customHeight="1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2:17" ht="11.25" customHeight="1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2:17" ht="11.25" customHeight="1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2:17" ht="11.25" customHeight="1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2:17" ht="11.25" customHeight="1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2:17" ht="11.25" customHeight="1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2:17" ht="11.25" customHeight="1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2:17" ht="11.25" customHeight="1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2:17" ht="11.25" customHeight="1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2:17" ht="11.25" customHeight="1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2:17" ht="11.25" customHeight="1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2:17" ht="11.25" customHeight="1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2:17" ht="11.25" customHeight="1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2:17" ht="11.25" customHeight="1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2:17" ht="11.25" customHeight="1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2:17" ht="11.25" customHeight="1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2:17" ht="11.25" customHeight="1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2:17" ht="11.25" customHeight="1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2:17" ht="11.25" customHeight="1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2:17" ht="11.25" customHeight="1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2:17" ht="11.25" customHeight="1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2:17" ht="11.25" customHeight="1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2:17" ht="11.25" customHeight="1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2:17" ht="11.25" customHeight="1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2:17" ht="11.25" customHeight="1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2:17" ht="11.25" customHeight="1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2:17" ht="11.25" customHeight="1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2:17" ht="11.25" customHeight="1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2:17" ht="11.25" customHeight="1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2:17" ht="11.25" customHeight="1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2:17" ht="11.25" customHeight="1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2:17" ht="11.25" customHeight="1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2:17" ht="11.25" customHeight="1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2:17" ht="11.25" customHeight="1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2:17" ht="11.25" customHeight="1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2:17" ht="11.25" customHeight="1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2:17" ht="11.25" customHeight="1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2:17" ht="11.25" customHeight="1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2:17" ht="11.25" customHeight="1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2:17" ht="11.25" customHeight="1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2:17" ht="11.25" customHeight="1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2:17" ht="11.25" customHeight="1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2:17" ht="11.25" customHeight="1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2:17" ht="11.25" customHeight="1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2:17" ht="11.25" customHeight="1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2:17" ht="11.25" customHeight="1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2:17" ht="11.25" customHeight="1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2:17" ht="11.25" customHeight="1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2:17" ht="11.25" customHeight="1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1:17" ht="11.25" customHeight="1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1:17" ht="11.25" customHeight="1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1:17" ht="11.25" customHeight="1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1:17" ht="11.25" customHeight="1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1:17" ht="11.25" customHeight="1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1:17" ht="11.25" customHeight="1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1:17" ht="11.25" customHeight="1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1:17" ht="11.25" customHeight="1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1:17" ht="11.25" customHeight="1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1:17" ht="11.25" customHeight="1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1:17" ht="11.25" customHeight="1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1:17" ht="11.25" customHeight="1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1:17" ht="11.25" customHeight="1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1:17" ht="11.25" customHeight="1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1:17" ht="11.25" customHeight="1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1:17" ht="11.2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2:17" ht="11.25" customHeight="1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2:17" ht="11.25" customHeight="1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2:17" ht="11.25" customHeight="1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2:17" ht="11.25" customHeight="1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2:17" ht="11.25" customHeight="1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2:17" ht="11.25" customHeight="1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2:17" ht="11.25" customHeight="1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2:17" ht="11.25" customHeight="1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2:17" ht="11.25" customHeight="1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2:17" ht="11.25" customHeight="1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2:17" ht="11.25" customHeight="1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2:17" ht="11.25" customHeight="1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2:17" ht="11.25" customHeight="1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2:17" ht="11.25" customHeight="1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2:17" ht="11.25" customHeight="1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2:17" ht="11.25" customHeight="1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2:17" ht="11.25" customHeight="1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2:17" ht="11.25" customHeight="1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2:17" ht="11.25" customHeight="1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2:17" ht="11.25" customHeight="1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2:17" ht="11.25" customHeight="1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2:17" ht="11.25" customHeight="1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2:17" ht="11.25" customHeight="1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2:17" ht="11.25" customHeight="1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2:17" ht="11.25" customHeight="1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2:17" ht="11.25" customHeight="1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2:17" ht="11.25" customHeight="1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2:17" ht="11.25" customHeight="1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2:17" ht="11.25" customHeight="1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2:17" ht="11.25" customHeight="1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2:17" ht="11.25" customHeight="1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2:17" ht="11.25" customHeight="1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2:17" ht="11.25" customHeight="1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2:17" ht="11.25" customHeight="1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2:17" ht="11.25" customHeight="1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2:17" ht="11.25" customHeight="1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2:17" ht="11.25" customHeight="1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2:17" ht="11.25" customHeight="1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2:17" ht="11.25" customHeight="1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2:17" ht="11.25" customHeight="1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2:17" ht="11.25" customHeight="1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2:17" ht="11.25" customHeight="1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2:17" ht="11.25" customHeight="1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2:17" ht="11.25" customHeight="1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2:17" ht="11.25" customHeight="1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2:17" ht="11.25" customHeight="1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2:17" ht="11.25" customHeight="1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2:17" ht="11.25" customHeight="1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2:17" ht="11.25" customHeight="1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2:17" ht="11.25" customHeight="1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2:17" ht="11.25" customHeight="1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2:17" ht="11.25" customHeight="1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2:17" ht="11.25" customHeight="1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2:17" ht="11.25" customHeight="1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2:17" ht="11.25" customHeight="1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2:17" ht="11.25" customHeight="1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2:17" ht="11.25" customHeight="1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2:17" ht="11.25" customHeight="1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2:17" ht="11.25" customHeight="1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2:17" ht="11.25" customHeight="1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2:17" ht="11.25" customHeight="1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2:17" ht="11.25" customHeight="1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2:17" ht="11.25" customHeight="1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2:17" ht="11.25" customHeight="1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2:17" ht="11.25" customHeight="1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2:17" ht="11.25" customHeight="1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2:17" ht="11.25" customHeight="1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2:17" ht="11.25" customHeight="1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2:17" ht="11.25" customHeight="1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2:17" ht="11.25" customHeight="1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2:17" ht="11.25" customHeight="1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2:17" ht="11.25" customHeight="1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2:17" ht="11.25" customHeight="1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2:17" ht="11.25" customHeight="1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2:17" ht="11.25" customHeight="1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2:17" ht="11.25" customHeight="1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2:17" ht="11.25" customHeight="1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2:17" ht="11.25" customHeight="1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2:17" ht="11.25" customHeight="1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2:17" ht="11.25" customHeight="1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2:17" ht="11.25" customHeight="1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2:17" ht="11.25" customHeight="1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2:17" ht="11.25" customHeight="1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2:17" ht="11.25" customHeight="1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</row>
    <row r="341" spans="2:17" ht="11.25" customHeight="1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</row>
    <row r="342" spans="2:17" ht="11.25" customHeight="1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2:17" ht="11.25" customHeight="1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</row>
    <row r="344" spans="2:17" ht="11.25" customHeight="1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</row>
    <row r="345" spans="2:17" ht="11.25" customHeight="1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</row>
    <row r="346" spans="2:17" ht="11.25" customHeight="1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2:17" ht="11.25" customHeight="1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2:17" ht="11.25" customHeight="1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2:17" ht="11.25" customHeight="1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2:17" ht="11.25" customHeight="1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2:17" ht="11.25" customHeight="1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2:17" ht="11.25" customHeight="1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2:17" ht="11.25" customHeight="1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2:17" ht="11.25" customHeight="1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2:17" ht="11.25" customHeight="1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2:17" ht="11.25" customHeight="1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2:17" ht="11.25" customHeight="1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2:17" ht="11.25" customHeight="1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2:17" ht="11.25" customHeight="1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2:17" ht="11.25" customHeight="1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2:17" ht="11.25" customHeight="1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2:17" ht="11.25" customHeight="1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2:17" ht="11.25" customHeight="1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2:17" ht="11.25" customHeight="1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2:17" ht="11.25" customHeight="1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2:17" ht="11.25" customHeight="1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</row>
    <row r="367" spans="2:17" ht="11.25" customHeight="1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</row>
    <row r="368" spans="2:17" ht="11.25" customHeight="1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</row>
    <row r="369" spans="2:17" ht="11.25" customHeight="1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</row>
    <row r="370" spans="2:17" ht="11.25" customHeight="1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</row>
    <row r="371" spans="2:17" ht="11.25" customHeight="1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</row>
    <row r="372" spans="2:17" ht="11.25" customHeight="1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2:17" ht="11.25" customHeight="1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2:17" ht="11.25" customHeight="1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2:17" ht="11.25" customHeight="1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2:17" ht="11.25" customHeight="1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2:17" ht="11.25" customHeight="1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2:17" ht="11.25" customHeight="1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2:17" ht="11.25" customHeight="1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2:17" ht="11.25" customHeight="1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2:17" ht="11.25" customHeight="1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2:17" ht="11.25" customHeight="1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2:17" ht="11.25" customHeight="1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2:17" ht="11.25" customHeight="1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2:17" ht="11.25" customHeight="1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2:17" ht="11.25" customHeight="1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2:17" ht="11.25" customHeight="1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2:17" ht="11.25" customHeight="1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2:17" ht="11.25" customHeight="1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2:17" ht="11.25" customHeight="1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2:17" ht="11.25" customHeight="1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2:17" ht="11.25" customHeight="1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</row>
    <row r="393" spans="2:17" ht="11.25" customHeight="1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</row>
    <row r="394" spans="2:17" ht="11.25" customHeight="1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</row>
    <row r="395" spans="2:17" ht="11.25" customHeight="1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</row>
    <row r="396" spans="2:17" ht="11.25" customHeight="1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</row>
    <row r="397" spans="2:17" ht="11.25" customHeight="1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</row>
    <row r="398" spans="2:17" ht="11.25" customHeight="1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2:17" ht="11.25" customHeight="1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2:17" ht="11.25" customHeight="1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2:17" ht="11.25" customHeight="1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2:17" ht="11.25" customHeight="1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2:17" ht="11.25" customHeight="1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2:17" ht="11.25" customHeight="1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2:17" ht="11.25" customHeight="1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2:17" ht="11.25" customHeight="1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2:17" ht="11.25" customHeight="1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2:17" ht="11.25" customHeight="1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2:17" ht="11.25" customHeight="1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2:17" ht="11.25" customHeight="1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2:17" ht="11.25" customHeight="1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2:17" ht="11.25" customHeight="1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2:17" ht="11.25" customHeight="1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2:17" ht="11.25" customHeight="1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2:17" ht="11.25" customHeight="1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2:17" ht="11.25" customHeight="1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2:17" ht="11.25" customHeight="1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2:17" ht="11.25" customHeight="1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</row>
    <row r="419" spans="2:17" ht="11.25" customHeight="1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</row>
    <row r="420" spans="2:17" ht="11.25" customHeight="1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</row>
    <row r="421" spans="2:17" ht="11.25" customHeight="1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2:17" ht="11.25" customHeight="1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</row>
    <row r="423" spans="2:17" ht="11.25" customHeight="1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</row>
    <row r="424" spans="2:17" ht="11.25" customHeight="1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2:17" ht="11.25" customHeight="1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2:17" ht="11.25" customHeight="1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2:17" ht="11.25" customHeight="1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2:17" ht="11.25" customHeight="1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2:17" ht="11.25" customHeight="1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2:17" ht="11.25" customHeight="1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2:17" ht="11.25" customHeight="1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2:17" ht="11.25" customHeight="1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2:17" ht="11.25" customHeight="1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2:17" ht="11.25" customHeight="1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2:17" ht="11.25" customHeight="1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2:17" ht="11.25" customHeight="1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2:17" ht="11.25" customHeight="1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2:17" ht="11.25" customHeight="1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2:17" ht="11.25" customHeight="1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2:17" ht="11.25" customHeight="1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2:17" ht="11.25" customHeight="1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2:17" ht="11.25" customHeight="1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2:17" ht="11.25" customHeight="1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2:17" ht="11.25" customHeight="1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2:17" ht="11.25" customHeight="1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2:17" ht="11.25" customHeight="1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2:17" ht="11.25" customHeight="1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2:17" ht="11.25" customHeight="1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2:17" ht="11.25" customHeight="1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2:17" ht="11.25" customHeight="1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2:17" ht="11.25" customHeight="1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2:17" ht="11.25" customHeight="1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2:17" ht="11.25" customHeight="1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2:17" ht="11.25" customHeight="1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2:17" ht="11.25" customHeight="1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2:17" ht="11.25" customHeight="1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2:17" ht="11.25" customHeight="1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2:17" ht="11.25" customHeight="1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2:17" ht="11.25" customHeight="1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2:17" ht="11.25" customHeight="1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2:17" ht="11.25" customHeight="1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2:17" ht="11.25" customHeight="1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2:17" ht="11.25" customHeight="1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2:17" ht="11.25" customHeight="1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2:17" ht="11.25" customHeight="1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2:17" ht="11.25" customHeight="1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2:17" ht="11.25" customHeight="1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2:17" ht="11.25" customHeight="1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2:17" ht="11.25" customHeight="1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2:17" ht="11.25" customHeight="1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2:17" ht="11.25" customHeight="1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2:17" ht="11.25" customHeight="1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2:17" ht="11.25" customHeight="1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2:17" ht="11.25" customHeight="1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2:17" ht="11.25" customHeight="1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2:17" ht="11.25" customHeight="1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2:17" ht="11.25" customHeight="1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2:17" ht="11.25" customHeight="1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2:17" ht="11.25" customHeight="1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2:17" ht="11.25" customHeight="1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2:17" ht="11.25" customHeight="1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2:17" ht="11.25" customHeight="1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2:17" ht="11.25" customHeight="1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2:17" ht="11.25" customHeight="1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2:17" ht="11.25" customHeight="1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2:17" ht="11.25" customHeight="1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2:17" ht="11.25" customHeight="1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2:17" ht="11.25" customHeight="1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2:17" ht="11.25" customHeight="1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2:17" ht="11.25" customHeight="1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2:17" ht="11.25" customHeight="1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2:17" ht="11.25" customHeight="1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2:17" ht="11.25" customHeight="1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2:17" ht="11.25" customHeight="1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2:17" ht="11.25" customHeight="1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2:17" ht="11.25" customHeight="1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2:17" ht="11.25" customHeight="1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2:17" ht="11.25" customHeight="1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2:17" ht="11.25" customHeight="1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2:17" ht="11.25" customHeight="1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2:17" ht="11.25" customHeight="1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2:17" ht="11.25" customHeight="1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2:17" ht="11.25" customHeight="1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2:17" ht="11.25" customHeight="1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2:17" ht="11.25" customHeight="1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2:17" ht="11.25" customHeight="1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2:17" ht="11.25" customHeight="1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2:17" ht="11.25" customHeight="1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2:17" ht="11.25" customHeight="1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2:17" ht="11.25" customHeight="1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2:17" ht="11.25" customHeight="1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2:17" ht="11.25" customHeight="1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2:17" ht="11.25" customHeight="1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2:17" ht="11.25" customHeight="1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2:17" ht="11.25" customHeight="1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2:17" ht="11.25" customHeight="1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2:17" ht="11.25" customHeight="1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2:17" ht="11.25" customHeight="1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2:17" ht="11.25" customHeight="1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2:17" ht="11.25" customHeight="1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2:17" ht="11.25" customHeight="1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2:17" ht="11.25" customHeight="1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2:17" ht="11.25" customHeight="1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2:17" ht="11.25" customHeight="1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2:17" ht="11.25" customHeight="1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2:17" ht="11.25" customHeight="1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2:17" ht="11.25" customHeight="1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2:17" ht="11.25" customHeight="1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2:17" ht="11.25" customHeight="1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2:17" ht="11.25" customHeight="1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2:17" ht="11.25" customHeight="1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2:17" ht="11.25" customHeight="1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2:17" ht="11.25" customHeight="1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2:17" ht="11.25" customHeight="1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2:17" ht="11.25" customHeight="1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2:17" ht="11.25" customHeight="1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2:17" ht="11.25" customHeight="1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2:17" ht="11.25" customHeight="1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2:17" ht="11.25" customHeight="1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2:17" ht="11.25" customHeight="1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2:17" ht="11.25" customHeight="1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2:17" ht="11.25" customHeight="1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2:17" ht="11.25" customHeight="1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2:17" ht="11.25" customHeight="1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2:17" ht="11.25" customHeight="1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2:17" ht="11.25" customHeight="1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2:17" ht="11.25" customHeight="1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2:17" ht="11.25" customHeight="1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2:17" ht="11.25" customHeight="1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2:17" ht="11.25" customHeight="1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2:17" ht="11.25" customHeight="1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2:17" ht="11.25" customHeight="1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2:17" ht="11.25" customHeight="1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2:17" ht="11.25" customHeight="1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2:17" ht="11.25" customHeight="1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2:17" ht="11.25" customHeight="1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2:17" ht="11.25" customHeight="1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2:17" ht="11.25" customHeight="1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2:17" ht="11.25" customHeight="1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2:17" ht="11.25" customHeight="1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2:17" ht="11.25" customHeight="1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2:17" ht="11.25" customHeight="1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2:17" ht="11.25" customHeight="1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2:17" ht="11.25" customHeight="1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2:17" ht="11.25" customHeight="1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2:17" ht="11.25" customHeight="1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2:17" ht="11.25" customHeight="1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2:17" ht="11.25" customHeight="1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2:17" ht="11.25" customHeight="1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2:17" ht="11.25" customHeight="1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2:17" ht="11.25" customHeight="1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2:17" ht="11.25" customHeight="1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2:17" ht="11.25" customHeight="1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2:17" ht="11.25" customHeight="1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2:17" ht="11.25" customHeight="1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2:17" ht="11.25" customHeight="1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2:17" ht="11.25" customHeight="1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2:17" ht="11.25" customHeight="1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2:17" ht="11.25" customHeight="1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2:17" ht="11.25" customHeight="1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2:17" ht="11.25" customHeight="1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2:17" ht="11.25" customHeight="1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2:17" ht="11.25" customHeight="1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2:17" ht="11.25" customHeight="1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2:17" ht="11.25" customHeight="1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2:17" ht="11.25" customHeight="1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2:17" ht="11.25" customHeight="1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2:17" ht="11.25" customHeight="1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2:17" ht="11.25" customHeight="1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2:17" ht="11.25" customHeight="1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2:17" ht="11.25" customHeight="1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2:17" ht="11.25" customHeight="1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2:17" ht="11.25" customHeight="1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2:17" ht="11.25" customHeight="1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2:17" ht="11.25" customHeight="1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2:17" ht="11.25" customHeight="1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2:17" ht="11.25" customHeight="1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2:17" ht="11.25" customHeight="1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2:17" ht="11.25" customHeight="1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2:17" ht="11.25" customHeight="1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2:17" ht="11.25" customHeight="1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2:17" ht="11.25" customHeight="1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2:17" ht="11.25" customHeight="1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2:17" ht="11.25" customHeight="1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2:17" ht="11.25" customHeight="1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2:17" ht="11.25" customHeight="1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2:17" ht="11.25" customHeight="1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2:17" ht="11.25" customHeight="1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2:17" ht="11.25" customHeight="1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2:17" ht="11.25" customHeight="1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2:17" ht="11.25" customHeight="1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2:17" ht="11.25" customHeight="1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2:17" ht="11.25" customHeight="1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2:17" ht="11.25" customHeight="1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2:17" ht="11.25" customHeight="1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2:17" ht="11.25" customHeight="1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2:17" ht="11.25" customHeight="1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2:17" ht="11.25" customHeight="1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2:17" ht="11.25" customHeight="1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2:17" ht="11.25" customHeight="1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2:17" ht="11.25" customHeight="1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2:17" ht="11.25" customHeight="1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2:17" ht="11.25" customHeight="1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2:17" ht="11.25" customHeight="1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2:17" ht="11.25" customHeight="1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2:17" ht="11.25" customHeight="1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2:17" ht="11.25" customHeight="1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2:17" ht="11.25" customHeight="1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2:17" ht="11.25" customHeight="1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2:17" ht="11.25" customHeight="1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2:17" ht="11.25" customHeight="1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2:17" ht="11.25" customHeight="1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2:17" ht="11.25" customHeight="1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2:17" ht="11.25" customHeight="1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2:17" ht="11.25" customHeight="1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2:17" ht="11.25" customHeight="1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2:17" ht="11.25" customHeight="1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2:17" ht="11.25" customHeight="1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2:17" ht="11.25" customHeight="1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2:17" ht="11.25" customHeight="1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2:17" ht="11.25" customHeight="1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2:17" ht="11.25" customHeight="1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2:17" ht="11.25" customHeight="1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2:17" ht="11.25" customHeight="1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2:17" ht="11.25" customHeight="1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2:17" ht="11.25" customHeight="1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2:17" ht="11.25" customHeight="1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2:17" ht="11.25" customHeight="1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2:17" ht="11.25" customHeight="1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2:17" ht="11.25" customHeight="1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2:17" ht="11.25" customHeight="1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2:17" ht="11.25" customHeight="1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2:17" ht="11.25" customHeight="1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2:17" ht="11.25" customHeight="1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2:17" ht="11.25" customHeight="1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2:17" ht="11.25" customHeight="1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2:17" ht="11.25" customHeight="1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2:17" ht="11.25" customHeight="1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2:17" ht="11.25" customHeight="1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2:17" ht="11.25" customHeight="1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2:17" ht="11.25" customHeight="1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2:17" ht="11.25" customHeight="1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2:17" ht="11.25" customHeight="1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2:17" ht="11.25" customHeight="1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2:17" ht="11.25" customHeight="1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2:17" ht="11.25" customHeight="1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2:17" ht="11.25" customHeight="1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2:17" ht="11.25" customHeight="1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2:17" ht="11.25" customHeight="1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2:17" ht="11.25" customHeight="1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2:17" ht="11.25" customHeight="1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2:17" ht="11.25" customHeight="1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2:17" ht="11.25" customHeight="1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2:17" ht="11.25" customHeight="1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2:17" ht="11.25" customHeight="1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2:17" ht="11.25" customHeight="1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2:17" ht="11.25" customHeight="1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2:17" ht="11.25" customHeight="1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2:17" ht="11.25" customHeight="1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2:17" ht="11.25" customHeight="1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2:17" ht="11.25" customHeight="1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2:17" ht="11.25" customHeight="1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2:17" ht="11.25" customHeight="1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2:17" ht="11.25" customHeight="1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2:17" ht="11.25" customHeight="1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2:17" ht="11.25" customHeight="1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2:17" ht="11.25" customHeight="1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2:17" ht="11.25" customHeight="1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2:17" ht="11.25" customHeight="1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2:17" ht="11.25" customHeight="1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2:17" ht="11.25" customHeight="1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2:17" ht="11.25" customHeight="1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2:17" ht="11.25" customHeight="1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2:17" ht="11.25" customHeight="1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2:17" ht="11.25" customHeight="1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2:17" ht="11.25" customHeight="1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2:17" ht="11.25" customHeight="1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2:17" ht="11.25" customHeight="1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2:17" ht="11.25" customHeight="1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2:17" ht="11.25" customHeight="1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2:17" ht="11.25" customHeight="1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2:17" ht="11.25" customHeight="1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2:17" ht="11.25" customHeight="1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2:17" ht="11.25" customHeight="1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2:17" ht="11.25" customHeight="1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2:17" ht="11.25" customHeight="1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2:17" ht="11.25" customHeight="1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2:17" ht="11.25" customHeight="1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2:17" ht="11.25" customHeight="1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2:17" ht="11.25" customHeight="1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2:17" ht="11.25" customHeight="1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2:17" ht="11.25" customHeight="1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2:17" ht="11.25" customHeight="1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2:17" ht="11.25" customHeight="1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2:17" ht="11.25" customHeight="1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2:17" ht="11.25" customHeight="1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2:17" ht="11.25" customHeight="1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2:17" ht="11.25" customHeight="1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2:17" ht="11.25" customHeight="1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2:17" ht="11.25" customHeight="1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2:17" ht="11.25" customHeight="1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2:17" ht="11.25" customHeight="1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2:17" ht="11.25" customHeight="1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2:17" ht="11.25" customHeight="1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2:17" ht="11.25" customHeight="1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2:17" ht="11.25" customHeight="1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2:17" ht="11.25" customHeight="1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2:17" ht="11.25" customHeight="1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2:17" ht="11.25" customHeight="1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2:17" ht="11.25" customHeight="1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2:17" ht="11.25" customHeight="1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2:17" ht="11.25" customHeight="1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2:17" ht="11.25" customHeight="1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2:17" ht="11.25" customHeight="1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2:17" ht="11.25" customHeight="1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2:17" ht="11.25" customHeight="1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2:17" ht="11.25" customHeight="1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2:17" ht="11.25" customHeight="1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2:17" ht="11.25" customHeight="1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2:17" ht="11.25" customHeight="1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2:17" ht="11.25" customHeight="1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2:17" ht="11.25" customHeight="1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2:17" ht="11.25" customHeight="1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2:17" ht="11.25" customHeight="1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2:17" ht="11.25" customHeight="1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2:17" ht="11.25" customHeight="1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2:17" ht="11.25" customHeight="1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2:17" ht="11.25" customHeight="1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2:17" ht="11.25" customHeight="1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2:17" ht="11.25" customHeight="1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2:17" ht="11.25" customHeight="1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2:17" ht="11.25" customHeight="1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2:17" ht="11.25" customHeight="1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2:17" ht="11.25" customHeight="1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2:17" ht="11.25" customHeight="1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2:17" ht="11.25" customHeight="1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2:17" ht="11.25" customHeight="1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2:17" ht="11.25" customHeight="1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2:17" ht="11.25" customHeight="1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2:17" ht="11.25" customHeight="1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2:17" ht="11.25" customHeight="1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2:17" ht="11.25" customHeight="1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</sheetData>
  <mergeCells count="16">
    <mergeCell ref="G3:G4"/>
    <mergeCell ref="M75:N75"/>
    <mergeCell ref="S78:S79"/>
    <mergeCell ref="U78:V78"/>
    <mergeCell ref="H3:I3"/>
    <mergeCell ref="J3:L3"/>
    <mergeCell ref="M3:M4"/>
    <mergeCell ref="N3:N4"/>
    <mergeCell ref="O3:O4"/>
    <mergeCell ref="P3:Q3"/>
    <mergeCell ref="H4:I4"/>
    <mergeCell ref="B3:B4"/>
    <mergeCell ref="C3:C4"/>
    <mergeCell ref="D3:D4"/>
    <mergeCell ref="E3:E4"/>
    <mergeCell ref="F3:F4"/>
  </mergeCells>
  <conditionalFormatting sqref="N5:N74">
    <cfRule type="expression" dxfId="53" priority="4" stopIfTrue="1">
      <formula>S5=3</formula>
    </cfRule>
    <cfRule type="expression" dxfId="52" priority="5" stopIfTrue="1">
      <formula>S5=2</formula>
    </cfRule>
    <cfRule type="expression" dxfId="51" priority="6" stopIfTrue="1">
      <formula>S5=1</formula>
    </cfRule>
  </conditionalFormatting>
  <conditionalFormatting sqref="L5:L74">
    <cfRule type="expression" dxfId="50" priority="3" stopIfTrue="1">
      <formula>K5=0</formula>
    </cfRule>
  </conditionalFormatting>
  <conditionalFormatting sqref="Z117:AA65536 X109:X65536 B763:Q65536 A257:A65536 Y88:Y65536 AB75:IV65536 B75:F76 J75:Q76 G76:I76 B7:B74 R75:V65536 A75:A255 A50:J74 C48:J49 A42:B49 C42:K47 U17:IV74 A13:J41 AE1:IV16 C1:AD4 U5:AD16 M5:M74 O5:S74 A1:B12 C5:J12 W75:AA77 W88:W65536">
    <cfRule type="cellIs" dxfId="49" priority="2" stopIfTrue="1" operator="equal">
      <formula>0</formula>
    </cfRule>
  </conditionalFormatting>
  <conditionalFormatting sqref="M42:M47 K5:K74">
    <cfRule type="cellIs" dxfId="48" priority="1" stopIfTrue="1" operator="equal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AE782"/>
  <sheetViews>
    <sheetView zoomScaleNormal="100" workbookViewId="0"/>
  </sheetViews>
  <sheetFormatPr defaultRowHeight="11.25" customHeight="1"/>
  <cols>
    <col min="1" max="1" width="9.33203125" style="1"/>
    <col min="2" max="2" width="4.5" style="1" bestFit="1" customWidth="1"/>
    <col min="3" max="3" width="28.83203125" style="1" customWidth="1"/>
    <col min="4" max="4" width="34.33203125" style="1" customWidth="1"/>
    <col min="5" max="5" width="12.5" style="1" customWidth="1"/>
    <col min="6" max="6" width="12.83203125" style="1" customWidth="1"/>
    <col min="7" max="7" width="30.6640625" style="1" customWidth="1"/>
    <col min="8" max="9" width="4.1640625" style="1" customWidth="1"/>
    <col min="10" max="11" width="6.6640625" style="1" customWidth="1"/>
    <col min="12" max="12" width="9.83203125" style="1" customWidth="1"/>
    <col min="13" max="13" width="21.83203125" style="1" customWidth="1"/>
    <col min="14" max="14" width="9.83203125" style="1" customWidth="1"/>
    <col min="15" max="15" width="16.6640625" style="1" customWidth="1"/>
    <col min="16" max="16" width="13" style="1" bestFit="1" customWidth="1"/>
    <col min="17" max="17" width="20.5" style="1" bestFit="1" customWidth="1"/>
    <col min="18" max="18" width="16.83203125" style="1" customWidth="1"/>
    <col min="19" max="19" width="37.5" style="1" customWidth="1"/>
    <col min="20" max="20" width="16.33203125" style="1" customWidth="1"/>
    <col min="21" max="21" width="13.6640625" style="1" bestFit="1" customWidth="1"/>
    <col min="22" max="22" width="34.83203125" style="1" bestFit="1" customWidth="1"/>
    <col min="23" max="23" width="34.6640625" style="1" bestFit="1" customWidth="1"/>
    <col min="24" max="24" width="22" style="1" bestFit="1" customWidth="1"/>
    <col min="25" max="25" width="9.5" style="1" bestFit="1" customWidth="1"/>
    <col min="26" max="26" width="6.1640625" style="1" bestFit="1" customWidth="1"/>
    <col min="27" max="27" width="21.6640625" style="1" customWidth="1"/>
    <col min="28" max="28" width="11.6640625" style="1" bestFit="1" customWidth="1"/>
    <col min="29" max="29" width="29.1640625" style="1" customWidth="1"/>
    <col min="30" max="30" width="4.1640625" style="1" bestFit="1" customWidth="1"/>
    <col min="31" max="31" width="17.83203125" style="1" customWidth="1"/>
    <col min="32" max="32" width="11.6640625" style="1" bestFit="1" customWidth="1"/>
    <col min="33" max="16384" width="9.33203125" style="1"/>
  </cols>
  <sheetData>
    <row r="1" spans="1:30" ht="11.25" customHeight="1">
      <c r="B1" s="11"/>
    </row>
    <row r="3" spans="1:30" ht="11.25" customHeight="1">
      <c r="A3"/>
      <c r="B3" s="208" t="s">
        <v>1931</v>
      </c>
      <c r="C3" s="245" t="s">
        <v>1923</v>
      </c>
      <c r="D3" s="245" t="s">
        <v>1924</v>
      </c>
      <c r="E3" s="245" t="s">
        <v>1925</v>
      </c>
      <c r="F3" s="218" t="s">
        <v>1965</v>
      </c>
      <c r="G3" s="245" t="s">
        <v>1926</v>
      </c>
      <c r="H3" s="249" t="s">
        <v>1927</v>
      </c>
      <c r="I3" s="250"/>
      <c r="J3" s="209" t="s">
        <v>1944</v>
      </c>
      <c r="K3" s="205"/>
      <c r="L3" s="206"/>
      <c r="M3" s="251" t="s">
        <v>1942</v>
      </c>
      <c r="N3" s="218" t="s">
        <v>1936</v>
      </c>
      <c r="O3" s="209" t="s">
        <v>7907</v>
      </c>
      <c r="P3" s="209" t="s">
        <v>1964</v>
      </c>
      <c r="Q3" s="221"/>
      <c r="R3"/>
      <c r="S3" s="1" t="s">
        <v>1943</v>
      </c>
      <c r="U3"/>
      <c r="V3" s="4" t="s">
        <v>1968</v>
      </c>
      <c r="W3" s="4" t="s">
        <v>1970</v>
      </c>
      <c r="X3" s="6" t="s">
        <v>1969</v>
      </c>
      <c r="Y3" s="3" t="s">
        <v>1967</v>
      </c>
      <c r="Z3" s="3" t="s">
        <v>1971</v>
      </c>
      <c r="AA3" s="110" t="s">
        <v>7904</v>
      </c>
      <c r="AB3" s="3" t="s">
        <v>1933</v>
      </c>
    </row>
    <row r="4" spans="1:30" ht="23.25" customHeight="1">
      <c r="A4"/>
      <c r="B4" s="208"/>
      <c r="C4" s="246"/>
      <c r="D4" s="246"/>
      <c r="E4" s="246"/>
      <c r="F4" s="246"/>
      <c r="G4" s="246"/>
      <c r="H4" s="252" t="s">
        <v>1930</v>
      </c>
      <c r="I4" s="253"/>
      <c r="J4" s="135" t="s">
        <v>1928</v>
      </c>
      <c r="K4" s="136" t="s">
        <v>1940</v>
      </c>
      <c r="L4" s="137" t="s">
        <v>1935</v>
      </c>
      <c r="M4" s="251"/>
      <c r="N4" s="220"/>
      <c r="O4" s="209"/>
      <c r="P4" s="138" t="s">
        <v>1988</v>
      </c>
      <c r="Q4" s="139" t="s">
        <v>1329</v>
      </c>
      <c r="R4"/>
      <c r="U4"/>
    </row>
    <row r="5" spans="1:30" ht="11.25" customHeight="1">
      <c r="A5"/>
      <c r="B5" s="44">
        <v>1</v>
      </c>
      <c r="C5" s="111" t="s">
        <v>4712</v>
      </c>
      <c r="D5" s="90" t="s">
        <v>4713</v>
      </c>
      <c r="E5" s="43" t="str">
        <f>VLOOKUP($C5,'Ewidencja działek'!$A$2:$C$59999,2,0)</f>
        <v>34</v>
      </c>
      <c r="F5" s="43" t="str">
        <f>VLOOKUP($C5,'Ewidencja działek'!$A$2:$C$59999,3,0)</f>
        <v xml:space="preserve">Lębork obr 9 </v>
      </c>
      <c r="G5" s="43" t="s">
        <v>1970</v>
      </c>
      <c r="H5" s="44">
        <v>120</v>
      </c>
      <c r="I5" s="44">
        <v>140</v>
      </c>
      <c r="J5" s="44">
        <v>192</v>
      </c>
      <c r="K5" s="69">
        <f t="shared" ref="K5:K41" si="0">ROUND(H5*I5*J5/10000,0)</f>
        <v>323</v>
      </c>
      <c r="L5" s="70">
        <f>ROUND(VLOOKUP(I5,'Wymiary i ciężar'!$C$4:$D$23,2,0)*K5/1000,1)</f>
        <v>5.5</v>
      </c>
      <c r="M5" s="44">
        <v>110</v>
      </c>
      <c r="N5" s="71" t="str">
        <f t="shared" ref="N5:N41" si="1">IF($M5&gt;=120,"I",IF($M5&lt;=90,"III","II"))</f>
        <v>II</v>
      </c>
      <c r="O5" s="45" t="s">
        <v>4714</v>
      </c>
      <c r="P5" s="72">
        <f>IF(AB5=1,$L5*'Koszty jednostkowe'!$F$12,$L5*'Koszty jednostkowe'!$F$10)</f>
        <v>9995.26</v>
      </c>
      <c r="Q5" s="72">
        <f>IF(AB5=1,$L5*'Koszty jednostkowe'!$F$23,$L5*'Koszty jednostkowe'!$F$21)</f>
        <v>8506.2999999999993</v>
      </c>
      <c r="R5"/>
      <c r="S5" s="9">
        <f t="shared" ref="S5:S41" si="2">IF($M5&gt;=120,1,IF($M5&lt;=90,3,2))</f>
        <v>2</v>
      </c>
      <c r="T5"/>
      <c r="U5"/>
      <c r="V5" s="2">
        <f t="shared" ref="V5:AB11" si="3">IF($G5=V$3,1,0)</f>
        <v>0</v>
      </c>
      <c r="W5" s="2">
        <f t="shared" si="3"/>
        <v>1</v>
      </c>
      <c r="X5" s="2">
        <f t="shared" si="3"/>
        <v>0</v>
      </c>
      <c r="Y5" s="2">
        <f t="shared" si="3"/>
        <v>0</v>
      </c>
      <c r="Z5" s="2">
        <f t="shared" si="3"/>
        <v>0</v>
      </c>
      <c r="AA5" s="2">
        <f t="shared" si="3"/>
        <v>0</v>
      </c>
      <c r="AB5" s="2">
        <f t="shared" si="3"/>
        <v>0</v>
      </c>
      <c r="AD5" s="1">
        <f t="shared" ref="AD5:AD41" si="4">SUM(V5:AB5)</f>
        <v>1</v>
      </c>
    </row>
    <row r="6" spans="1:30" ht="11.25" customHeight="1">
      <c r="A6"/>
      <c r="B6" s="44">
        <f>B5+1</f>
        <v>2</v>
      </c>
      <c r="C6" s="111" t="s">
        <v>2012</v>
      </c>
      <c r="D6" s="90" t="s">
        <v>2013</v>
      </c>
      <c r="E6" s="43" t="str">
        <f>VLOOKUP($C6,'Ewidencja działek'!$A$2:$C$59999,2,0)</f>
        <v>341</v>
      </c>
      <c r="F6" s="43" t="str">
        <f>VLOOKUP($C6,'Ewidencja działek'!$A$2:$C$59999,3,0)</f>
        <v xml:space="preserve">Lębork obr 2 </v>
      </c>
      <c r="G6" s="44" t="s">
        <v>1968</v>
      </c>
      <c r="H6" s="44">
        <v>120</v>
      </c>
      <c r="I6" s="44">
        <v>140</v>
      </c>
      <c r="J6" s="44">
        <v>124</v>
      </c>
      <c r="K6" s="69">
        <f t="shared" si="0"/>
        <v>208</v>
      </c>
      <c r="L6" s="70">
        <f>ROUND(VLOOKUP(I6,'Wymiary i ciężar'!$C$4:$D$23,2,0)*K6/1000,1)</f>
        <v>3.5</v>
      </c>
      <c r="M6" s="44">
        <v>110</v>
      </c>
      <c r="N6" s="71" t="str">
        <f t="shared" si="1"/>
        <v>II</v>
      </c>
      <c r="O6" s="45" t="s">
        <v>1146</v>
      </c>
      <c r="P6" s="72">
        <f>IF(AB6=1,$L6*'Koszty jednostkowe'!$F$12,$L6*'Koszty jednostkowe'!$F$10)</f>
        <v>6360.6200000000008</v>
      </c>
      <c r="Q6" s="72">
        <f>IF(AB6=1,$L6*'Koszty jednostkowe'!$F$23,$L6*'Koszty jednostkowe'!$F$21)</f>
        <v>5413.0999999999995</v>
      </c>
      <c r="R6"/>
      <c r="S6" s="9">
        <f t="shared" si="2"/>
        <v>2</v>
      </c>
      <c r="T6"/>
      <c r="U6"/>
      <c r="V6" s="2">
        <f t="shared" si="3"/>
        <v>1</v>
      </c>
      <c r="W6" s="2">
        <f t="shared" si="3"/>
        <v>0</v>
      </c>
      <c r="X6" s="2">
        <f t="shared" si="3"/>
        <v>0</v>
      </c>
      <c r="Y6" s="2">
        <f t="shared" si="3"/>
        <v>0</v>
      </c>
      <c r="Z6" s="2">
        <f t="shared" si="3"/>
        <v>0</v>
      </c>
      <c r="AA6" s="2">
        <f t="shared" si="3"/>
        <v>0</v>
      </c>
      <c r="AB6" s="2">
        <f t="shared" si="3"/>
        <v>0</v>
      </c>
      <c r="AD6" s="1">
        <f t="shared" si="4"/>
        <v>1</v>
      </c>
    </row>
    <row r="7" spans="1:30" ht="11.25" customHeight="1">
      <c r="A7"/>
      <c r="B7" s="44">
        <f t="shared" ref="B7:B70" si="5">B6+1</f>
        <v>3</v>
      </c>
      <c r="C7" s="111" t="s">
        <v>2010</v>
      </c>
      <c r="D7" s="90" t="s">
        <v>2011</v>
      </c>
      <c r="E7" s="43" t="str">
        <f>VLOOKUP($C7,'Ewidencja działek'!$A$2:$C$59999,2,0)</f>
        <v>354</v>
      </c>
      <c r="F7" s="43" t="str">
        <f>VLOOKUP($C7,'Ewidencja działek'!$A$2:$C$59999,3,0)</f>
        <v xml:space="preserve">Lębork obr 2 </v>
      </c>
      <c r="G7" s="44" t="s">
        <v>1968</v>
      </c>
      <c r="H7" s="44">
        <v>120</v>
      </c>
      <c r="I7" s="44">
        <v>140</v>
      </c>
      <c r="J7" s="44">
        <v>112</v>
      </c>
      <c r="K7" s="69">
        <f t="shared" si="0"/>
        <v>188</v>
      </c>
      <c r="L7" s="70">
        <f>ROUND(VLOOKUP(I7,'Wymiary i ciężar'!$C$4:$D$23,2,0)*K7/1000,1)</f>
        <v>3.2</v>
      </c>
      <c r="M7" s="44">
        <v>110</v>
      </c>
      <c r="N7" s="71" t="str">
        <f t="shared" si="1"/>
        <v>II</v>
      </c>
      <c r="O7" s="45" t="s">
        <v>1145</v>
      </c>
      <c r="P7" s="72">
        <f>IF(AB7=1,$L7*'Koszty jednostkowe'!$F$12,$L7*'Koszty jednostkowe'!$F$10)</f>
        <v>5815.4240000000009</v>
      </c>
      <c r="Q7" s="72">
        <f>IF(AB7=1,$L7*'Koszty jednostkowe'!$F$23,$L7*'Koszty jednostkowe'!$F$21)</f>
        <v>4949.12</v>
      </c>
      <c r="R7"/>
      <c r="S7" s="9">
        <f t="shared" si="2"/>
        <v>2</v>
      </c>
      <c r="T7"/>
      <c r="U7"/>
      <c r="V7" s="2">
        <f t="shared" si="3"/>
        <v>1</v>
      </c>
      <c r="W7" s="2">
        <f t="shared" si="3"/>
        <v>0</v>
      </c>
      <c r="X7" s="2">
        <f t="shared" si="3"/>
        <v>0</v>
      </c>
      <c r="Y7" s="2">
        <f t="shared" si="3"/>
        <v>0</v>
      </c>
      <c r="Z7" s="2">
        <f t="shared" si="3"/>
        <v>0</v>
      </c>
      <c r="AA7" s="2">
        <f t="shared" si="3"/>
        <v>0</v>
      </c>
      <c r="AB7" s="2">
        <f t="shared" si="3"/>
        <v>0</v>
      </c>
      <c r="AD7" s="1">
        <f t="shared" si="4"/>
        <v>1</v>
      </c>
    </row>
    <row r="8" spans="1:30" ht="11.25" customHeight="1">
      <c r="A8"/>
      <c r="B8" s="44">
        <f t="shared" si="5"/>
        <v>4</v>
      </c>
      <c r="C8" s="111" t="s">
        <v>2009</v>
      </c>
      <c r="D8" s="90"/>
      <c r="E8" s="43" t="str">
        <f>VLOOKUP($C8,'Ewidencja działek'!$A$2:$C$59999,2,0)</f>
        <v>356</v>
      </c>
      <c r="F8" s="43" t="str">
        <f>VLOOKUP($C8,'Ewidencja działek'!$A$2:$C$59999,3,0)</f>
        <v xml:space="preserve">Lębork obr 2 </v>
      </c>
      <c r="G8" s="44" t="s">
        <v>1968</v>
      </c>
      <c r="H8" s="44">
        <v>120</v>
      </c>
      <c r="I8" s="44">
        <v>140</v>
      </c>
      <c r="J8" s="44">
        <v>126</v>
      </c>
      <c r="K8" s="69">
        <f t="shared" si="0"/>
        <v>212</v>
      </c>
      <c r="L8" s="70">
        <f>ROUND(VLOOKUP(I8,'Wymiary i ciężar'!$C$4:$D$23,2,0)*K8/1000,1)</f>
        <v>3.6</v>
      </c>
      <c r="M8" s="44">
        <v>110</v>
      </c>
      <c r="N8" s="71" t="str">
        <f t="shared" si="1"/>
        <v>II</v>
      </c>
      <c r="O8" s="45" t="s">
        <v>1144</v>
      </c>
      <c r="P8" s="72">
        <f>IF(AB8=1,$L8*'Koszty jednostkowe'!$F$12,$L8*'Koszty jednostkowe'!$F$10)</f>
        <v>6542.3520000000008</v>
      </c>
      <c r="Q8" s="72">
        <f>IF(AB8=1,$L8*'Koszty jednostkowe'!$F$23,$L8*'Koszty jednostkowe'!$F$21)</f>
        <v>5567.76</v>
      </c>
      <c r="R8"/>
      <c r="S8" s="9">
        <f t="shared" si="2"/>
        <v>2</v>
      </c>
      <c r="T8"/>
      <c r="U8"/>
      <c r="V8" s="2">
        <f t="shared" si="3"/>
        <v>1</v>
      </c>
      <c r="W8" s="2">
        <f t="shared" si="3"/>
        <v>0</v>
      </c>
      <c r="X8" s="2">
        <f t="shared" si="3"/>
        <v>0</v>
      </c>
      <c r="Y8" s="2">
        <f t="shared" si="3"/>
        <v>0</v>
      </c>
      <c r="Z8" s="2">
        <f t="shared" si="3"/>
        <v>0</v>
      </c>
      <c r="AA8" s="2">
        <f t="shared" si="3"/>
        <v>0</v>
      </c>
      <c r="AB8" s="2">
        <f t="shared" si="3"/>
        <v>0</v>
      </c>
      <c r="AD8" s="1">
        <f t="shared" si="4"/>
        <v>1</v>
      </c>
    </row>
    <row r="9" spans="1:30" ht="11.25" customHeight="1">
      <c r="A9"/>
      <c r="B9" s="44">
        <f t="shared" si="5"/>
        <v>5</v>
      </c>
      <c r="C9" s="111" t="s">
        <v>2000</v>
      </c>
      <c r="D9" s="90" t="s">
        <v>2001</v>
      </c>
      <c r="E9" s="43" t="str">
        <f>VLOOKUP($C9,'Ewidencja działek'!$A$2:$C$59999,2,0)</f>
        <v>360</v>
      </c>
      <c r="F9" s="43" t="str">
        <f>VLOOKUP($C9,'Ewidencja działek'!$A$2:$C$59999,3,0)</f>
        <v xml:space="preserve">Lębork obr 2 </v>
      </c>
      <c r="G9" s="44" t="s">
        <v>1968</v>
      </c>
      <c r="H9" s="44">
        <v>120</v>
      </c>
      <c r="I9" s="44">
        <v>140</v>
      </c>
      <c r="J9" s="44">
        <v>154</v>
      </c>
      <c r="K9" s="69">
        <f t="shared" si="0"/>
        <v>259</v>
      </c>
      <c r="L9" s="70">
        <f>ROUND(VLOOKUP(I9,'Wymiary i ciężar'!$C$4:$D$23,2,0)*K9/1000,1)</f>
        <v>4.4000000000000004</v>
      </c>
      <c r="M9" s="44">
        <v>110</v>
      </c>
      <c r="N9" s="71" t="str">
        <f t="shared" si="1"/>
        <v>II</v>
      </c>
      <c r="O9" s="45" t="s">
        <v>1139</v>
      </c>
      <c r="P9" s="72">
        <f>IF(AB9=1,$L9*'Koszty jednostkowe'!$F$12,$L9*'Koszty jednostkowe'!$F$10)</f>
        <v>7996.2080000000014</v>
      </c>
      <c r="Q9" s="72">
        <f>IF(AB9=1,$L9*'Koszty jednostkowe'!$F$23,$L9*'Koszty jednostkowe'!$F$21)</f>
        <v>6805.04</v>
      </c>
      <c r="R9"/>
      <c r="S9" s="9">
        <f t="shared" si="2"/>
        <v>2</v>
      </c>
      <c r="T9"/>
      <c r="U9"/>
      <c r="V9" s="2">
        <f t="shared" si="3"/>
        <v>1</v>
      </c>
      <c r="W9" s="2">
        <f t="shared" si="3"/>
        <v>0</v>
      </c>
      <c r="X9" s="2">
        <f t="shared" si="3"/>
        <v>0</v>
      </c>
      <c r="Y9" s="2">
        <f t="shared" si="3"/>
        <v>0</v>
      </c>
      <c r="Z9" s="2">
        <f t="shared" si="3"/>
        <v>0</v>
      </c>
      <c r="AA9" s="2">
        <f t="shared" si="3"/>
        <v>0</v>
      </c>
      <c r="AB9" s="2">
        <f t="shared" si="3"/>
        <v>0</v>
      </c>
      <c r="AD9" s="1">
        <f t="shared" si="4"/>
        <v>1</v>
      </c>
    </row>
    <row r="10" spans="1:30" ht="11.25" customHeight="1">
      <c r="A10"/>
      <c r="B10" s="44">
        <f t="shared" si="5"/>
        <v>6</v>
      </c>
      <c r="C10" s="111" t="s">
        <v>1998</v>
      </c>
      <c r="D10" s="90" t="s">
        <v>1999</v>
      </c>
      <c r="E10" s="43" t="str">
        <f>VLOOKUP($C10,'Ewidencja działek'!$A$2:$C$59999,2,0)</f>
        <v>368</v>
      </c>
      <c r="F10" s="43" t="str">
        <f>VLOOKUP($C10,'Ewidencja działek'!$A$2:$C$59999,3,0)</f>
        <v xml:space="preserve">Lębork obr 2 </v>
      </c>
      <c r="G10" s="44" t="s">
        <v>1968</v>
      </c>
      <c r="H10" s="44">
        <v>120</v>
      </c>
      <c r="I10" s="44">
        <v>140</v>
      </c>
      <c r="J10" s="44">
        <v>112</v>
      </c>
      <c r="K10" s="69">
        <f t="shared" si="0"/>
        <v>188</v>
      </c>
      <c r="L10" s="70">
        <f>ROUND(VLOOKUP(I10,'Wymiary i ciężar'!$C$4:$D$23,2,0)*K10/1000,1)</f>
        <v>3.2</v>
      </c>
      <c r="M10" s="44">
        <v>110</v>
      </c>
      <c r="N10" s="71" t="str">
        <f t="shared" si="1"/>
        <v>II</v>
      </c>
      <c r="O10" s="103" t="s">
        <v>7820</v>
      </c>
      <c r="P10" s="72">
        <f>IF(AB10=1,$L10*'Koszty jednostkowe'!$F$12,$L10*'Koszty jednostkowe'!$F$10)</f>
        <v>5815.4240000000009</v>
      </c>
      <c r="Q10" s="72">
        <f>IF(AB10=1,$L10*'Koszty jednostkowe'!$F$23,$L10*'Koszty jednostkowe'!$F$21)</f>
        <v>4949.12</v>
      </c>
      <c r="R10"/>
      <c r="S10" s="9">
        <f t="shared" si="2"/>
        <v>2</v>
      </c>
      <c r="T10"/>
      <c r="U10"/>
      <c r="V10" s="2">
        <f t="shared" si="3"/>
        <v>1</v>
      </c>
      <c r="W10" s="2">
        <f t="shared" si="3"/>
        <v>0</v>
      </c>
      <c r="X10" s="2">
        <f t="shared" si="3"/>
        <v>0</v>
      </c>
      <c r="Y10" s="2">
        <f t="shared" si="3"/>
        <v>0</v>
      </c>
      <c r="Z10" s="2">
        <f t="shared" si="3"/>
        <v>0</v>
      </c>
      <c r="AA10" s="2">
        <f t="shared" si="3"/>
        <v>0</v>
      </c>
      <c r="AB10" s="2">
        <f t="shared" si="3"/>
        <v>0</v>
      </c>
      <c r="AD10" s="1">
        <f t="shared" si="4"/>
        <v>1</v>
      </c>
    </row>
    <row r="11" spans="1:30" ht="11.25" customHeight="1">
      <c r="A11"/>
      <c r="B11" s="44">
        <f t="shared" si="5"/>
        <v>7</v>
      </c>
      <c r="C11" s="111" t="s">
        <v>2019</v>
      </c>
      <c r="D11" s="90" t="s">
        <v>2020</v>
      </c>
      <c r="E11" s="43" t="str">
        <f>VLOOKUP($C11,'Ewidencja działek'!$A$2:$C$59999,2,0)</f>
        <v>362</v>
      </c>
      <c r="F11" s="43" t="str">
        <f>VLOOKUP($C11,'Ewidencja działek'!$A$2:$C$59999,3,0)</f>
        <v xml:space="preserve">Lębork obr 2 </v>
      </c>
      <c r="G11" s="44" t="s">
        <v>1968</v>
      </c>
      <c r="H11" s="44">
        <v>120</v>
      </c>
      <c r="I11" s="44">
        <v>140</v>
      </c>
      <c r="J11" s="44">
        <v>84</v>
      </c>
      <c r="K11" s="69">
        <f t="shared" si="0"/>
        <v>141</v>
      </c>
      <c r="L11" s="70">
        <f>ROUND(VLOOKUP(I11,'Wymiary i ciężar'!$C$4:$D$23,2,0)*K11/1000,1)</f>
        <v>2.4</v>
      </c>
      <c r="M11" s="44">
        <v>110</v>
      </c>
      <c r="N11" s="71" t="str">
        <f t="shared" si="1"/>
        <v>II</v>
      </c>
      <c r="O11" s="45" t="s">
        <v>1147</v>
      </c>
      <c r="P11" s="72">
        <f>IF(AB11=1,$L11*'Koszty jednostkowe'!$F$12,$L11*'Koszty jednostkowe'!$F$10)</f>
        <v>4361.5680000000002</v>
      </c>
      <c r="Q11" s="72">
        <f>IF(AB11=1,$L11*'Koszty jednostkowe'!$F$23,$L11*'Koszty jednostkowe'!$F$21)</f>
        <v>3711.8399999999997</v>
      </c>
      <c r="R11"/>
      <c r="S11" s="9">
        <f t="shared" si="2"/>
        <v>2</v>
      </c>
      <c r="T11"/>
      <c r="U11"/>
      <c r="V11" s="2">
        <f t="shared" si="3"/>
        <v>1</v>
      </c>
      <c r="W11" s="2">
        <f t="shared" si="3"/>
        <v>0</v>
      </c>
      <c r="X11" s="2">
        <f t="shared" si="3"/>
        <v>0</v>
      </c>
      <c r="Y11" s="2">
        <f t="shared" si="3"/>
        <v>0</v>
      </c>
      <c r="Z11" s="2">
        <f t="shared" si="3"/>
        <v>0</v>
      </c>
      <c r="AA11" s="2">
        <f t="shared" si="3"/>
        <v>0</v>
      </c>
      <c r="AB11" s="2">
        <f t="shared" si="3"/>
        <v>0</v>
      </c>
      <c r="AD11" s="1">
        <f t="shared" si="4"/>
        <v>1</v>
      </c>
    </row>
    <row r="12" spans="1:30" ht="11.25" customHeight="1">
      <c r="A12"/>
      <c r="B12" s="44">
        <f t="shared" si="5"/>
        <v>8</v>
      </c>
      <c r="C12" s="111" t="s">
        <v>1995</v>
      </c>
      <c r="D12" s="90" t="s">
        <v>1996</v>
      </c>
      <c r="E12" s="43" t="str">
        <f>VLOOKUP($C12,'Ewidencja działek'!$A$2:$C$59999,2,0)</f>
        <v>363</v>
      </c>
      <c r="F12" s="43" t="str">
        <f>VLOOKUP($C12,'Ewidencja działek'!$A$2:$C$59999,3,0)</f>
        <v xml:space="preserve">Lębork obr 2 </v>
      </c>
      <c r="G12" s="44" t="s">
        <v>1968</v>
      </c>
      <c r="H12" s="44">
        <v>120</v>
      </c>
      <c r="I12" s="44">
        <v>140</v>
      </c>
      <c r="J12" s="44">
        <v>112</v>
      </c>
      <c r="K12" s="69">
        <f t="shared" si="0"/>
        <v>188</v>
      </c>
      <c r="L12" s="70">
        <f>ROUND(VLOOKUP(I12,'Wymiary i ciężar'!$C$4:$D$23,2,0)*K12/1000,1)</f>
        <v>3.2</v>
      </c>
      <c r="M12" s="44">
        <v>110</v>
      </c>
      <c r="N12" s="71" t="str">
        <f t="shared" si="1"/>
        <v>II</v>
      </c>
      <c r="O12" s="45" t="s">
        <v>1137</v>
      </c>
      <c r="P12" s="72">
        <f>IF(AB12=1,$L12*'Koszty jednostkowe'!$F$12,$L12*'Koszty jednostkowe'!$F$10)</f>
        <v>5815.4240000000009</v>
      </c>
      <c r="Q12" s="72">
        <f>IF(AB12=1,$L12*'Koszty jednostkowe'!$F$23,$L12*'Koszty jednostkowe'!$F$21)</f>
        <v>4949.12</v>
      </c>
      <c r="R12"/>
      <c r="S12" s="9">
        <f t="shared" si="2"/>
        <v>2</v>
      </c>
      <c r="T12"/>
      <c r="U12"/>
      <c r="V12" s="2">
        <f t="shared" ref="V12:AB30" si="6">IF($G12=V$3,1,0)</f>
        <v>1</v>
      </c>
      <c r="W12" s="2">
        <f t="shared" si="6"/>
        <v>0</v>
      </c>
      <c r="X12" s="2">
        <f t="shared" si="6"/>
        <v>0</v>
      </c>
      <c r="Y12" s="2">
        <f t="shared" si="6"/>
        <v>0</v>
      </c>
      <c r="Z12" s="2">
        <f t="shared" si="6"/>
        <v>0</v>
      </c>
      <c r="AA12" s="2">
        <f t="shared" si="6"/>
        <v>0</v>
      </c>
      <c r="AB12" s="2">
        <f t="shared" si="6"/>
        <v>0</v>
      </c>
      <c r="AD12" s="1">
        <f t="shared" si="4"/>
        <v>1</v>
      </c>
    </row>
    <row r="13" spans="1:30" ht="11.25" customHeight="1">
      <c r="A13"/>
      <c r="B13" s="44">
        <f t="shared" si="5"/>
        <v>9</v>
      </c>
      <c r="C13" s="111" t="s">
        <v>1997</v>
      </c>
      <c r="D13" s="90"/>
      <c r="E13" s="43" t="str">
        <f>VLOOKUP($C13,'Ewidencja działek'!$A$2:$C$59999,2,0)</f>
        <v>370</v>
      </c>
      <c r="F13" s="43" t="str">
        <f>VLOOKUP($C13,'Ewidencja działek'!$A$2:$C$59999,3,0)</f>
        <v xml:space="preserve">Lębork obr 2 </v>
      </c>
      <c r="G13" s="44" t="s">
        <v>1968</v>
      </c>
      <c r="H13" s="44">
        <v>120</v>
      </c>
      <c r="I13" s="44">
        <v>140</v>
      </c>
      <c r="J13" s="44">
        <v>126</v>
      </c>
      <c r="K13" s="69">
        <f t="shared" si="0"/>
        <v>212</v>
      </c>
      <c r="L13" s="70">
        <f>ROUND(VLOOKUP(I13,'Wymiary i ciężar'!$C$4:$D$23,2,0)*K13/1000,1)</f>
        <v>3.6</v>
      </c>
      <c r="M13" s="44">
        <v>110</v>
      </c>
      <c r="N13" s="71" t="str">
        <f t="shared" si="1"/>
        <v>II</v>
      </c>
      <c r="O13" s="45" t="s">
        <v>1138</v>
      </c>
      <c r="P13" s="72">
        <f>IF(AB13=1,$L13*'Koszty jednostkowe'!$F$12,$L13*'Koszty jednostkowe'!$F$10)</f>
        <v>6542.3520000000008</v>
      </c>
      <c r="Q13" s="72">
        <f>IF(AB13=1,$L13*'Koszty jednostkowe'!$F$23,$L13*'Koszty jednostkowe'!$F$21)</f>
        <v>5567.76</v>
      </c>
      <c r="R13"/>
      <c r="S13" s="9">
        <f t="shared" si="2"/>
        <v>2</v>
      </c>
      <c r="T13"/>
      <c r="U13"/>
      <c r="V13" s="2">
        <f t="shared" si="6"/>
        <v>1</v>
      </c>
      <c r="W13" s="2">
        <f t="shared" si="6"/>
        <v>0</v>
      </c>
      <c r="X13" s="2">
        <f t="shared" si="6"/>
        <v>0</v>
      </c>
      <c r="Y13" s="2">
        <f t="shared" si="6"/>
        <v>0</v>
      </c>
      <c r="Z13" s="2">
        <f t="shared" si="6"/>
        <v>0</v>
      </c>
      <c r="AA13" s="2">
        <f t="shared" si="6"/>
        <v>0</v>
      </c>
      <c r="AB13" s="2">
        <f t="shared" si="6"/>
        <v>0</v>
      </c>
      <c r="AD13" s="1">
        <f t="shared" si="4"/>
        <v>1</v>
      </c>
    </row>
    <row r="14" spans="1:30" ht="11.25" customHeight="1">
      <c r="A14"/>
      <c r="B14" s="44">
        <f t="shared" si="5"/>
        <v>10</v>
      </c>
      <c r="C14" s="111" t="s">
        <v>1150</v>
      </c>
      <c r="D14" s="90" t="s">
        <v>2031</v>
      </c>
      <c r="E14" s="43" t="str">
        <f>VLOOKUP($C14,'Ewidencja działek'!$A$2:$C$59999,2,0)</f>
        <v>237</v>
      </c>
      <c r="F14" s="43" t="str">
        <f>VLOOKUP($C14,'Ewidencja działek'!$A$2:$C$59999,3,0)</f>
        <v xml:space="preserve">Lębork obr 6 </v>
      </c>
      <c r="G14" s="44" t="s">
        <v>1968</v>
      </c>
      <c r="H14" s="44">
        <v>110</v>
      </c>
      <c r="I14" s="44">
        <v>120</v>
      </c>
      <c r="J14" s="44">
        <v>144</v>
      </c>
      <c r="K14" s="69">
        <f t="shared" si="0"/>
        <v>190</v>
      </c>
      <c r="L14" s="70">
        <f>ROUND(VLOOKUP(I14,'Wymiary i ciężar'!$C$4:$D$23,2,0)*K14/1000,1)</f>
        <v>3.2</v>
      </c>
      <c r="M14" s="44">
        <v>105</v>
      </c>
      <c r="N14" s="71" t="str">
        <f t="shared" si="1"/>
        <v>II</v>
      </c>
      <c r="O14" s="45" t="s">
        <v>2032</v>
      </c>
      <c r="P14" s="72">
        <f>IF(AB14=1,$L14*'Koszty jednostkowe'!$F$12,$L14*'Koszty jednostkowe'!$F$10)</f>
        <v>5815.4240000000009</v>
      </c>
      <c r="Q14" s="72">
        <f>IF(AB14=1,$L14*'Koszty jednostkowe'!$F$23,$L14*'Koszty jednostkowe'!$F$21)</f>
        <v>4949.12</v>
      </c>
      <c r="R14"/>
      <c r="S14" s="9">
        <f t="shared" si="2"/>
        <v>2</v>
      </c>
      <c r="T14"/>
      <c r="U14"/>
      <c r="V14" s="2">
        <f t="shared" si="6"/>
        <v>1</v>
      </c>
      <c r="W14" s="2">
        <f t="shared" si="6"/>
        <v>0</v>
      </c>
      <c r="X14" s="2">
        <f t="shared" si="6"/>
        <v>0</v>
      </c>
      <c r="Y14" s="2">
        <f t="shared" si="6"/>
        <v>0</v>
      </c>
      <c r="Z14" s="2">
        <f t="shared" si="6"/>
        <v>0</v>
      </c>
      <c r="AA14" s="2">
        <f t="shared" si="6"/>
        <v>0</v>
      </c>
      <c r="AB14" s="2">
        <f t="shared" si="6"/>
        <v>0</v>
      </c>
      <c r="AD14" s="1">
        <f t="shared" si="4"/>
        <v>1</v>
      </c>
    </row>
    <row r="15" spans="1:30" ht="11.25" customHeight="1">
      <c r="A15"/>
      <c r="B15" s="44">
        <f t="shared" si="5"/>
        <v>11</v>
      </c>
      <c r="C15" s="111" t="s">
        <v>4032</v>
      </c>
      <c r="D15" s="102" t="s">
        <v>7903</v>
      </c>
      <c r="E15" s="43" t="str">
        <f>VLOOKUP($C15,'Ewidencja działek'!$A$2:$C$59999,2,0)</f>
        <v>249/2</v>
      </c>
      <c r="F15" s="43" t="str">
        <f>VLOOKUP($C15,'Ewidencja działek'!$A$2:$C$59999,3,0)</f>
        <v xml:space="preserve">Lębork obr 1 </v>
      </c>
      <c r="G15" s="52" t="s">
        <v>1967</v>
      </c>
      <c r="H15" s="44">
        <v>100</v>
      </c>
      <c r="I15" s="44">
        <v>120</v>
      </c>
      <c r="J15" s="44">
        <v>12</v>
      </c>
      <c r="K15" s="69">
        <f t="shared" si="0"/>
        <v>14</v>
      </c>
      <c r="L15" s="70">
        <f>ROUND(VLOOKUP(I15,'Wymiary i ciężar'!$C$4:$D$23,2,0)*K15/1000,1)</f>
        <v>0.2</v>
      </c>
      <c r="M15" s="44">
        <v>100</v>
      </c>
      <c r="N15" s="71" t="str">
        <f t="shared" si="1"/>
        <v>II</v>
      </c>
      <c r="O15" s="45" t="s">
        <v>7397</v>
      </c>
      <c r="P15" s="72">
        <f>IF(AB15=1,$L15*'Koszty jednostkowe'!$F$12,$L15*'Koszty jednostkowe'!$F$10)</f>
        <v>363.46400000000006</v>
      </c>
      <c r="Q15" s="72">
        <f>IF(AB15=1,$L15*'Koszty jednostkowe'!$F$23,$L15*'Koszty jednostkowe'!$F$21)</f>
        <v>309.32</v>
      </c>
      <c r="R15"/>
      <c r="S15" s="9">
        <f t="shared" si="2"/>
        <v>2</v>
      </c>
      <c r="T15"/>
      <c r="U15"/>
      <c r="V15" s="2">
        <f t="shared" si="6"/>
        <v>0</v>
      </c>
      <c r="W15" s="2">
        <f t="shared" si="6"/>
        <v>0</v>
      </c>
      <c r="X15" s="2">
        <f t="shared" si="6"/>
        <v>0</v>
      </c>
      <c r="Y15" s="2">
        <f t="shared" si="6"/>
        <v>1</v>
      </c>
      <c r="Z15" s="2">
        <f t="shared" si="6"/>
        <v>0</v>
      </c>
      <c r="AA15" s="2">
        <f t="shared" si="6"/>
        <v>0</v>
      </c>
      <c r="AB15" s="2">
        <f t="shared" si="6"/>
        <v>0</v>
      </c>
      <c r="AD15" s="1">
        <f t="shared" si="4"/>
        <v>1</v>
      </c>
    </row>
    <row r="16" spans="1:30" ht="11.25" customHeight="1">
      <c r="A16"/>
      <c r="B16" s="44">
        <f t="shared" si="5"/>
        <v>12</v>
      </c>
      <c r="C16" s="111" t="s">
        <v>4036</v>
      </c>
      <c r="D16" s="90" t="s">
        <v>7394</v>
      </c>
      <c r="E16" s="43" t="str">
        <f>VLOOKUP($C16,'Ewidencja działek'!$A$2:$C$59999,2,0)</f>
        <v>253</v>
      </c>
      <c r="F16" s="43" t="str">
        <f>VLOOKUP($C16,'Ewidencja działek'!$A$2:$C$59999,3,0)</f>
        <v xml:space="preserve">Lębork obr 1 </v>
      </c>
      <c r="G16" s="52" t="s">
        <v>1968</v>
      </c>
      <c r="H16" s="44">
        <v>100</v>
      </c>
      <c r="I16" s="44">
        <v>120</v>
      </c>
      <c r="J16" s="44">
        <v>132</v>
      </c>
      <c r="K16" s="69">
        <f t="shared" si="0"/>
        <v>158</v>
      </c>
      <c r="L16" s="70">
        <f>ROUND(VLOOKUP(I16,'Wymiary i ciężar'!$C$4:$D$23,2,0)*K16/1000,1)</f>
        <v>2.7</v>
      </c>
      <c r="M16" s="44">
        <v>115</v>
      </c>
      <c r="N16" s="71" t="str">
        <f t="shared" si="1"/>
        <v>II</v>
      </c>
      <c r="O16" s="45" t="s">
        <v>7399</v>
      </c>
      <c r="P16" s="72">
        <f>IF(AB16=1,$L16*'Koszty jednostkowe'!$F$12,$L16*'Koszty jednostkowe'!$F$10)</f>
        <v>4906.764000000001</v>
      </c>
      <c r="Q16" s="72">
        <f>IF(AB16=1,$L16*'Koszty jednostkowe'!$F$23,$L16*'Koszty jednostkowe'!$F$21)</f>
        <v>4175.82</v>
      </c>
      <c r="R16"/>
      <c r="S16" s="9">
        <f t="shared" si="2"/>
        <v>2</v>
      </c>
      <c r="T16"/>
      <c r="U16"/>
      <c r="V16" s="2">
        <f t="shared" si="6"/>
        <v>1</v>
      </c>
      <c r="W16" s="2">
        <f t="shared" si="6"/>
        <v>0</v>
      </c>
      <c r="X16" s="2">
        <f t="shared" si="6"/>
        <v>0</v>
      </c>
      <c r="Y16" s="2">
        <f t="shared" si="6"/>
        <v>0</v>
      </c>
      <c r="Z16" s="2">
        <f t="shared" si="6"/>
        <v>0</v>
      </c>
      <c r="AA16" s="2">
        <f t="shared" si="6"/>
        <v>0</v>
      </c>
      <c r="AB16" s="2">
        <f t="shared" si="6"/>
        <v>0</v>
      </c>
      <c r="AD16" s="1">
        <f t="shared" si="4"/>
        <v>1</v>
      </c>
    </row>
    <row r="17" spans="1:30" ht="11.25" customHeight="1">
      <c r="A17"/>
      <c r="B17" s="44">
        <f t="shared" si="5"/>
        <v>13</v>
      </c>
      <c r="C17" s="111" t="s">
        <v>4067</v>
      </c>
      <c r="D17" s="102" t="s">
        <v>7393</v>
      </c>
      <c r="E17" s="43" t="str">
        <f>VLOOKUP($C17,'Ewidencja działek'!$A$2:$C$59999,2,0)</f>
        <v>282/1</v>
      </c>
      <c r="F17" s="43" t="str">
        <f>VLOOKUP($C17,'Ewidencja działek'!$A$2:$C$59999,3,0)</f>
        <v xml:space="preserve">Lębork obr 1 </v>
      </c>
      <c r="G17" s="52" t="s">
        <v>1968</v>
      </c>
      <c r="H17" s="44">
        <v>100</v>
      </c>
      <c r="I17" s="44">
        <v>110</v>
      </c>
      <c r="J17" s="44">
        <v>90</v>
      </c>
      <c r="K17" s="69">
        <f>ROUND(H17*I17*J17/10000,0)</f>
        <v>99</v>
      </c>
      <c r="L17" s="70">
        <f>ROUND(VLOOKUP(I17,'Wymiary i ciężar'!$C$4:$D$23,2,0)*K17/1000,1)</f>
        <v>1.3</v>
      </c>
      <c r="M17" s="44">
        <v>115</v>
      </c>
      <c r="N17" s="71" t="str">
        <f t="shared" si="1"/>
        <v>II</v>
      </c>
      <c r="O17" s="45" t="s">
        <v>7395</v>
      </c>
      <c r="P17" s="72">
        <f>IF(AB17=1,$L17*'Koszty jednostkowe'!$F$12,$L17*'Koszty jednostkowe'!$F$10)</f>
        <v>2362.5160000000001</v>
      </c>
      <c r="Q17" s="72">
        <f>IF(AB17=1,$L17*'Koszty jednostkowe'!$F$23,$L17*'Koszty jednostkowe'!$F$21)</f>
        <v>2010.58</v>
      </c>
      <c r="R17"/>
      <c r="S17" s="9">
        <f t="shared" si="2"/>
        <v>2</v>
      </c>
      <c r="T17"/>
      <c r="U17"/>
      <c r="V17" s="2">
        <f t="shared" si="6"/>
        <v>1</v>
      </c>
      <c r="W17" s="2">
        <f t="shared" si="6"/>
        <v>0</v>
      </c>
      <c r="X17" s="2">
        <f t="shared" si="6"/>
        <v>0</v>
      </c>
      <c r="Y17" s="2">
        <f t="shared" si="6"/>
        <v>0</v>
      </c>
      <c r="Z17" s="2">
        <f t="shared" si="6"/>
        <v>0</v>
      </c>
      <c r="AA17" s="2">
        <f t="shared" si="6"/>
        <v>0</v>
      </c>
      <c r="AB17" s="2">
        <f t="shared" si="6"/>
        <v>0</v>
      </c>
      <c r="AD17" s="1">
        <f>SUM(V17:AB17)</f>
        <v>1</v>
      </c>
    </row>
    <row r="18" spans="1:30" ht="11.25" customHeight="1">
      <c r="A18"/>
      <c r="B18" s="44">
        <f t="shared" si="5"/>
        <v>14</v>
      </c>
      <c r="C18" s="111" t="s">
        <v>2027</v>
      </c>
      <c r="D18" s="90" t="s">
        <v>2028</v>
      </c>
      <c r="E18" s="43" t="str">
        <f>VLOOKUP($C18,'Ewidencja działek'!$A$2:$C$59999,2,0)</f>
        <v>2/51</v>
      </c>
      <c r="F18" s="43" t="str">
        <f>VLOOKUP($C18,'Ewidencja działek'!$A$2:$C$59999,3,0)</f>
        <v xml:space="preserve">Lębork obr 6 </v>
      </c>
      <c r="G18" s="44" t="s">
        <v>1969</v>
      </c>
      <c r="H18" s="44">
        <v>110</v>
      </c>
      <c r="I18" s="44">
        <v>120</v>
      </c>
      <c r="J18" s="44">
        <v>31</v>
      </c>
      <c r="K18" s="69">
        <f t="shared" si="0"/>
        <v>41</v>
      </c>
      <c r="L18" s="70">
        <f>ROUND(VLOOKUP(I18,'Wymiary i ciężar'!$C$4:$D$23,2,0)*K18/1000,1)</f>
        <v>0.7</v>
      </c>
      <c r="M18" s="44">
        <v>115</v>
      </c>
      <c r="N18" s="71" t="str">
        <f t="shared" si="1"/>
        <v>II</v>
      </c>
      <c r="O18" s="45" t="s">
        <v>2030</v>
      </c>
      <c r="P18" s="72">
        <f>IF(AB18=1,$L18*'Koszty jednostkowe'!$F$12,$L18*'Koszty jednostkowe'!$F$10)</f>
        <v>1272.124</v>
      </c>
      <c r="Q18" s="72">
        <f>IF(AB18=1,$L18*'Koszty jednostkowe'!$F$23,$L18*'Koszty jednostkowe'!$F$21)</f>
        <v>1082.6199999999999</v>
      </c>
      <c r="R18"/>
      <c r="S18" s="9">
        <f t="shared" si="2"/>
        <v>2</v>
      </c>
      <c r="T18"/>
      <c r="U18"/>
      <c r="V18" s="2">
        <f t="shared" si="6"/>
        <v>0</v>
      </c>
      <c r="W18" s="2">
        <f t="shared" si="6"/>
        <v>0</v>
      </c>
      <c r="X18" s="2">
        <f t="shared" si="6"/>
        <v>1</v>
      </c>
      <c r="Y18" s="2">
        <f t="shared" si="6"/>
        <v>0</v>
      </c>
      <c r="Z18" s="2">
        <f t="shared" si="6"/>
        <v>0</v>
      </c>
      <c r="AA18" s="2">
        <f t="shared" si="6"/>
        <v>0</v>
      </c>
      <c r="AB18" s="2">
        <f t="shared" si="6"/>
        <v>0</v>
      </c>
      <c r="AD18" s="1">
        <f t="shared" si="4"/>
        <v>1</v>
      </c>
    </row>
    <row r="19" spans="1:30" ht="11.25" customHeight="1">
      <c r="A19"/>
      <c r="B19" s="44">
        <f t="shared" si="5"/>
        <v>15</v>
      </c>
      <c r="C19" s="112" t="s">
        <v>2033</v>
      </c>
      <c r="D19" s="90" t="s">
        <v>2034</v>
      </c>
      <c r="E19" s="43" t="str">
        <f>VLOOKUP($C19,'Ewidencja działek'!$A$2:$C$59999,2,0)</f>
        <v>236</v>
      </c>
      <c r="F19" s="43" t="str">
        <f>VLOOKUP($C19,'Ewidencja działek'!$A$2:$C$59999,3,0)</f>
        <v xml:space="preserve">Lębork obr 6 </v>
      </c>
      <c r="G19" s="44" t="s">
        <v>1968</v>
      </c>
      <c r="H19" s="44">
        <v>110</v>
      </c>
      <c r="I19" s="44">
        <v>120</v>
      </c>
      <c r="J19" s="44">
        <v>140</v>
      </c>
      <c r="K19" s="69">
        <f t="shared" si="0"/>
        <v>185</v>
      </c>
      <c r="L19" s="70">
        <f>ROUND(VLOOKUP(I19,'Wymiary i ciężar'!$C$4:$D$23,2,0)*K19/1000,1)</f>
        <v>3.1</v>
      </c>
      <c r="M19" s="44">
        <v>100</v>
      </c>
      <c r="N19" s="71" t="str">
        <f t="shared" si="1"/>
        <v>II</v>
      </c>
      <c r="O19" s="45" t="s">
        <v>2035</v>
      </c>
      <c r="P19" s="72">
        <f>IF(AB19=1,$L19*'Koszty jednostkowe'!$F$12,$L19*'Koszty jednostkowe'!$F$10)</f>
        <v>5633.6920000000009</v>
      </c>
      <c r="Q19" s="72">
        <f>IF(AB19=1,$L19*'Koszty jednostkowe'!$F$23,$L19*'Koszty jednostkowe'!$F$21)</f>
        <v>4794.46</v>
      </c>
      <c r="R19"/>
      <c r="S19" s="9">
        <f t="shared" si="2"/>
        <v>2</v>
      </c>
      <c r="T19"/>
      <c r="U19"/>
      <c r="V19" s="2">
        <f t="shared" si="6"/>
        <v>1</v>
      </c>
      <c r="W19" s="2">
        <f t="shared" si="6"/>
        <v>0</v>
      </c>
      <c r="X19" s="2">
        <f t="shared" si="6"/>
        <v>0</v>
      </c>
      <c r="Y19" s="2">
        <f t="shared" si="6"/>
        <v>0</v>
      </c>
      <c r="Z19" s="2">
        <f t="shared" si="6"/>
        <v>0</v>
      </c>
      <c r="AA19" s="2">
        <f t="shared" si="6"/>
        <v>0</v>
      </c>
      <c r="AB19" s="2">
        <f t="shared" si="6"/>
        <v>0</v>
      </c>
      <c r="AD19" s="1">
        <f t="shared" si="4"/>
        <v>1</v>
      </c>
    </row>
    <row r="20" spans="1:30" ht="11.25" customHeight="1">
      <c r="A20"/>
      <c r="B20" s="44">
        <f t="shared" si="5"/>
        <v>16</v>
      </c>
      <c r="C20" s="111" t="s">
        <v>6362</v>
      </c>
      <c r="D20" s="90" t="s">
        <v>1151</v>
      </c>
      <c r="E20" s="43" t="str">
        <f>VLOOKUP($C20,'Ewidencja działek'!$A$2:$C$59999,2,0)</f>
        <v>133</v>
      </c>
      <c r="F20" s="43" t="str">
        <f>VLOOKUP($C20,'Ewidencja działek'!$A$2:$C$59999,3,0)</f>
        <v xml:space="preserve">Lębork obr 2 </v>
      </c>
      <c r="G20" s="44" t="s">
        <v>1968</v>
      </c>
      <c r="H20" s="44">
        <v>90</v>
      </c>
      <c r="I20" s="44">
        <v>110</v>
      </c>
      <c r="J20" s="44">
        <v>88</v>
      </c>
      <c r="K20" s="69">
        <f>ROUND(H20*I20*J20/10000,0)</f>
        <v>87</v>
      </c>
      <c r="L20" s="70">
        <f>ROUND(VLOOKUP(I20,'Wymiary i ciężar'!$C$4:$D$23,2,0)*K20/1000,1)</f>
        <v>1.1000000000000001</v>
      </c>
      <c r="M20" s="44">
        <v>110</v>
      </c>
      <c r="N20" s="71" t="str">
        <f t="shared" si="1"/>
        <v>II</v>
      </c>
      <c r="O20" s="45" t="s">
        <v>1156</v>
      </c>
      <c r="P20" s="72">
        <f>IF(AB20=1,$L20*'Koszty jednostkowe'!$F$12,$L20*'Koszty jednostkowe'!$F$10)</f>
        <v>1999.0520000000004</v>
      </c>
      <c r="Q20" s="72">
        <f>IF(AB20=1,$L20*'Koszty jednostkowe'!$F$23,$L20*'Koszty jednostkowe'!$F$21)</f>
        <v>1701.26</v>
      </c>
      <c r="R20"/>
      <c r="S20" s="9">
        <f t="shared" si="2"/>
        <v>2</v>
      </c>
      <c r="T20"/>
      <c r="U20"/>
      <c r="V20" s="2">
        <f t="shared" si="6"/>
        <v>1</v>
      </c>
      <c r="W20" s="2">
        <f t="shared" si="6"/>
        <v>0</v>
      </c>
      <c r="X20" s="2">
        <f t="shared" si="6"/>
        <v>0</v>
      </c>
      <c r="Y20" s="2">
        <f t="shared" si="6"/>
        <v>0</v>
      </c>
      <c r="Z20" s="2">
        <f t="shared" si="6"/>
        <v>0</v>
      </c>
      <c r="AA20" s="2">
        <f t="shared" si="6"/>
        <v>0</v>
      </c>
      <c r="AB20" s="2">
        <f t="shared" si="6"/>
        <v>0</v>
      </c>
      <c r="AD20" s="1">
        <f>SUM(V20:AB20)</f>
        <v>1</v>
      </c>
    </row>
    <row r="21" spans="1:30" ht="11.25" customHeight="1">
      <c r="A21"/>
      <c r="B21" s="44">
        <f t="shared" si="5"/>
        <v>17</v>
      </c>
      <c r="C21" s="111" t="s">
        <v>6363</v>
      </c>
      <c r="D21" s="90"/>
      <c r="E21" s="43" t="str">
        <f>VLOOKUP($C21,'Ewidencja działek'!$A$2:$C$59999,2,0)</f>
        <v>134</v>
      </c>
      <c r="F21" s="43" t="str">
        <f>VLOOKUP($C21,'Ewidencja działek'!$A$2:$C$59999,3,0)</f>
        <v xml:space="preserve">Lębork obr 2 </v>
      </c>
      <c r="G21" s="44" t="s">
        <v>1968</v>
      </c>
      <c r="H21" s="44">
        <v>90</v>
      </c>
      <c r="I21" s="44">
        <v>110</v>
      </c>
      <c r="J21" s="44">
        <v>88</v>
      </c>
      <c r="K21" s="69">
        <f>ROUND(H21*I21*J21/10000,0)</f>
        <v>87</v>
      </c>
      <c r="L21" s="70">
        <f>ROUND(VLOOKUP(I21,'Wymiary i ciężar'!$C$4:$D$23,2,0)*K21/1000,1)</f>
        <v>1.1000000000000001</v>
      </c>
      <c r="M21" s="44">
        <v>110</v>
      </c>
      <c r="N21" s="71" t="str">
        <f t="shared" si="1"/>
        <v>II</v>
      </c>
      <c r="O21" s="45" t="s">
        <v>1155</v>
      </c>
      <c r="P21" s="72">
        <f>IF(AB21=1,$L21*'Koszty jednostkowe'!$F$12,$L21*'Koszty jednostkowe'!$F$10)</f>
        <v>1999.0520000000004</v>
      </c>
      <c r="Q21" s="72">
        <f>IF(AB21=1,$L21*'Koszty jednostkowe'!$F$23,$L21*'Koszty jednostkowe'!$F$21)</f>
        <v>1701.26</v>
      </c>
      <c r="R21"/>
      <c r="S21" s="9">
        <f t="shared" si="2"/>
        <v>2</v>
      </c>
      <c r="T21"/>
      <c r="U21"/>
      <c r="V21" s="2">
        <f t="shared" si="6"/>
        <v>1</v>
      </c>
      <c r="W21" s="2">
        <f t="shared" si="6"/>
        <v>0</v>
      </c>
      <c r="X21" s="2">
        <f t="shared" si="6"/>
        <v>0</v>
      </c>
      <c r="Y21" s="2">
        <f t="shared" si="6"/>
        <v>0</v>
      </c>
      <c r="Z21" s="2">
        <f t="shared" si="6"/>
        <v>0</v>
      </c>
      <c r="AA21" s="2">
        <f t="shared" si="6"/>
        <v>0</v>
      </c>
      <c r="AB21" s="2">
        <f t="shared" si="6"/>
        <v>0</v>
      </c>
      <c r="AD21" s="1">
        <f>SUM(V21:AB21)</f>
        <v>1</v>
      </c>
    </row>
    <row r="22" spans="1:30" ht="11.25" customHeight="1">
      <c r="A22"/>
      <c r="B22" s="44">
        <f t="shared" si="5"/>
        <v>18</v>
      </c>
      <c r="C22" s="111" t="s">
        <v>6370</v>
      </c>
      <c r="D22" s="90"/>
      <c r="E22" s="43" t="str">
        <f>VLOOKUP($C22,'Ewidencja działek'!$A$2:$C$59999,2,0)</f>
        <v>141</v>
      </c>
      <c r="F22" s="43" t="str">
        <f>VLOOKUP($C22,'Ewidencja działek'!$A$2:$C$59999,3,0)</f>
        <v xml:space="preserve">Lębork obr 2 </v>
      </c>
      <c r="G22" s="44" t="s">
        <v>1968</v>
      </c>
      <c r="H22" s="44">
        <v>90</v>
      </c>
      <c r="I22" s="44">
        <v>110</v>
      </c>
      <c r="J22" s="44">
        <v>120</v>
      </c>
      <c r="K22" s="69">
        <f>ROUND(H22*I22*J22/10000,0)</f>
        <v>119</v>
      </c>
      <c r="L22" s="70">
        <f>ROUND(VLOOKUP(I22,'Wymiary i ciężar'!$C$4:$D$23,2,0)*K22/1000,1)</f>
        <v>1.5</v>
      </c>
      <c r="M22" s="44">
        <v>110</v>
      </c>
      <c r="N22" s="71" t="str">
        <f t="shared" si="1"/>
        <v>II</v>
      </c>
      <c r="O22" s="45" t="s">
        <v>7916</v>
      </c>
      <c r="P22" s="72">
        <f>IF(AB22=1,$L22*'Koszty jednostkowe'!$F$12,$L22*'Koszty jednostkowe'!$F$10)</f>
        <v>2725.9800000000005</v>
      </c>
      <c r="Q22" s="72">
        <f>IF(AB22=1,$L22*'Koszty jednostkowe'!$F$23,$L22*'Koszty jednostkowe'!$F$21)</f>
        <v>2319.8999999999996</v>
      </c>
      <c r="R22"/>
      <c r="S22" s="9">
        <f t="shared" si="2"/>
        <v>2</v>
      </c>
      <c r="T22"/>
      <c r="U22"/>
      <c r="V22" s="2">
        <f t="shared" si="6"/>
        <v>1</v>
      </c>
      <c r="W22" s="2">
        <f t="shared" si="6"/>
        <v>0</v>
      </c>
      <c r="X22" s="2">
        <f t="shared" si="6"/>
        <v>0</v>
      </c>
      <c r="Y22" s="2">
        <f t="shared" si="6"/>
        <v>0</v>
      </c>
      <c r="Z22" s="2">
        <f t="shared" si="6"/>
        <v>0</v>
      </c>
      <c r="AA22" s="2">
        <f t="shared" si="6"/>
        <v>0</v>
      </c>
      <c r="AB22" s="2">
        <f t="shared" si="6"/>
        <v>0</v>
      </c>
      <c r="AD22" s="1">
        <f>SUM(V22:AB22)</f>
        <v>1</v>
      </c>
    </row>
    <row r="23" spans="1:30" ht="11.25" customHeight="1">
      <c r="A23"/>
      <c r="B23" s="44">
        <f t="shared" si="5"/>
        <v>19</v>
      </c>
      <c r="C23" s="111" t="s">
        <v>6374</v>
      </c>
      <c r="D23" s="90"/>
      <c r="E23" s="43" t="str">
        <f>VLOOKUP($C23,'Ewidencja działek'!$A$2:$C$59999,2,0)</f>
        <v>145</v>
      </c>
      <c r="F23" s="43" t="str">
        <f>VLOOKUP($C23,'Ewidencja działek'!$A$2:$C$59999,3,0)</f>
        <v xml:space="preserve">Lębork obr 2 </v>
      </c>
      <c r="G23" s="44" t="s">
        <v>1968</v>
      </c>
      <c r="H23" s="44">
        <v>120</v>
      </c>
      <c r="I23" s="44">
        <v>140</v>
      </c>
      <c r="J23" s="44">
        <v>120</v>
      </c>
      <c r="K23" s="69">
        <f t="shared" si="0"/>
        <v>202</v>
      </c>
      <c r="L23" s="70">
        <f>ROUND(VLOOKUP(I23,'Wymiary i ciężar'!$C$4:$D$23,2,0)*K23/1000,1)</f>
        <v>3.4</v>
      </c>
      <c r="M23" s="44">
        <v>110</v>
      </c>
      <c r="N23" s="71" t="str">
        <f t="shared" si="1"/>
        <v>II</v>
      </c>
      <c r="O23" s="45" t="s">
        <v>1154</v>
      </c>
      <c r="P23" s="72">
        <f>IF(AB23=1,$L23*'Koszty jednostkowe'!$F$12,$L23*'Koszty jednostkowe'!$F$10)</f>
        <v>6178.8880000000008</v>
      </c>
      <c r="Q23" s="72">
        <f>IF(AB23=1,$L23*'Koszty jednostkowe'!$F$23,$L23*'Koszty jednostkowe'!$F$21)</f>
        <v>5258.44</v>
      </c>
      <c r="R23"/>
      <c r="S23" s="9">
        <f t="shared" si="2"/>
        <v>2</v>
      </c>
      <c r="T23"/>
      <c r="U23"/>
      <c r="V23" s="2">
        <f t="shared" si="6"/>
        <v>1</v>
      </c>
      <c r="W23" s="2">
        <f t="shared" si="6"/>
        <v>0</v>
      </c>
      <c r="X23" s="2">
        <f t="shared" si="6"/>
        <v>0</v>
      </c>
      <c r="Y23" s="2">
        <f t="shared" si="6"/>
        <v>0</v>
      </c>
      <c r="Z23" s="2">
        <f t="shared" si="6"/>
        <v>0</v>
      </c>
      <c r="AA23" s="2">
        <f t="shared" si="6"/>
        <v>0</v>
      </c>
      <c r="AB23" s="2">
        <f t="shared" si="6"/>
        <v>0</v>
      </c>
      <c r="AD23" s="1">
        <f t="shared" si="4"/>
        <v>1</v>
      </c>
    </row>
    <row r="24" spans="1:30" ht="11.25" customHeight="1">
      <c r="A24"/>
      <c r="B24" s="44">
        <f t="shared" si="5"/>
        <v>20</v>
      </c>
      <c r="C24" s="111" t="s">
        <v>6375</v>
      </c>
      <c r="D24" s="90"/>
      <c r="E24" s="43" t="str">
        <f>VLOOKUP($C24,'Ewidencja działek'!$A$2:$C$59999,2,0)</f>
        <v>146</v>
      </c>
      <c r="F24" s="43" t="str">
        <f>VLOOKUP($C24,'Ewidencja działek'!$A$2:$C$59999,3,0)</f>
        <v xml:space="preserve">Lębork obr 2 </v>
      </c>
      <c r="G24" s="44" t="s">
        <v>1968</v>
      </c>
      <c r="H24" s="44">
        <v>120</v>
      </c>
      <c r="I24" s="44">
        <v>140</v>
      </c>
      <c r="J24" s="44">
        <v>120</v>
      </c>
      <c r="K24" s="69">
        <f t="shared" si="0"/>
        <v>202</v>
      </c>
      <c r="L24" s="70">
        <f>ROUND(VLOOKUP(I24,'Wymiary i ciężar'!$C$4:$D$23,2,0)*K24/1000,1)</f>
        <v>3.4</v>
      </c>
      <c r="M24" s="44">
        <v>110</v>
      </c>
      <c r="N24" s="71" t="str">
        <f t="shared" si="1"/>
        <v>II</v>
      </c>
      <c r="O24" s="45" t="s">
        <v>1153</v>
      </c>
      <c r="P24" s="72">
        <f>IF(AB24=1,$L24*'Koszty jednostkowe'!$F$12,$L24*'Koszty jednostkowe'!$F$10)</f>
        <v>6178.8880000000008</v>
      </c>
      <c r="Q24" s="72">
        <f>IF(AB24=1,$L24*'Koszty jednostkowe'!$F$23,$L24*'Koszty jednostkowe'!$F$21)</f>
        <v>5258.44</v>
      </c>
      <c r="R24"/>
      <c r="S24" s="9">
        <f t="shared" si="2"/>
        <v>2</v>
      </c>
      <c r="T24"/>
      <c r="U24"/>
      <c r="V24" s="2">
        <f t="shared" si="6"/>
        <v>1</v>
      </c>
      <c r="W24" s="2">
        <f t="shared" si="6"/>
        <v>0</v>
      </c>
      <c r="X24" s="2">
        <f t="shared" si="6"/>
        <v>0</v>
      </c>
      <c r="Y24" s="2">
        <f t="shared" si="6"/>
        <v>0</v>
      </c>
      <c r="Z24" s="2">
        <f t="shared" si="6"/>
        <v>0</v>
      </c>
      <c r="AA24" s="2">
        <f t="shared" si="6"/>
        <v>0</v>
      </c>
      <c r="AB24" s="2">
        <f t="shared" si="6"/>
        <v>0</v>
      </c>
      <c r="AD24" s="1">
        <f t="shared" si="4"/>
        <v>1</v>
      </c>
    </row>
    <row r="25" spans="1:30" ht="11.25" customHeight="1">
      <c r="A25"/>
      <c r="B25" s="44">
        <f t="shared" si="5"/>
        <v>21</v>
      </c>
      <c r="C25" s="111" t="s">
        <v>967</v>
      </c>
      <c r="D25" s="90" t="s">
        <v>4544</v>
      </c>
      <c r="E25" s="43" t="str">
        <f>VLOOKUP($C25,'Ewidencja działek'!$A$2:$C$59999,2,0)</f>
        <v>148</v>
      </c>
      <c r="F25" s="43" t="str">
        <f>VLOOKUP($C25,'Ewidencja działek'!$A$2:$C$59999,3,0)</f>
        <v xml:space="preserve">Lębork obr 2 </v>
      </c>
      <c r="G25" s="43" t="s">
        <v>1968</v>
      </c>
      <c r="H25" s="44">
        <v>120</v>
      </c>
      <c r="I25" s="44">
        <v>140</v>
      </c>
      <c r="J25" s="44">
        <v>90</v>
      </c>
      <c r="K25" s="69">
        <f t="shared" si="0"/>
        <v>151</v>
      </c>
      <c r="L25" s="70">
        <f>ROUND(VLOOKUP(I25,'Wymiary i ciężar'!$C$4:$D$23,2,0)*K25/1000,1)</f>
        <v>2.6</v>
      </c>
      <c r="M25" s="44">
        <v>110</v>
      </c>
      <c r="N25" s="71" t="str">
        <f t="shared" si="1"/>
        <v>II</v>
      </c>
      <c r="O25" s="45" t="s">
        <v>4558</v>
      </c>
      <c r="P25" s="72">
        <f>IF(AB25=1,$L25*'Koszty jednostkowe'!$F$12,$L25*'Koszty jednostkowe'!$F$10)</f>
        <v>4725.0320000000002</v>
      </c>
      <c r="Q25" s="72">
        <f>IF(AB25=1,$L25*'Koszty jednostkowe'!$F$23,$L25*'Koszty jednostkowe'!$F$21)</f>
        <v>4021.16</v>
      </c>
      <c r="R25"/>
      <c r="S25" s="9">
        <f t="shared" si="2"/>
        <v>2</v>
      </c>
      <c r="T25"/>
      <c r="U25"/>
      <c r="V25" s="2">
        <f t="shared" si="6"/>
        <v>1</v>
      </c>
      <c r="W25" s="2">
        <f t="shared" si="6"/>
        <v>0</v>
      </c>
      <c r="X25" s="2">
        <f t="shared" si="6"/>
        <v>0</v>
      </c>
      <c r="Y25" s="2">
        <f t="shared" si="6"/>
        <v>0</v>
      </c>
      <c r="Z25" s="2">
        <f t="shared" si="6"/>
        <v>0</v>
      </c>
      <c r="AA25" s="2">
        <f t="shared" si="6"/>
        <v>0</v>
      </c>
      <c r="AB25" s="2">
        <f t="shared" si="6"/>
        <v>0</v>
      </c>
      <c r="AD25" s="1">
        <f t="shared" si="4"/>
        <v>1</v>
      </c>
    </row>
    <row r="26" spans="1:30" ht="11.25" customHeight="1">
      <c r="A26"/>
      <c r="B26" s="44">
        <f t="shared" si="5"/>
        <v>22</v>
      </c>
      <c r="C26" s="112" t="s">
        <v>3476</v>
      </c>
      <c r="D26" s="90"/>
      <c r="E26" s="43" t="str">
        <f>VLOOKUP($C26,'Ewidencja działek'!$A$2:$C$59999,2,0)</f>
        <v>10/1</v>
      </c>
      <c r="F26" s="43" t="str">
        <f>VLOOKUP($C26,'Ewidencja działek'!$A$2:$C$59999,3,0)</f>
        <v xml:space="preserve">Lębork obr 7 </v>
      </c>
      <c r="G26" s="44" t="s">
        <v>1968</v>
      </c>
      <c r="H26" s="44">
        <v>100</v>
      </c>
      <c r="I26" s="44">
        <v>120</v>
      </c>
      <c r="J26" s="44">
        <v>70</v>
      </c>
      <c r="K26" s="69">
        <f t="shared" si="0"/>
        <v>84</v>
      </c>
      <c r="L26" s="70">
        <f>ROUND(VLOOKUP(I26,'Wymiary i ciężar'!$C$4:$D$23,2,0)*K26/1000,1)</f>
        <v>1.4</v>
      </c>
      <c r="M26" s="44">
        <v>110</v>
      </c>
      <c r="N26" s="71" t="str">
        <f t="shared" si="1"/>
        <v>II</v>
      </c>
      <c r="O26" s="45" t="s">
        <v>7404</v>
      </c>
      <c r="P26" s="72">
        <f>IF(AB26=1,$L26*'Koszty jednostkowe'!$F$12,$L26*'Koszty jednostkowe'!$F$10)</f>
        <v>2544.248</v>
      </c>
      <c r="Q26" s="72">
        <f>IF(AB26=1,$L26*'Koszty jednostkowe'!$F$23,$L26*'Koszty jednostkowe'!$F$21)</f>
        <v>2165.2399999999998</v>
      </c>
      <c r="R26"/>
      <c r="S26" s="9">
        <f t="shared" si="2"/>
        <v>2</v>
      </c>
      <c r="T26"/>
      <c r="U26"/>
      <c r="V26" s="2">
        <f t="shared" si="6"/>
        <v>1</v>
      </c>
      <c r="W26" s="2">
        <f t="shared" si="6"/>
        <v>0</v>
      </c>
      <c r="X26" s="2">
        <f t="shared" si="6"/>
        <v>0</v>
      </c>
      <c r="Y26" s="2">
        <f t="shared" si="6"/>
        <v>0</v>
      </c>
      <c r="Z26" s="2">
        <f t="shared" si="6"/>
        <v>0</v>
      </c>
      <c r="AA26" s="2">
        <f t="shared" si="6"/>
        <v>0</v>
      </c>
      <c r="AB26" s="2">
        <f t="shared" si="6"/>
        <v>0</v>
      </c>
      <c r="AD26" s="1">
        <f t="shared" si="4"/>
        <v>1</v>
      </c>
    </row>
    <row r="27" spans="1:30" ht="11.25" customHeight="1">
      <c r="A27"/>
      <c r="B27" s="44">
        <f t="shared" si="5"/>
        <v>23</v>
      </c>
      <c r="C27" s="111" t="s">
        <v>1040</v>
      </c>
      <c r="D27" s="90"/>
      <c r="E27" s="43" t="str">
        <f>VLOOKUP($C27,'Ewidencja działek'!$A$2:$C$59999,2,0)</f>
        <v>232</v>
      </c>
      <c r="F27" s="43" t="str">
        <f>VLOOKUP($C27,'Ewidencja działek'!$A$2:$C$59999,3,0)</f>
        <v xml:space="preserve">Lębork obr 2 </v>
      </c>
      <c r="G27" s="44" t="s">
        <v>1970</v>
      </c>
      <c r="H27" s="44">
        <v>90</v>
      </c>
      <c r="I27" s="44">
        <v>110</v>
      </c>
      <c r="J27" s="44">
        <v>120</v>
      </c>
      <c r="K27" s="69">
        <f>ROUND(H27*I27*J27/10000,0)</f>
        <v>119</v>
      </c>
      <c r="L27" s="70">
        <f>ROUND(VLOOKUP(I27,'Wymiary i ciężar'!$C$4:$D$23,2,0)*K27/1000,1)</f>
        <v>1.5</v>
      </c>
      <c r="M27" s="44">
        <v>110</v>
      </c>
      <c r="N27" s="71" t="str">
        <f t="shared" si="1"/>
        <v>II</v>
      </c>
      <c r="O27" s="45" t="s">
        <v>1164</v>
      </c>
      <c r="P27" s="72">
        <f>IF(AB27=1,$L27*'Koszty jednostkowe'!$F$12,$L27*'Koszty jednostkowe'!$F$10)</f>
        <v>2725.9800000000005</v>
      </c>
      <c r="Q27" s="72">
        <f>IF(AB27=1,$L27*'Koszty jednostkowe'!$F$23,$L27*'Koszty jednostkowe'!$F$21)</f>
        <v>2319.8999999999996</v>
      </c>
      <c r="R27"/>
      <c r="S27" s="9">
        <f t="shared" si="2"/>
        <v>2</v>
      </c>
      <c r="T27"/>
      <c r="U27"/>
      <c r="V27" s="2">
        <f t="shared" si="6"/>
        <v>0</v>
      </c>
      <c r="W27" s="2">
        <f t="shared" si="6"/>
        <v>1</v>
      </c>
      <c r="X27" s="2">
        <f t="shared" si="6"/>
        <v>0</v>
      </c>
      <c r="Y27" s="2">
        <f t="shared" si="6"/>
        <v>0</v>
      </c>
      <c r="Z27" s="2">
        <f t="shared" si="6"/>
        <v>0</v>
      </c>
      <c r="AA27" s="2">
        <f t="shared" si="6"/>
        <v>0</v>
      </c>
      <c r="AB27" s="2">
        <f t="shared" si="6"/>
        <v>0</v>
      </c>
      <c r="AD27" s="1">
        <f>SUM(V27:AB27)</f>
        <v>1</v>
      </c>
    </row>
    <row r="28" spans="1:30">
      <c r="A28"/>
      <c r="B28" s="44">
        <f t="shared" si="5"/>
        <v>24</v>
      </c>
      <c r="C28" s="111" t="s">
        <v>1041</v>
      </c>
      <c r="D28" s="90"/>
      <c r="E28" s="43" t="str">
        <f>VLOOKUP($C28,'Ewidencja działek'!$A$2:$C$59999,2,0)</f>
        <v>233</v>
      </c>
      <c r="F28" s="43" t="str">
        <f>VLOOKUP($C28,'Ewidencja działek'!$A$2:$C$59999,3,0)</f>
        <v xml:space="preserve">Lębork obr 2 </v>
      </c>
      <c r="G28" s="44" t="s">
        <v>1970</v>
      </c>
      <c r="H28" s="44">
        <v>90</v>
      </c>
      <c r="I28" s="44">
        <v>110</v>
      </c>
      <c r="J28" s="44">
        <v>120</v>
      </c>
      <c r="K28" s="69">
        <f t="shared" si="0"/>
        <v>119</v>
      </c>
      <c r="L28" s="70">
        <f>ROUND(VLOOKUP(I28,'Wymiary i ciężar'!$C$4:$D$23,2,0)*K28/1000,1)</f>
        <v>1.5</v>
      </c>
      <c r="M28" s="44">
        <v>110</v>
      </c>
      <c r="N28" s="71" t="str">
        <f t="shared" si="1"/>
        <v>II</v>
      </c>
      <c r="O28" s="45" t="s">
        <v>1163</v>
      </c>
      <c r="P28" s="72">
        <f>IF(AB28=1,$L28*'Koszty jednostkowe'!$F$12,$L28*'Koszty jednostkowe'!$F$10)</f>
        <v>2725.9800000000005</v>
      </c>
      <c r="Q28" s="72">
        <f>IF(AB28=1,$L28*'Koszty jednostkowe'!$F$23,$L28*'Koszty jednostkowe'!$F$21)</f>
        <v>2319.8999999999996</v>
      </c>
      <c r="R28"/>
      <c r="S28" s="9">
        <f t="shared" si="2"/>
        <v>2</v>
      </c>
      <c r="T28"/>
      <c r="U28"/>
      <c r="V28" s="2">
        <f t="shared" si="6"/>
        <v>0</v>
      </c>
      <c r="W28" s="2">
        <f t="shared" si="6"/>
        <v>1</v>
      </c>
      <c r="X28" s="2">
        <f t="shared" si="6"/>
        <v>0</v>
      </c>
      <c r="Y28" s="2">
        <f t="shared" si="6"/>
        <v>0</v>
      </c>
      <c r="Z28" s="2">
        <f t="shared" si="6"/>
        <v>0</v>
      </c>
      <c r="AA28" s="2">
        <f t="shared" si="6"/>
        <v>0</v>
      </c>
      <c r="AB28" s="2">
        <f t="shared" si="6"/>
        <v>0</v>
      </c>
      <c r="AD28" s="1">
        <f t="shared" si="4"/>
        <v>1</v>
      </c>
    </row>
    <row r="29" spans="1:30" ht="11.25" customHeight="1">
      <c r="A29"/>
      <c r="B29" s="44">
        <f t="shared" si="5"/>
        <v>25</v>
      </c>
      <c r="C29" s="111" t="s">
        <v>1169</v>
      </c>
      <c r="D29" s="90" t="s">
        <v>1170</v>
      </c>
      <c r="E29" s="43" t="str">
        <f>VLOOKUP($C29,'Ewidencja działek'!$A$2:$C$59999,2,0)</f>
        <v>206</v>
      </c>
      <c r="F29" s="43" t="str">
        <f>VLOOKUP($C29,'Ewidencja działek'!$A$2:$C$59999,3,0)</f>
        <v xml:space="preserve">Lębork obr 6 </v>
      </c>
      <c r="G29" s="44" t="s">
        <v>1968</v>
      </c>
      <c r="H29" s="44">
        <v>110</v>
      </c>
      <c r="I29" s="44">
        <v>120</v>
      </c>
      <c r="J29" s="44">
        <v>126</v>
      </c>
      <c r="K29" s="69">
        <f t="shared" si="0"/>
        <v>166</v>
      </c>
      <c r="L29" s="70">
        <f>ROUND(VLOOKUP(I29,'Wymiary i ciężar'!$C$4:$D$23,2,0)*K29/1000,1)</f>
        <v>2.8</v>
      </c>
      <c r="M29" s="44">
        <v>115</v>
      </c>
      <c r="N29" s="71" t="str">
        <f t="shared" si="1"/>
        <v>II</v>
      </c>
      <c r="O29" s="45" t="s">
        <v>1175</v>
      </c>
      <c r="P29" s="72">
        <f>IF(AB29=1,$L29*'Koszty jednostkowe'!$F$12,$L29*'Koszty jednostkowe'!$F$10)</f>
        <v>5088.4960000000001</v>
      </c>
      <c r="Q29" s="72">
        <f>IF(AB29=1,$L29*'Koszty jednostkowe'!$F$23,$L29*'Koszty jednostkowe'!$F$21)</f>
        <v>4330.4799999999996</v>
      </c>
      <c r="R29"/>
      <c r="S29" s="9">
        <f t="shared" si="2"/>
        <v>2</v>
      </c>
      <c r="T29"/>
      <c r="U29"/>
      <c r="V29" s="2">
        <f t="shared" si="6"/>
        <v>1</v>
      </c>
      <c r="W29" s="2">
        <f t="shared" si="6"/>
        <v>0</v>
      </c>
      <c r="X29" s="2">
        <f t="shared" si="6"/>
        <v>0</v>
      </c>
      <c r="Y29" s="2">
        <f t="shared" si="6"/>
        <v>0</v>
      </c>
      <c r="Z29" s="2">
        <f t="shared" si="6"/>
        <v>0</v>
      </c>
      <c r="AA29" s="2">
        <f t="shared" si="6"/>
        <v>0</v>
      </c>
      <c r="AB29" s="2">
        <f t="shared" si="6"/>
        <v>0</v>
      </c>
      <c r="AD29" s="1">
        <f t="shared" si="4"/>
        <v>1</v>
      </c>
    </row>
    <row r="30" spans="1:30" ht="11.25" customHeight="1">
      <c r="A30"/>
      <c r="B30" s="44">
        <f t="shared" si="5"/>
        <v>26</v>
      </c>
      <c r="C30" s="111" t="s">
        <v>1171</v>
      </c>
      <c r="D30" s="90" t="s">
        <v>1172</v>
      </c>
      <c r="E30" s="43" t="str">
        <f>VLOOKUP($C30,'Ewidencja działek'!$A$2:$C$59999,2,0)</f>
        <v>211</v>
      </c>
      <c r="F30" s="43" t="str">
        <f>VLOOKUP($C30,'Ewidencja działek'!$A$2:$C$59999,3,0)</f>
        <v xml:space="preserve">Lębork obr 6 </v>
      </c>
      <c r="G30" s="44" t="s">
        <v>1968</v>
      </c>
      <c r="H30" s="44">
        <v>110</v>
      </c>
      <c r="I30" s="44">
        <v>120</v>
      </c>
      <c r="J30" s="44">
        <v>126</v>
      </c>
      <c r="K30" s="69">
        <f t="shared" si="0"/>
        <v>166</v>
      </c>
      <c r="L30" s="70">
        <f>ROUND(VLOOKUP(I30,'Wymiary i ciężar'!$C$4:$D$23,2,0)*K30/1000,1)</f>
        <v>2.8</v>
      </c>
      <c r="M30" s="44">
        <v>110</v>
      </c>
      <c r="N30" s="71" t="str">
        <f t="shared" si="1"/>
        <v>II</v>
      </c>
      <c r="O30" s="45" t="s">
        <v>1176</v>
      </c>
      <c r="P30" s="72">
        <f>IF(AB30=1,$L30*'Koszty jednostkowe'!$F$12,$L30*'Koszty jednostkowe'!$F$10)</f>
        <v>5088.4960000000001</v>
      </c>
      <c r="Q30" s="72">
        <f>IF(AB30=1,$L30*'Koszty jednostkowe'!$F$23,$L30*'Koszty jednostkowe'!$F$21)</f>
        <v>4330.4799999999996</v>
      </c>
      <c r="R30"/>
      <c r="S30" s="9">
        <f t="shared" si="2"/>
        <v>2</v>
      </c>
      <c r="T30"/>
      <c r="U30"/>
      <c r="V30" s="2">
        <f t="shared" si="6"/>
        <v>1</v>
      </c>
      <c r="W30" s="2">
        <f t="shared" si="6"/>
        <v>0</v>
      </c>
      <c r="X30" s="2">
        <f t="shared" si="6"/>
        <v>0</v>
      </c>
      <c r="Y30" s="2">
        <f t="shared" si="6"/>
        <v>0</v>
      </c>
      <c r="Z30" s="2">
        <f t="shared" si="6"/>
        <v>0</v>
      </c>
      <c r="AA30" s="2">
        <f t="shared" si="6"/>
        <v>0</v>
      </c>
      <c r="AB30" s="2">
        <f t="shared" si="6"/>
        <v>0</v>
      </c>
      <c r="AD30" s="1">
        <f t="shared" si="4"/>
        <v>1</v>
      </c>
    </row>
    <row r="31" spans="1:30" ht="11.25" customHeight="1">
      <c r="A31"/>
      <c r="B31" s="44">
        <f t="shared" si="5"/>
        <v>27</v>
      </c>
      <c r="C31" s="112" t="s">
        <v>1006</v>
      </c>
      <c r="D31" s="90"/>
      <c r="E31" s="43" t="str">
        <f>VLOOKUP($C31,'Ewidencja działek'!$A$2:$C$59999,2,0)</f>
        <v>194</v>
      </c>
      <c r="F31" s="43" t="str">
        <f>VLOOKUP($C31,'Ewidencja działek'!$A$2:$C$59999,3,0)</f>
        <v xml:space="preserve">Lębork obr 2 </v>
      </c>
      <c r="G31" s="43" t="s">
        <v>1970</v>
      </c>
      <c r="H31" s="44">
        <v>120</v>
      </c>
      <c r="I31" s="44">
        <v>140</v>
      </c>
      <c r="J31" s="44">
        <v>72</v>
      </c>
      <c r="K31" s="69">
        <f t="shared" si="0"/>
        <v>121</v>
      </c>
      <c r="L31" s="70">
        <f>ROUND(VLOOKUP(I31,'Wymiary i ciężar'!$C$4:$D$23,2,0)*K31/1000,1)</f>
        <v>2.1</v>
      </c>
      <c r="M31" s="44">
        <v>110</v>
      </c>
      <c r="N31" s="71" t="str">
        <f t="shared" si="1"/>
        <v>II</v>
      </c>
      <c r="O31" s="45" t="s">
        <v>4554</v>
      </c>
      <c r="P31" s="72">
        <f>IF(AB31=1,$L31*'Koszty jednostkowe'!$F$12,$L31*'Koszty jednostkowe'!$F$10)</f>
        <v>3816.3720000000003</v>
      </c>
      <c r="Q31" s="72">
        <f>IF(AB31=1,$L31*'Koszty jednostkowe'!$F$23,$L31*'Koszty jednostkowe'!$F$21)</f>
        <v>3247.86</v>
      </c>
      <c r="R31"/>
      <c r="S31" s="9">
        <f t="shared" si="2"/>
        <v>2</v>
      </c>
      <c r="T31"/>
      <c r="U31"/>
      <c r="V31" s="2">
        <f t="shared" ref="V31:AB48" si="7">IF($G31=V$3,1,0)</f>
        <v>0</v>
      </c>
      <c r="W31" s="2">
        <f t="shared" si="7"/>
        <v>1</v>
      </c>
      <c r="X31" s="2">
        <f t="shared" si="7"/>
        <v>0</v>
      </c>
      <c r="Y31" s="2">
        <f t="shared" si="7"/>
        <v>0</v>
      </c>
      <c r="Z31" s="2">
        <f t="shared" si="7"/>
        <v>0</v>
      </c>
      <c r="AA31" s="2">
        <f t="shared" si="7"/>
        <v>0</v>
      </c>
      <c r="AB31" s="2">
        <f t="shared" si="7"/>
        <v>0</v>
      </c>
      <c r="AD31" s="1">
        <f t="shared" si="4"/>
        <v>1</v>
      </c>
    </row>
    <row r="32" spans="1:30" ht="11.25" customHeight="1">
      <c r="A32"/>
      <c r="B32" s="44">
        <f t="shared" si="5"/>
        <v>28</v>
      </c>
      <c r="C32" s="111" t="s">
        <v>1005</v>
      </c>
      <c r="D32" s="90"/>
      <c r="E32" s="43" t="str">
        <f>VLOOKUP($C32,'Ewidencja działek'!$A$2:$C$59999,2,0)</f>
        <v>193</v>
      </c>
      <c r="F32" s="43" t="str">
        <f>VLOOKUP($C32,'Ewidencja działek'!$A$2:$C$59999,3,0)</f>
        <v xml:space="preserve">Lębork obr 2 </v>
      </c>
      <c r="G32" s="44" t="s">
        <v>1970</v>
      </c>
      <c r="H32" s="44">
        <v>120</v>
      </c>
      <c r="I32" s="44">
        <v>140</v>
      </c>
      <c r="J32" s="44">
        <v>72</v>
      </c>
      <c r="K32" s="69">
        <f t="shared" si="0"/>
        <v>121</v>
      </c>
      <c r="L32" s="70">
        <f>ROUND(VLOOKUP(I32,'Wymiary i ciężar'!$C$4:$D$23,2,0)*K32/1000,1)</f>
        <v>2.1</v>
      </c>
      <c r="M32" s="44">
        <v>110</v>
      </c>
      <c r="N32" s="71" t="str">
        <f t="shared" si="1"/>
        <v>II</v>
      </c>
      <c r="O32" s="45" t="s">
        <v>4553</v>
      </c>
      <c r="P32" s="72">
        <f>IF(AB32=1,$L32*'Koszty jednostkowe'!$F$12,$L32*'Koszty jednostkowe'!$F$10)</f>
        <v>3816.3720000000003</v>
      </c>
      <c r="Q32" s="72">
        <f>IF(AB32=1,$L32*'Koszty jednostkowe'!$F$23,$L32*'Koszty jednostkowe'!$F$21)</f>
        <v>3247.86</v>
      </c>
      <c r="R32"/>
      <c r="S32" s="9">
        <f t="shared" si="2"/>
        <v>2</v>
      </c>
      <c r="T32"/>
      <c r="U32"/>
      <c r="V32" s="2">
        <f t="shared" si="7"/>
        <v>0</v>
      </c>
      <c r="W32" s="2">
        <f t="shared" si="7"/>
        <v>1</v>
      </c>
      <c r="X32" s="2">
        <f t="shared" si="7"/>
        <v>0</v>
      </c>
      <c r="Y32" s="2">
        <f t="shared" si="7"/>
        <v>0</v>
      </c>
      <c r="Z32" s="2">
        <f t="shared" si="7"/>
        <v>0</v>
      </c>
      <c r="AA32" s="2">
        <f t="shared" si="7"/>
        <v>0</v>
      </c>
      <c r="AB32" s="2">
        <f t="shared" si="7"/>
        <v>0</v>
      </c>
      <c r="AD32" s="1">
        <f t="shared" si="4"/>
        <v>1</v>
      </c>
    </row>
    <row r="33" spans="1:30" ht="11.25" customHeight="1">
      <c r="A33"/>
      <c r="B33" s="44">
        <f t="shared" si="5"/>
        <v>29</v>
      </c>
      <c r="C33" s="112" t="s">
        <v>1990</v>
      </c>
      <c r="D33" s="90" t="s">
        <v>4539</v>
      </c>
      <c r="E33" s="43" t="str">
        <f>VLOOKUP($C33,'Ewidencja działek'!$A$2:$C$59999,2,0)</f>
        <v>192</v>
      </c>
      <c r="F33" s="43" t="str">
        <f>VLOOKUP($C33,'Ewidencja działek'!$A$2:$C$59999,3,0)</f>
        <v xml:space="preserve">Lębork obr 2 </v>
      </c>
      <c r="G33" s="44" t="s">
        <v>1968</v>
      </c>
      <c r="H33" s="44">
        <v>120</v>
      </c>
      <c r="I33" s="44">
        <v>140</v>
      </c>
      <c r="J33" s="44">
        <v>144</v>
      </c>
      <c r="K33" s="69">
        <f t="shared" si="0"/>
        <v>242</v>
      </c>
      <c r="L33" s="70">
        <f>ROUND(VLOOKUP(I33,'Wymiary i ciężar'!$C$4:$D$23,2,0)*K33/1000,1)</f>
        <v>4.0999999999999996</v>
      </c>
      <c r="M33" s="44">
        <v>110</v>
      </c>
      <c r="N33" s="71" t="str">
        <f t="shared" si="1"/>
        <v>II</v>
      </c>
      <c r="O33" s="45" t="s">
        <v>4547</v>
      </c>
      <c r="P33" s="72">
        <f>IF(AB33=1,$L33*'Koszty jednostkowe'!$F$12,$L33*'Koszty jednostkowe'!$F$10)</f>
        <v>7451.0119999999997</v>
      </c>
      <c r="Q33" s="72">
        <f>IF(AB33=1,$L33*'Koszty jednostkowe'!$F$23,$L33*'Koszty jednostkowe'!$F$21)</f>
        <v>6341.0599999999995</v>
      </c>
      <c r="R33"/>
      <c r="S33" s="9">
        <f t="shared" si="2"/>
        <v>2</v>
      </c>
      <c r="T33"/>
      <c r="U33"/>
      <c r="V33" s="2">
        <f t="shared" si="7"/>
        <v>1</v>
      </c>
      <c r="W33" s="2">
        <f t="shared" si="7"/>
        <v>0</v>
      </c>
      <c r="X33" s="2">
        <f t="shared" si="7"/>
        <v>0</v>
      </c>
      <c r="Y33" s="2">
        <f t="shared" si="7"/>
        <v>0</v>
      </c>
      <c r="Z33" s="2">
        <f t="shared" si="7"/>
        <v>0</v>
      </c>
      <c r="AA33" s="2">
        <f t="shared" si="7"/>
        <v>0</v>
      </c>
      <c r="AB33" s="2">
        <f t="shared" si="7"/>
        <v>0</v>
      </c>
      <c r="AD33" s="1">
        <f t="shared" si="4"/>
        <v>1</v>
      </c>
    </row>
    <row r="34" spans="1:30" ht="11.25" customHeight="1">
      <c r="A34"/>
      <c r="B34" s="44">
        <f t="shared" si="5"/>
        <v>30</v>
      </c>
      <c r="C34" s="112" t="s">
        <v>1991</v>
      </c>
      <c r="D34" s="90"/>
      <c r="E34" s="43" t="str">
        <f>VLOOKUP($C34,'Ewidencja działek'!$A$2:$C$59999,2,0)</f>
        <v>191</v>
      </c>
      <c r="F34" s="43" t="str">
        <f>VLOOKUP($C34,'Ewidencja działek'!$A$2:$C$59999,3,0)</f>
        <v xml:space="preserve">Lębork obr 2 </v>
      </c>
      <c r="G34" s="44" t="s">
        <v>1968</v>
      </c>
      <c r="H34" s="44">
        <v>120</v>
      </c>
      <c r="I34" s="44">
        <v>140</v>
      </c>
      <c r="J34" s="44">
        <v>144</v>
      </c>
      <c r="K34" s="69">
        <f t="shared" si="0"/>
        <v>242</v>
      </c>
      <c r="L34" s="70">
        <f>ROUND(VLOOKUP(I34,'Wymiary i ciężar'!$C$4:$D$23,2,0)*K34/1000,1)</f>
        <v>4.0999999999999996</v>
      </c>
      <c r="M34" s="44">
        <v>110</v>
      </c>
      <c r="N34" s="71" t="str">
        <f t="shared" si="1"/>
        <v>II</v>
      </c>
      <c r="O34" s="45" t="s">
        <v>4548</v>
      </c>
      <c r="P34" s="72">
        <f>IF(AB34=1,$L34*'Koszty jednostkowe'!$F$12,$L34*'Koszty jednostkowe'!$F$10)</f>
        <v>7451.0119999999997</v>
      </c>
      <c r="Q34" s="72">
        <f>IF(AB34=1,$L34*'Koszty jednostkowe'!$F$23,$L34*'Koszty jednostkowe'!$F$21)</f>
        <v>6341.0599999999995</v>
      </c>
      <c r="R34"/>
      <c r="S34" s="9">
        <f t="shared" si="2"/>
        <v>2</v>
      </c>
      <c r="T34"/>
      <c r="U34"/>
      <c r="V34" s="2">
        <f t="shared" si="7"/>
        <v>1</v>
      </c>
      <c r="W34" s="2">
        <f t="shared" si="7"/>
        <v>0</v>
      </c>
      <c r="X34" s="2">
        <f t="shared" si="7"/>
        <v>0</v>
      </c>
      <c r="Y34" s="2">
        <f t="shared" si="7"/>
        <v>0</v>
      </c>
      <c r="Z34" s="2">
        <f t="shared" si="7"/>
        <v>0</v>
      </c>
      <c r="AA34" s="2">
        <f t="shared" si="7"/>
        <v>0</v>
      </c>
      <c r="AB34" s="2">
        <f t="shared" si="7"/>
        <v>0</v>
      </c>
      <c r="AD34" s="1">
        <f t="shared" si="4"/>
        <v>1</v>
      </c>
    </row>
    <row r="35" spans="1:30" ht="11.25" customHeight="1">
      <c r="A35"/>
      <c r="B35" s="44">
        <f t="shared" si="5"/>
        <v>31</v>
      </c>
      <c r="C35" s="111" t="s">
        <v>1105</v>
      </c>
      <c r="D35" s="90" t="s">
        <v>4543</v>
      </c>
      <c r="E35" s="43" t="str">
        <f>VLOOKUP($C35,'Ewidencja działek'!$A$2:$C$59999,2,0)</f>
        <v>316</v>
      </c>
      <c r="F35" s="43" t="str">
        <f>VLOOKUP($C35,'Ewidencja działek'!$A$2:$C$59999,3,0)</f>
        <v xml:space="preserve">Lębork obr 2 </v>
      </c>
      <c r="G35" s="44" t="s">
        <v>1969</v>
      </c>
      <c r="H35" s="44">
        <v>120</v>
      </c>
      <c r="I35" s="44">
        <v>140</v>
      </c>
      <c r="J35" s="44">
        <v>156</v>
      </c>
      <c r="K35" s="69">
        <f t="shared" si="0"/>
        <v>262</v>
      </c>
      <c r="L35" s="70">
        <f>ROUND(VLOOKUP(I35,'Wymiary i ciężar'!$C$4:$D$23,2,0)*K35/1000,1)</f>
        <v>4.5</v>
      </c>
      <c r="M35" s="44">
        <v>110</v>
      </c>
      <c r="N35" s="71" t="str">
        <f t="shared" si="1"/>
        <v>II</v>
      </c>
      <c r="O35" s="45" t="s">
        <v>4552</v>
      </c>
      <c r="P35" s="72">
        <f>IF(AB35=1,$L35*'Koszty jednostkowe'!$F$12,$L35*'Koszty jednostkowe'!$F$10)</f>
        <v>8177.9400000000005</v>
      </c>
      <c r="Q35" s="72">
        <f>IF(AB35=1,$L35*'Koszty jednostkowe'!$F$23,$L35*'Koszty jednostkowe'!$F$21)</f>
        <v>6959.7</v>
      </c>
      <c r="R35"/>
      <c r="S35" s="9">
        <f t="shared" si="2"/>
        <v>2</v>
      </c>
      <c r="T35"/>
      <c r="U35"/>
      <c r="V35" s="2">
        <f t="shared" si="7"/>
        <v>0</v>
      </c>
      <c r="W35" s="2">
        <f t="shared" si="7"/>
        <v>0</v>
      </c>
      <c r="X35" s="2">
        <f t="shared" si="7"/>
        <v>1</v>
      </c>
      <c r="Y35" s="2">
        <f t="shared" si="7"/>
        <v>0</v>
      </c>
      <c r="Z35" s="2">
        <f t="shared" si="7"/>
        <v>0</v>
      </c>
      <c r="AA35" s="2">
        <f t="shared" si="7"/>
        <v>0</v>
      </c>
      <c r="AB35" s="2">
        <f t="shared" si="7"/>
        <v>0</v>
      </c>
      <c r="AD35" s="1">
        <f t="shared" si="4"/>
        <v>1</v>
      </c>
    </row>
    <row r="36" spans="1:30" ht="11.25" customHeight="1">
      <c r="A36"/>
      <c r="B36" s="44">
        <f t="shared" si="5"/>
        <v>32</v>
      </c>
      <c r="C36" s="111" t="s">
        <v>1105</v>
      </c>
      <c r="D36" s="90" t="s">
        <v>4543</v>
      </c>
      <c r="E36" s="43" t="str">
        <f>VLOOKUP($C36,'Ewidencja działek'!$A$2:$C$59999,2,0)</f>
        <v>316</v>
      </c>
      <c r="F36" s="43" t="str">
        <f>VLOOKUP($C36,'Ewidencja działek'!$A$2:$C$59999,3,0)</f>
        <v xml:space="preserve">Lębork obr 2 </v>
      </c>
      <c r="G36" s="43" t="s">
        <v>1968</v>
      </c>
      <c r="H36" s="44">
        <v>120</v>
      </c>
      <c r="I36" s="44">
        <v>140</v>
      </c>
      <c r="J36" s="44">
        <v>72</v>
      </c>
      <c r="K36" s="69">
        <f t="shared" si="0"/>
        <v>121</v>
      </c>
      <c r="L36" s="70">
        <f>ROUND(VLOOKUP(I36,'Wymiary i ciężar'!$C$4:$D$23,2,0)*K36/1000,1)</f>
        <v>2.1</v>
      </c>
      <c r="M36" s="44">
        <v>110</v>
      </c>
      <c r="N36" s="71" t="str">
        <f t="shared" si="1"/>
        <v>II</v>
      </c>
      <c r="O36" s="45" t="s">
        <v>4556</v>
      </c>
      <c r="P36" s="72">
        <f>IF(AB36=1,$L36*'Koszty jednostkowe'!$F$12,$L36*'Koszty jednostkowe'!$F$10)</f>
        <v>3816.3720000000003</v>
      </c>
      <c r="Q36" s="72">
        <f>IF(AB36=1,$L36*'Koszty jednostkowe'!$F$23,$L36*'Koszty jednostkowe'!$F$21)</f>
        <v>3247.86</v>
      </c>
      <c r="R36"/>
      <c r="S36" s="9">
        <f t="shared" si="2"/>
        <v>2</v>
      </c>
      <c r="T36"/>
      <c r="U36"/>
      <c r="V36" s="2">
        <f t="shared" si="7"/>
        <v>1</v>
      </c>
      <c r="W36" s="2">
        <f t="shared" si="7"/>
        <v>0</v>
      </c>
      <c r="X36" s="2">
        <f t="shared" si="7"/>
        <v>0</v>
      </c>
      <c r="Y36" s="2">
        <f t="shared" si="7"/>
        <v>0</v>
      </c>
      <c r="Z36" s="2">
        <f t="shared" si="7"/>
        <v>0</v>
      </c>
      <c r="AA36" s="2">
        <f t="shared" si="7"/>
        <v>0</v>
      </c>
      <c r="AB36" s="2">
        <f t="shared" si="7"/>
        <v>0</v>
      </c>
      <c r="AD36" s="1">
        <f t="shared" si="4"/>
        <v>1</v>
      </c>
    </row>
    <row r="37" spans="1:30" ht="11.25" customHeight="1">
      <c r="A37"/>
      <c r="B37" s="44">
        <f t="shared" si="5"/>
        <v>33</v>
      </c>
      <c r="C37" s="111" t="s">
        <v>1003</v>
      </c>
      <c r="D37" s="90"/>
      <c r="E37" s="43" t="str">
        <f>VLOOKUP($C37,'Ewidencja działek'!$A$2:$C$59999,2,0)</f>
        <v>188</v>
      </c>
      <c r="F37" s="43" t="str">
        <f>VLOOKUP($C37,'Ewidencja działek'!$A$2:$C$59999,3,0)</f>
        <v xml:space="preserve">Lębork obr 2 </v>
      </c>
      <c r="G37" s="44" t="s">
        <v>1968</v>
      </c>
      <c r="H37" s="44">
        <v>120</v>
      </c>
      <c r="I37" s="44">
        <v>140</v>
      </c>
      <c r="J37" s="44">
        <v>72</v>
      </c>
      <c r="K37" s="69">
        <f t="shared" si="0"/>
        <v>121</v>
      </c>
      <c r="L37" s="70">
        <f>ROUND(VLOOKUP(I37,'Wymiary i ciężar'!$C$4:$D$23,2,0)*K37/1000,1)</f>
        <v>2.1</v>
      </c>
      <c r="M37" s="44">
        <v>110</v>
      </c>
      <c r="N37" s="71" t="str">
        <f t="shared" si="1"/>
        <v>II</v>
      </c>
      <c r="O37" s="45" t="s">
        <v>4555</v>
      </c>
      <c r="P37" s="72">
        <f>IF(AB37=1,$L37*'Koszty jednostkowe'!$F$12,$L37*'Koszty jednostkowe'!$F$10)</f>
        <v>3816.3720000000003</v>
      </c>
      <c r="Q37" s="72">
        <f>IF(AB37=1,$L37*'Koszty jednostkowe'!$F$23,$L37*'Koszty jednostkowe'!$F$21)</f>
        <v>3247.86</v>
      </c>
      <c r="R37"/>
      <c r="S37" s="9">
        <f t="shared" si="2"/>
        <v>2</v>
      </c>
      <c r="T37"/>
      <c r="U37"/>
      <c r="V37" s="2">
        <f t="shared" si="7"/>
        <v>1</v>
      </c>
      <c r="W37" s="2">
        <f t="shared" si="7"/>
        <v>0</v>
      </c>
      <c r="X37" s="2">
        <f t="shared" si="7"/>
        <v>0</v>
      </c>
      <c r="Y37" s="2">
        <f t="shared" si="7"/>
        <v>0</v>
      </c>
      <c r="Z37" s="2">
        <f t="shared" si="7"/>
        <v>0</v>
      </c>
      <c r="AA37" s="2">
        <f t="shared" si="7"/>
        <v>0</v>
      </c>
      <c r="AB37" s="2">
        <f t="shared" si="7"/>
        <v>0</v>
      </c>
      <c r="AD37" s="1">
        <f t="shared" si="4"/>
        <v>1</v>
      </c>
    </row>
    <row r="38" spans="1:30" ht="11.25" customHeight="1">
      <c r="A38"/>
      <c r="B38" s="44">
        <f t="shared" si="5"/>
        <v>34</v>
      </c>
      <c r="C38" s="112" t="s">
        <v>1992</v>
      </c>
      <c r="D38" s="90" t="s">
        <v>4540</v>
      </c>
      <c r="E38" s="43" t="str">
        <f>VLOOKUP($C38,'Ewidencja działek'!$A$2:$C$59999,2,0)</f>
        <v>321/1</v>
      </c>
      <c r="F38" s="43" t="str">
        <f>VLOOKUP($C38,'Ewidencja działek'!$A$2:$C$59999,3,0)</f>
        <v xml:space="preserve">Lębork obr 2 </v>
      </c>
      <c r="G38" s="43" t="s">
        <v>1968</v>
      </c>
      <c r="H38" s="44">
        <v>120</v>
      </c>
      <c r="I38" s="44">
        <v>140</v>
      </c>
      <c r="J38" s="44">
        <v>165</v>
      </c>
      <c r="K38" s="69">
        <f t="shared" si="0"/>
        <v>277</v>
      </c>
      <c r="L38" s="70">
        <f>ROUND(VLOOKUP(I38,'Wymiary i ciężar'!$C$4:$D$23,2,0)*K38/1000,1)</f>
        <v>4.7</v>
      </c>
      <c r="M38" s="44">
        <v>110</v>
      </c>
      <c r="N38" s="71" t="str">
        <f t="shared" si="1"/>
        <v>II</v>
      </c>
      <c r="O38" s="45" t="s">
        <v>4549</v>
      </c>
      <c r="P38" s="72">
        <f>IF(AB38=1,$L38*'Koszty jednostkowe'!$F$12,$L38*'Koszty jednostkowe'!$F$10)</f>
        <v>8541.4040000000005</v>
      </c>
      <c r="Q38" s="72">
        <f>IF(AB38=1,$L38*'Koszty jednostkowe'!$F$23,$L38*'Koszty jednostkowe'!$F$21)</f>
        <v>7269.0199999999995</v>
      </c>
      <c r="R38"/>
      <c r="S38" s="9">
        <f t="shared" si="2"/>
        <v>2</v>
      </c>
      <c r="T38"/>
      <c r="U38"/>
      <c r="V38" s="2">
        <f t="shared" si="7"/>
        <v>1</v>
      </c>
      <c r="W38" s="2">
        <f t="shared" si="7"/>
        <v>0</v>
      </c>
      <c r="X38" s="2">
        <f t="shared" si="7"/>
        <v>0</v>
      </c>
      <c r="Y38" s="2">
        <f t="shared" si="7"/>
        <v>0</v>
      </c>
      <c r="Z38" s="2">
        <f t="shared" si="7"/>
        <v>0</v>
      </c>
      <c r="AA38" s="2">
        <f t="shared" si="7"/>
        <v>0</v>
      </c>
      <c r="AB38" s="2">
        <f t="shared" si="7"/>
        <v>0</v>
      </c>
      <c r="AD38" s="1">
        <f t="shared" si="4"/>
        <v>1</v>
      </c>
    </row>
    <row r="39" spans="1:30" ht="11.25" customHeight="1">
      <c r="A39"/>
      <c r="B39" s="44">
        <f t="shared" si="5"/>
        <v>35</v>
      </c>
      <c r="C39" s="111" t="s">
        <v>1992</v>
      </c>
      <c r="D39" s="90" t="s">
        <v>4540</v>
      </c>
      <c r="E39" s="43" t="str">
        <f>VLOOKUP($C39,'Ewidencja działek'!$A$2:$C$59999,2,0)</f>
        <v>321/1</v>
      </c>
      <c r="F39" s="43" t="str">
        <f>VLOOKUP($C39,'Ewidencja działek'!$A$2:$C$59999,3,0)</f>
        <v xml:space="preserve">Lębork obr 2 </v>
      </c>
      <c r="G39" s="44" t="s">
        <v>1969</v>
      </c>
      <c r="H39" s="44">
        <v>120</v>
      </c>
      <c r="I39" s="44">
        <v>140</v>
      </c>
      <c r="J39" s="44">
        <v>72</v>
      </c>
      <c r="K39" s="69">
        <f t="shared" si="0"/>
        <v>121</v>
      </c>
      <c r="L39" s="70">
        <f>ROUND(VLOOKUP(I39,'Wymiary i ciężar'!$C$4:$D$23,2,0)*K39/1000,1)</f>
        <v>2.1</v>
      </c>
      <c r="M39" s="44">
        <v>110</v>
      </c>
      <c r="N39" s="71" t="str">
        <f t="shared" si="1"/>
        <v>II</v>
      </c>
      <c r="O39" s="45" t="s">
        <v>4557</v>
      </c>
      <c r="P39" s="72">
        <f>IF(AB39=1,$L39*'Koszty jednostkowe'!$F$12,$L39*'Koszty jednostkowe'!$F$10)</f>
        <v>3816.3720000000003</v>
      </c>
      <c r="Q39" s="72">
        <f>IF(AB39=1,$L39*'Koszty jednostkowe'!$F$23,$L39*'Koszty jednostkowe'!$F$21)</f>
        <v>3247.86</v>
      </c>
      <c r="R39"/>
      <c r="S39" s="9">
        <f t="shared" si="2"/>
        <v>2</v>
      </c>
      <c r="T39"/>
      <c r="U39"/>
      <c r="V39" s="2">
        <f t="shared" si="7"/>
        <v>0</v>
      </c>
      <c r="W39" s="2">
        <f t="shared" si="7"/>
        <v>0</v>
      </c>
      <c r="X39" s="2">
        <f t="shared" si="7"/>
        <v>1</v>
      </c>
      <c r="Y39" s="2">
        <f t="shared" si="7"/>
        <v>0</v>
      </c>
      <c r="Z39" s="2">
        <f t="shared" si="7"/>
        <v>0</v>
      </c>
      <c r="AA39" s="2">
        <f t="shared" si="7"/>
        <v>0</v>
      </c>
      <c r="AB39" s="2">
        <f t="shared" si="7"/>
        <v>0</v>
      </c>
      <c r="AD39" s="1">
        <f t="shared" si="4"/>
        <v>1</v>
      </c>
    </row>
    <row r="40" spans="1:30" ht="11.25" customHeight="1">
      <c r="A40"/>
      <c r="B40" s="44">
        <f t="shared" si="5"/>
        <v>36</v>
      </c>
      <c r="C40" s="112" t="s">
        <v>2055</v>
      </c>
      <c r="D40" s="90" t="s">
        <v>4538</v>
      </c>
      <c r="E40" s="43" t="str">
        <f>VLOOKUP($C40,'Ewidencja działek'!$A$2:$C$59999,2,0)</f>
        <v>323</v>
      </c>
      <c r="F40" s="43" t="str">
        <f>VLOOKUP($C40,'Ewidencja działek'!$A$2:$C$59999,3,0)</f>
        <v xml:space="preserve">Lębork obr 2 </v>
      </c>
      <c r="G40" s="43" t="s">
        <v>1968</v>
      </c>
      <c r="H40" s="44">
        <v>120</v>
      </c>
      <c r="I40" s="44">
        <v>140</v>
      </c>
      <c r="J40" s="44">
        <v>108</v>
      </c>
      <c r="K40" s="69">
        <f t="shared" si="0"/>
        <v>181</v>
      </c>
      <c r="L40" s="70">
        <f>ROUND(VLOOKUP(I40,'Wymiary i ciężar'!$C$4:$D$23,2,0)*K40/1000,1)</f>
        <v>3.1</v>
      </c>
      <c r="M40" s="44">
        <v>110</v>
      </c>
      <c r="N40" s="71" t="str">
        <f t="shared" si="1"/>
        <v>II</v>
      </c>
      <c r="O40" s="45" t="s">
        <v>4546</v>
      </c>
      <c r="P40" s="72">
        <f>IF(AB40=1,$L40*'Koszty jednostkowe'!$F$12,$L40*'Koszty jednostkowe'!$F$10)</f>
        <v>5633.6920000000009</v>
      </c>
      <c r="Q40" s="72">
        <f>IF(AB40=1,$L40*'Koszty jednostkowe'!$F$23,$L40*'Koszty jednostkowe'!$F$21)</f>
        <v>4794.46</v>
      </c>
      <c r="R40"/>
      <c r="S40" s="9">
        <f t="shared" si="2"/>
        <v>2</v>
      </c>
      <c r="T40"/>
      <c r="U40"/>
      <c r="V40" s="2">
        <f t="shared" si="7"/>
        <v>1</v>
      </c>
      <c r="W40" s="2">
        <f t="shared" si="7"/>
        <v>0</v>
      </c>
      <c r="X40" s="2">
        <f t="shared" si="7"/>
        <v>0</v>
      </c>
      <c r="Y40" s="2">
        <f t="shared" si="7"/>
        <v>0</v>
      </c>
      <c r="Z40" s="2">
        <f t="shared" si="7"/>
        <v>0</v>
      </c>
      <c r="AA40" s="2">
        <f t="shared" si="7"/>
        <v>0</v>
      </c>
      <c r="AB40" s="2">
        <f t="shared" si="7"/>
        <v>0</v>
      </c>
      <c r="AD40" s="1">
        <f t="shared" si="4"/>
        <v>1</v>
      </c>
    </row>
    <row r="41" spans="1:30" ht="11.25" customHeight="1">
      <c r="A41"/>
      <c r="B41" s="44">
        <f t="shared" si="5"/>
        <v>37</v>
      </c>
      <c r="C41" s="111" t="s">
        <v>2055</v>
      </c>
      <c r="D41" s="90" t="s">
        <v>4538</v>
      </c>
      <c r="E41" s="43" t="str">
        <f>VLOOKUP($C41,'Ewidencja działek'!$A$2:$C$59999,2,0)</f>
        <v>323</v>
      </c>
      <c r="F41" s="43" t="str">
        <f>VLOOKUP($C41,'Ewidencja działek'!$A$2:$C$59999,3,0)</f>
        <v xml:space="preserve">Lębork obr 2 </v>
      </c>
      <c r="G41" s="44" t="s">
        <v>1969</v>
      </c>
      <c r="H41" s="44">
        <v>120</v>
      </c>
      <c r="I41" s="44">
        <v>140</v>
      </c>
      <c r="J41" s="44">
        <v>115</v>
      </c>
      <c r="K41" s="69">
        <f t="shared" si="0"/>
        <v>193</v>
      </c>
      <c r="L41" s="70">
        <f>ROUND(VLOOKUP(I41,'Wymiary i ciężar'!$C$4:$D$23,2,0)*K41/1000,1)</f>
        <v>3.3</v>
      </c>
      <c r="M41" s="44">
        <v>110</v>
      </c>
      <c r="N41" s="71" t="str">
        <f t="shared" si="1"/>
        <v>II</v>
      </c>
      <c r="O41" s="45" t="s">
        <v>1158</v>
      </c>
      <c r="P41" s="72">
        <f>IF(AB41=1,$L41*'Koszty jednostkowe'!$F$12,$L41*'Koszty jednostkowe'!$F$10)</f>
        <v>5997.1559999999999</v>
      </c>
      <c r="Q41" s="72">
        <f>IF(AB41=1,$L41*'Koszty jednostkowe'!$F$23,$L41*'Koszty jednostkowe'!$F$21)</f>
        <v>5103.78</v>
      </c>
      <c r="R41"/>
      <c r="S41" s="9">
        <f t="shared" si="2"/>
        <v>2</v>
      </c>
      <c r="T41"/>
      <c r="U41"/>
      <c r="V41" s="2">
        <f t="shared" si="7"/>
        <v>0</v>
      </c>
      <c r="W41" s="2">
        <f t="shared" si="7"/>
        <v>0</v>
      </c>
      <c r="X41" s="2">
        <f t="shared" si="7"/>
        <v>1</v>
      </c>
      <c r="Y41" s="2">
        <f t="shared" si="7"/>
        <v>0</v>
      </c>
      <c r="Z41" s="2">
        <f t="shared" si="7"/>
        <v>0</v>
      </c>
      <c r="AA41" s="2">
        <f t="shared" si="7"/>
        <v>0</v>
      </c>
      <c r="AB41" s="2">
        <f t="shared" si="7"/>
        <v>0</v>
      </c>
      <c r="AD41" s="1">
        <f t="shared" si="4"/>
        <v>1</v>
      </c>
    </row>
    <row r="42" spans="1:30" ht="11.25" customHeight="1">
      <c r="A42"/>
      <c r="B42" s="44">
        <f t="shared" si="5"/>
        <v>38</v>
      </c>
      <c r="C42" s="111" t="s">
        <v>1069</v>
      </c>
      <c r="D42" s="90" t="s">
        <v>4565</v>
      </c>
      <c r="E42" s="43" t="str">
        <f>VLOOKUP($C42,'Ewidencja działek'!$A$2:$C$59999,2,0)</f>
        <v>266</v>
      </c>
      <c r="F42" s="43" t="str">
        <f>VLOOKUP($C42,'Ewidencja działek'!$A$2:$C$59999,3,0)</f>
        <v xml:space="preserve">Lębork obr 2 </v>
      </c>
      <c r="G42" s="44" t="s">
        <v>1968</v>
      </c>
      <c r="H42" s="44">
        <v>120</v>
      </c>
      <c r="I42" s="44">
        <v>140</v>
      </c>
      <c r="J42" s="44">
        <v>90</v>
      </c>
      <c r="K42" s="69">
        <f t="shared" ref="K42:K77" si="8">ROUND(H42*I42*J42/10000,0)</f>
        <v>151</v>
      </c>
      <c r="L42" s="70">
        <f>ROUND(VLOOKUP(I42,'Wymiary i ciężar'!$C$4:$D$23,2,0)*K42/1000,1)</f>
        <v>2.6</v>
      </c>
      <c r="M42" s="44">
        <v>110</v>
      </c>
      <c r="N42" s="71" t="str">
        <f t="shared" ref="N42:N77" si="9">IF($M42&gt;=120,"I",IF($M42&lt;=90,"III","II"))</f>
        <v>II</v>
      </c>
      <c r="O42" s="45" t="s">
        <v>4567</v>
      </c>
      <c r="P42" s="72">
        <f>IF(AB42=1,$L42*'Koszty jednostkowe'!$F$12,$L42*'Koszty jednostkowe'!$F$10)</f>
        <v>4725.0320000000002</v>
      </c>
      <c r="Q42" s="72">
        <f>IF(AB42=1,$L42*'Koszty jednostkowe'!$F$23,$L42*'Koszty jednostkowe'!$F$21)</f>
        <v>4021.16</v>
      </c>
      <c r="R42"/>
      <c r="S42" s="9">
        <f t="shared" ref="S42:S77" si="10">IF($M42&gt;=120,1,IF($M42&lt;=90,3,2))</f>
        <v>2</v>
      </c>
      <c r="T42"/>
      <c r="U42"/>
      <c r="V42" s="2">
        <f t="shared" si="7"/>
        <v>1</v>
      </c>
      <c r="W42" s="2">
        <f t="shared" si="7"/>
        <v>0</v>
      </c>
      <c r="X42" s="2">
        <f t="shared" si="7"/>
        <v>0</v>
      </c>
      <c r="Y42" s="2">
        <f t="shared" si="7"/>
        <v>0</v>
      </c>
      <c r="Z42" s="2">
        <f t="shared" si="7"/>
        <v>0</v>
      </c>
      <c r="AA42" s="2">
        <f t="shared" si="7"/>
        <v>0</v>
      </c>
      <c r="AB42" s="2">
        <f t="shared" si="7"/>
        <v>0</v>
      </c>
      <c r="AD42" s="1">
        <f t="shared" ref="AD42:AD77" si="11">SUM(V42:AB42)</f>
        <v>1</v>
      </c>
    </row>
    <row r="43" spans="1:30" ht="11.25" customHeight="1">
      <c r="A43"/>
      <c r="B43" s="44">
        <f t="shared" si="5"/>
        <v>39</v>
      </c>
      <c r="C43" s="111" t="s">
        <v>1071</v>
      </c>
      <c r="D43" s="90"/>
      <c r="E43" s="43" t="str">
        <f>VLOOKUP($C43,'Ewidencja działek'!$A$2:$C$59999,2,0)</f>
        <v>270</v>
      </c>
      <c r="F43" s="43" t="str">
        <f>VLOOKUP($C43,'Ewidencja działek'!$A$2:$C$59999,3,0)</f>
        <v xml:space="preserve">Lębork obr 2 </v>
      </c>
      <c r="G43" s="44" t="s">
        <v>1968</v>
      </c>
      <c r="H43" s="44">
        <v>120</v>
      </c>
      <c r="I43" s="44">
        <v>140</v>
      </c>
      <c r="J43" s="44">
        <v>140</v>
      </c>
      <c r="K43" s="69">
        <f t="shared" si="8"/>
        <v>235</v>
      </c>
      <c r="L43" s="70">
        <f>ROUND(VLOOKUP(I43,'Wymiary i ciężar'!$C$4:$D$23,2,0)*K43/1000,1)</f>
        <v>4</v>
      </c>
      <c r="M43" s="44">
        <v>110</v>
      </c>
      <c r="N43" s="71" t="str">
        <f t="shared" si="9"/>
        <v>II</v>
      </c>
      <c r="O43" s="45" t="s">
        <v>4568</v>
      </c>
      <c r="P43" s="72">
        <f>IF(AB43=1,$L43*'Koszty jednostkowe'!$F$12,$L43*'Koszty jednostkowe'!$F$10)</f>
        <v>7269.2800000000007</v>
      </c>
      <c r="Q43" s="72">
        <f>IF(AB43=1,$L43*'Koszty jednostkowe'!$F$23,$L43*'Koszty jednostkowe'!$F$21)</f>
        <v>6186.4</v>
      </c>
      <c r="R43"/>
      <c r="S43" s="9">
        <f t="shared" si="10"/>
        <v>2</v>
      </c>
      <c r="T43"/>
      <c r="U43"/>
      <c r="V43" s="2">
        <f t="shared" si="7"/>
        <v>1</v>
      </c>
      <c r="W43" s="2">
        <f t="shared" si="7"/>
        <v>0</v>
      </c>
      <c r="X43" s="2">
        <f t="shared" si="7"/>
        <v>0</v>
      </c>
      <c r="Y43" s="2">
        <f t="shared" si="7"/>
        <v>0</v>
      </c>
      <c r="Z43" s="2">
        <f t="shared" si="7"/>
        <v>0</v>
      </c>
      <c r="AA43" s="2">
        <f t="shared" si="7"/>
        <v>0</v>
      </c>
      <c r="AB43" s="2">
        <f t="shared" si="7"/>
        <v>0</v>
      </c>
      <c r="AD43" s="1">
        <f t="shared" si="11"/>
        <v>1</v>
      </c>
    </row>
    <row r="44" spans="1:30" ht="11.25" customHeight="1">
      <c r="A44"/>
      <c r="B44" s="44">
        <f t="shared" si="5"/>
        <v>40</v>
      </c>
      <c r="C44" s="111" t="s">
        <v>1072</v>
      </c>
      <c r="D44" s="90" t="s">
        <v>4566</v>
      </c>
      <c r="E44" s="43" t="str">
        <f>VLOOKUP($C44,'Ewidencja działek'!$A$2:$C$59999,2,0)</f>
        <v>271</v>
      </c>
      <c r="F44" s="43" t="str">
        <f>VLOOKUP($C44,'Ewidencja działek'!$A$2:$C$59999,3,0)</f>
        <v xml:space="preserve">Lębork obr 2 </v>
      </c>
      <c r="G44" s="44" t="s">
        <v>1968</v>
      </c>
      <c r="H44" s="44">
        <v>120</v>
      </c>
      <c r="I44" s="44">
        <v>140</v>
      </c>
      <c r="J44" s="44">
        <v>116</v>
      </c>
      <c r="K44" s="69">
        <f t="shared" si="8"/>
        <v>195</v>
      </c>
      <c r="L44" s="70">
        <f>ROUND(VLOOKUP(I44,'Wymiary i ciężar'!$C$4:$D$23,2,0)*K44/1000,1)</f>
        <v>3.3</v>
      </c>
      <c r="M44" s="44">
        <v>110</v>
      </c>
      <c r="N44" s="71" t="str">
        <f t="shared" si="9"/>
        <v>II</v>
      </c>
      <c r="O44" s="45" t="s">
        <v>4569</v>
      </c>
      <c r="P44" s="72">
        <f>IF(AB44=1,$L44*'Koszty jednostkowe'!$F$12,$L44*'Koszty jednostkowe'!$F$10)</f>
        <v>5997.1559999999999</v>
      </c>
      <c r="Q44" s="72">
        <f>IF(AB44=1,$L44*'Koszty jednostkowe'!$F$23,$L44*'Koszty jednostkowe'!$F$21)</f>
        <v>5103.78</v>
      </c>
      <c r="R44"/>
      <c r="S44" s="9">
        <f t="shared" si="10"/>
        <v>2</v>
      </c>
      <c r="T44"/>
      <c r="U44"/>
      <c r="V44" s="2">
        <f t="shared" si="7"/>
        <v>1</v>
      </c>
      <c r="W44" s="2">
        <f t="shared" si="7"/>
        <v>0</v>
      </c>
      <c r="X44" s="2">
        <f t="shared" si="7"/>
        <v>0</v>
      </c>
      <c r="Y44" s="2">
        <f t="shared" si="7"/>
        <v>0</v>
      </c>
      <c r="Z44" s="2">
        <f t="shared" si="7"/>
        <v>0</v>
      </c>
      <c r="AA44" s="2">
        <f t="shared" si="7"/>
        <v>0</v>
      </c>
      <c r="AB44" s="2">
        <f t="shared" si="7"/>
        <v>0</v>
      </c>
      <c r="AD44" s="1">
        <f t="shared" si="11"/>
        <v>1</v>
      </c>
    </row>
    <row r="45" spans="1:30" ht="11.25" customHeight="1">
      <c r="A45"/>
      <c r="B45" s="44">
        <f t="shared" si="5"/>
        <v>41</v>
      </c>
      <c r="C45" s="111" t="s">
        <v>1023</v>
      </c>
      <c r="D45" s="90" t="s">
        <v>4584</v>
      </c>
      <c r="E45" s="43" t="str">
        <f>VLOOKUP($C45,'Ewidencja działek'!$A$2:$C$59999,2,0)</f>
        <v>214</v>
      </c>
      <c r="F45" s="43" t="str">
        <f>VLOOKUP($C45,'Ewidencja działek'!$A$2:$C$59999,3,0)</f>
        <v xml:space="preserve">Lębork obr 2 </v>
      </c>
      <c r="G45" s="44" t="s">
        <v>1968</v>
      </c>
      <c r="H45" s="44">
        <v>120</v>
      </c>
      <c r="I45" s="44">
        <v>140</v>
      </c>
      <c r="J45" s="44">
        <v>140</v>
      </c>
      <c r="K45" s="69">
        <f t="shared" si="8"/>
        <v>235</v>
      </c>
      <c r="L45" s="70">
        <f>ROUND(VLOOKUP(I45,'Wymiary i ciężar'!$C$4:$D$23,2,0)*K45/1000,1)</f>
        <v>4</v>
      </c>
      <c r="M45" s="44">
        <v>110</v>
      </c>
      <c r="N45" s="71" t="str">
        <f t="shared" si="9"/>
        <v>II</v>
      </c>
      <c r="O45" s="45" t="s">
        <v>4602</v>
      </c>
      <c r="P45" s="72">
        <f>IF(AB45=1,$L45*'Koszty jednostkowe'!$F$12,$L45*'Koszty jednostkowe'!$F$10)</f>
        <v>7269.2800000000007</v>
      </c>
      <c r="Q45" s="72">
        <f>IF(AB45=1,$L45*'Koszty jednostkowe'!$F$23,$L45*'Koszty jednostkowe'!$F$21)</f>
        <v>6186.4</v>
      </c>
      <c r="R45"/>
      <c r="S45" s="9">
        <f t="shared" si="10"/>
        <v>2</v>
      </c>
      <c r="T45"/>
      <c r="U45"/>
      <c r="V45" s="2">
        <f t="shared" si="7"/>
        <v>1</v>
      </c>
      <c r="W45" s="2">
        <f t="shared" si="7"/>
        <v>0</v>
      </c>
      <c r="X45" s="2">
        <f t="shared" si="7"/>
        <v>0</v>
      </c>
      <c r="Y45" s="2">
        <f t="shared" si="7"/>
        <v>0</v>
      </c>
      <c r="Z45" s="2">
        <f t="shared" si="7"/>
        <v>0</v>
      </c>
      <c r="AA45" s="2">
        <f t="shared" si="7"/>
        <v>0</v>
      </c>
      <c r="AB45" s="2">
        <f t="shared" si="7"/>
        <v>0</v>
      </c>
      <c r="AD45" s="1">
        <f t="shared" si="11"/>
        <v>1</v>
      </c>
    </row>
    <row r="46" spans="1:30" ht="11.25" customHeight="1">
      <c r="A46"/>
      <c r="B46" s="44">
        <f t="shared" si="5"/>
        <v>42</v>
      </c>
      <c r="C46" s="111" t="s">
        <v>972</v>
      </c>
      <c r="D46" s="90"/>
      <c r="E46" s="43" t="str">
        <f>VLOOKUP($C46,'Ewidencja działek'!$A$2:$C$59999,2,0)</f>
        <v>152</v>
      </c>
      <c r="F46" s="43" t="str">
        <f>VLOOKUP($C46,'Ewidencja działek'!$A$2:$C$59999,3,0)</f>
        <v xml:space="preserve">Lębork obr 2 </v>
      </c>
      <c r="G46" s="44" t="s">
        <v>1968</v>
      </c>
      <c r="H46" s="44">
        <v>90</v>
      </c>
      <c r="I46" s="44">
        <v>110</v>
      </c>
      <c r="J46" s="44">
        <v>145</v>
      </c>
      <c r="K46" s="69">
        <f>ROUND(H46*I46*J46/10000,0)</f>
        <v>144</v>
      </c>
      <c r="L46" s="70">
        <f>ROUND(VLOOKUP(I46,'Wymiary i ciężar'!$C$4:$D$23,2,0)*K46/1000,1)</f>
        <v>1.9</v>
      </c>
      <c r="M46" s="44">
        <v>110</v>
      </c>
      <c r="N46" s="71" t="str">
        <f t="shared" si="9"/>
        <v>II</v>
      </c>
      <c r="O46" s="45" t="s">
        <v>4601</v>
      </c>
      <c r="P46" s="72">
        <f>IF(AB46=1,$L46*'Koszty jednostkowe'!$F$12,$L46*'Koszty jednostkowe'!$F$10)</f>
        <v>3452.9080000000004</v>
      </c>
      <c r="Q46" s="72">
        <f>IF(AB46=1,$L46*'Koszty jednostkowe'!$F$23,$L46*'Koszty jednostkowe'!$F$21)</f>
        <v>2938.5399999999995</v>
      </c>
      <c r="R46"/>
      <c r="S46" s="9">
        <f t="shared" si="10"/>
        <v>2</v>
      </c>
      <c r="T46"/>
      <c r="U46"/>
      <c r="V46" s="2">
        <f t="shared" si="7"/>
        <v>1</v>
      </c>
      <c r="W46" s="2">
        <f t="shared" si="7"/>
        <v>0</v>
      </c>
      <c r="X46" s="2">
        <f t="shared" si="7"/>
        <v>0</v>
      </c>
      <c r="Y46" s="2">
        <f t="shared" si="7"/>
        <v>0</v>
      </c>
      <c r="Z46" s="2">
        <f t="shared" si="7"/>
        <v>0</v>
      </c>
      <c r="AA46" s="2">
        <f t="shared" si="7"/>
        <v>0</v>
      </c>
      <c r="AB46" s="2">
        <f t="shared" si="7"/>
        <v>0</v>
      </c>
      <c r="AD46" s="1">
        <f>SUM(V46:AB46)</f>
        <v>1</v>
      </c>
    </row>
    <row r="47" spans="1:30" ht="11.25" customHeight="1">
      <c r="A47"/>
      <c r="B47" s="44">
        <f t="shared" si="5"/>
        <v>43</v>
      </c>
      <c r="C47" s="111" t="s">
        <v>2016</v>
      </c>
      <c r="D47" s="90" t="s">
        <v>4572</v>
      </c>
      <c r="E47" s="43" t="str">
        <f>VLOOKUP($C47,'Ewidencja działek'!$A$2:$C$59999,2,0)</f>
        <v>216</v>
      </c>
      <c r="F47" s="43" t="str">
        <f>VLOOKUP($C47,'Ewidencja działek'!$A$2:$C$59999,3,0)</f>
        <v xml:space="preserve">Lębork obr 2 </v>
      </c>
      <c r="G47" s="44" t="s">
        <v>1968</v>
      </c>
      <c r="H47" s="44">
        <v>120</v>
      </c>
      <c r="I47" s="44">
        <v>140</v>
      </c>
      <c r="J47" s="44">
        <v>60</v>
      </c>
      <c r="K47" s="69">
        <f>ROUND(H47*I47*J47/10000,0)</f>
        <v>101</v>
      </c>
      <c r="L47" s="70">
        <f>ROUND(VLOOKUP(I47,'Wymiary i ciężar'!$C$4:$D$23,2,0)*K47/1000,1)</f>
        <v>1.7</v>
      </c>
      <c r="M47" s="44">
        <v>110</v>
      </c>
      <c r="N47" s="71" t="str">
        <f t="shared" si="9"/>
        <v>II</v>
      </c>
      <c r="O47" s="45" t="s">
        <v>4586</v>
      </c>
      <c r="P47" s="72">
        <f>IF(AB47=1,$L47*'Koszty jednostkowe'!$F$12,$L47*'Koszty jednostkowe'!$F$10)</f>
        <v>3089.4440000000004</v>
      </c>
      <c r="Q47" s="72">
        <f>IF(AB47=1,$L47*'Koszty jednostkowe'!$F$23,$L47*'Koszty jednostkowe'!$F$21)</f>
        <v>2629.22</v>
      </c>
      <c r="R47"/>
      <c r="S47" s="9">
        <f t="shared" si="10"/>
        <v>2</v>
      </c>
      <c r="T47"/>
      <c r="U47"/>
      <c r="V47" s="2">
        <f t="shared" si="7"/>
        <v>1</v>
      </c>
      <c r="W47" s="2">
        <f t="shared" si="7"/>
        <v>0</v>
      </c>
      <c r="X47" s="2">
        <f t="shared" si="7"/>
        <v>0</v>
      </c>
      <c r="Y47" s="2">
        <f t="shared" si="7"/>
        <v>0</v>
      </c>
      <c r="Z47" s="2">
        <f t="shared" si="7"/>
        <v>0</v>
      </c>
      <c r="AA47" s="2">
        <f t="shared" si="7"/>
        <v>0</v>
      </c>
      <c r="AB47" s="2">
        <f t="shared" si="7"/>
        <v>0</v>
      </c>
      <c r="AD47" s="1">
        <f>SUM(V47:AB47)</f>
        <v>1</v>
      </c>
    </row>
    <row r="48" spans="1:30" ht="11.25" customHeight="1">
      <c r="A48"/>
      <c r="B48" s="44">
        <f t="shared" si="5"/>
        <v>44</v>
      </c>
      <c r="C48" s="111" t="s">
        <v>2036</v>
      </c>
      <c r="D48" s="90" t="s">
        <v>4574</v>
      </c>
      <c r="E48" s="43" t="str">
        <f>VLOOKUP($C48,'Ewidencja działek'!$A$2:$C$59999,2,0)</f>
        <v>272</v>
      </c>
      <c r="F48" s="43" t="str">
        <f>VLOOKUP($C48,'Ewidencja działek'!$A$2:$C$59999,3,0)</f>
        <v xml:space="preserve">Lębork obr 2 </v>
      </c>
      <c r="G48" s="44" t="s">
        <v>1970</v>
      </c>
      <c r="H48" s="44">
        <v>110</v>
      </c>
      <c r="I48" s="44">
        <v>120</v>
      </c>
      <c r="J48" s="44">
        <v>143</v>
      </c>
      <c r="K48" s="69">
        <f t="shared" si="8"/>
        <v>189</v>
      </c>
      <c r="L48" s="70">
        <f>ROUND(VLOOKUP(I48,'Wymiary i ciężar'!$C$4:$D$23,2,0)*K48/1000,1)</f>
        <v>3.2</v>
      </c>
      <c r="M48" s="44">
        <v>115</v>
      </c>
      <c r="N48" s="71" t="str">
        <f t="shared" si="9"/>
        <v>II</v>
      </c>
      <c r="O48" s="45" t="s">
        <v>4588</v>
      </c>
      <c r="P48" s="72">
        <f>IF(AB48=1,$L48*'Koszty jednostkowe'!$F$12,$L48*'Koszty jednostkowe'!$F$10)</f>
        <v>5815.4240000000009</v>
      </c>
      <c r="Q48" s="72">
        <f>IF(AB48=1,$L48*'Koszty jednostkowe'!$F$23,$L48*'Koszty jednostkowe'!$F$21)</f>
        <v>4949.12</v>
      </c>
      <c r="R48"/>
      <c r="S48" s="9">
        <f t="shared" si="10"/>
        <v>2</v>
      </c>
      <c r="T48"/>
      <c r="U48"/>
      <c r="V48" s="2">
        <f t="shared" si="7"/>
        <v>0</v>
      </c>
      <c r="W48" s="2">
        <f t="shared" si="7"/>
        <v>1</v>
      </c>
      <c r="X48" s="2">
        <f t="shared" si="7"/>
        <v>0</v>
      </c>
      <c r="Y48" s="2">
        <f t="shared" si="7"/>
        <v>0</v>
      </c>
      <c r="Z48" s="2">
        <f t="shared" si="7"/>
        <v>0</v>
      </c>
      <c r="AA48" s="2">
        <f t="shared" si="7"/>
        <v>0</v>
      </c>
      <c r="AB48" s="2">
        <f t="shared" ref="V48:AB72" si="12">IF($G48=AB$3,1,0)</f>
        <v>0</v>
      </c>
      <c r="AD48" s="1">
        <f t="shared" si="11"/>
        <v>1</v>
      </c>
    </row>
    <row r="49" spans="1:30" ht="11.25" customHeight="1">
      <c r="A49"/>
      <c r="B49" s="44">
        <f t="shared" si="5"/>
        <v>45</v>
      </c>
      <c r="C49" s="111" t="s">
        <v>980</v>
      </c>
      <c r="D49" s="90"/>
      <c r="E49" s="43" t="str">
        <f>VLOOKUP($C49,'Ewidencja działek'!$A$2:$C$59999,2,0)</f>
        <v>160</v>
      </c>
      <c r="F49" s="43" t="str">
        <f>VLOOKUP($C49,'Ewidencja działek'!$A$2:$C$59999,3,0)</f>
        <v xml:space="preserve">Lębork obr 2 </v>
      </c>
      <c r="G49" s="44" t="s">
        <v>1968</v>
      </c>
      <c r="H49" s="44">
        <v>120</v>
      </c>
      <c r="I49" s="44">
        <v>140</v>
      </c>
      <c r="J49" s="44">
        <v>90</v>
      </c>
      <c r="K49" s="69">
        <f t="shared" si="8"/>
        <v>151</v>
      </c>
      <c r="L49" s="70">
        <f>ROUND(VLOOKUP(I49,'Wymiary i ciężar'!$C$4:$D$23,2,0)*K49/1000,1)</f>
        <v>2.6</v>
      </c>
      <c r="M49" s="44">
        <v>110</v>
      </c>
      <c r="N49" s="71" t="str">
        <f t="shared" si="9"/>
        <v>II</v>
      </c>
      <c r="O49" s="45" t="s">
        <v>4597</v>
      </c>
      <c r="P49" s="72">
        <f>IF(AB49=1,$L49*'Koszty jednostkowe'!$F$12,$L49*'Koszty jednostkowe'!$F$10)</f>
        <v>4725.0320000000002</v>
      </c>
      <c r="Q49" s="72">
        <f>IF(AB49=1,$L49*'Koszty jednostkowe'!$F$23,$L49*'Koszty jednostkowe'!$F$21)</f>
        <v>4021.16</v>
      </c>
      <c r="R49"/>
      <c r="S49" s="9">
        <f t="shared" si="10"/>
        <v>2</v>
      </c>
      <c r="T49"/>
      <c r="U49"/>
      <c r="V49" s="2">
        <f t="shared" si="12"/>
        <v>1</v>
      </c>
      <c r="W49" s="2">
        <f t="shared" si="12"/>
        <v>0</v>
      </c>
      <c r="X49" s="2">
        <f t="shared" si="12"/>
        <v>0</v>
      </c>
      <c r="Y49" s="2">
        <f t="shared" si="12"/>
        <v>0</v>
      </c>
      <c r="Z49" s="2">
        <f t="shared" si="12"/>
        <v>0</v>
      </c>
      <c r="AA49" s="2">
        <f t="shared" si="12"/>
        <v>0</v>
      </c>
      <c r="AB49" s="2">
        <f t="shared" si="12"/>
        <v>0</v>
      </c>
      <c r="AD49" s="1">
        <f t="shared" si="11"/>
        <v>1</v>
      </c>
    </row>
    <row r="50" spans="1:30" ht="11.25" customHeight="1">
      <c r="A50"/>
      <c r="B50" s="44">
        <f t="shared" si="5"/>
        <v>46</v>
      </c>
      <c r="C50" s="111" t="s">
        <v>2037</v>
      </c>
      <c r="D50" s="90" t="s">
        <v>4575</v>
      </c>
      <c r="E50" s="43" t="str">
        <f>VLOOKUP($C50,'Ewidencja działek'!$A$2:$C$59999,2,0)</f>
        <v>273</v>
      </c>
      <c r="F50" s="43" t="str">
        <f>VLOOKUP($C50,'Ewidencja działek'!$A$2:$C$59999,3,0)</f>
        <v xml:space="preserve">Lębork obr 2 </v>
      </c>
      <c r="G50" s="44" t="s">
        <v>1970</v>
      </c>
      <c r="H50" s="44">
        <v>110</v>
      </c>
      <c r="I50" s="44">
        <v>120</v>
      </c>
      <c r="J50" s="44">
        <v>80</v>
      </c>
      <c r="K50" s="69">
        <f t="shared" si="8"/>
        <v>106</v>
      </c>
      <c r="L50" s="70">
        <f>ROUND(VLOOKUP(I50,'Wymiary i ciężar'!$C$4:$D$23,2,0)*K50/1000,1)</f>
        <v>1.8</v>
      </c>
      <c r="M50" s="44">
        <v>115</v>
      </c>
      <c r="N50" s="71" t="str">
        <f t="shared" si="9"/>
        <v>II</v>
      </c>
      <c r="O50" s="45" t="s">
        <v>4590</v>
      </c>
      <c r="P50" s="72">
        <f>IF(AB50=1,$L50*'Koszty jednostkowe'!$F$12,$L50*'Koszty jednostkowe'!$F$10)</f>
        <v>3271.1760000000004</v>
      </c>
      <c r="Q50" s="72">
        <f>IF(AB50=1,$L50*'Koszty jednostkowe'!$F$23,$L50*'Koszty jednostkowe'!$F$21)</f>
        <v>2783.88</v>
      </c>
      <c r="R50"/>
      <c r="S50" s="9">
        <f t="shared" si="10"/>
        <v>2</v>
      </c>
      <c r="T50"/>
      <c r="U50"/>
      <c r="V50" s="2">
        <f t="shared" si="12"/>
        <v>0</v>
      </c>
      <c r="W50" s="2">
        <f t="shared" si="12"/>
        <v>1</v>
      </c>
      <c r="X50" s="2">
        <f t="shared" si="12"/>
        <v>0</v>
      </c>
      <c r="Y50" s="2">
        <f t="shared" si="12"/>
        <v>0</v>
      </c>
      <c r="Z50" s="2">
        <f t="shared" si="12"/>
        <v>0</v>
      </c>
      <c r="AA50" s="2">
        <f t="shared" si="12"/>
        <v>0</v>
      </c>
      <c r="AB50" s="2">
        <f t="shared" si="12"/>
        <v>0</v>
      </c>
      <c r="AD50" s="1">
        <f t="shared" si="11"/>
        <v>1</v>
      </c>
    </row>
    <row r="51" spans="1:30" ht="11.25" customHeight="1">
      <c r="A51"/>
      <c r="B51" s="44">
        <f t="shared" si="5"/>
        <v>47</v>
      </c>
      <c r="C51" s="111" t="s">
        <v>2038</v>
      </c>
      <c r="D51" s="90" t="s">
        <v>4576</v>
      </c>
      <c r="E51" s="43" t="str">
        <f>VLOOKUP($C51,'Ewidencja działek'!$A$2:$C$59999,2,0)</f>
        <v>275</v>
      </c>
      <c r="F51" s="43" t="str">
        <f>VLOOKUP($C51,'Ewidencja działek'!$A$2:$C$59999,3,0)</f>
        <v xml:space="preserve">Lębork obr 2 </v>
      </c>
      <c r="G51" s="44" t="s">
        <v>1970</v>
      </c>
      <c r="H51" s="44">
        <v>110</v>
      </c>
      <c r="I51" s="44">
        <v>120</v>
      </c>
      <c r="J51" s="44">
        <v>120</v>
      </c>
      <c r="K51" s="69">
        <f t="shared" si="8"/>
        <v>158</v>
      </c>
      <c r="L51" s="70">
        <f>ROUND(VLOOKUP(I51,'Wymiary i ciężar'!$C$4:$D$23,2,0)*K51/1000,1)</f>
        <v>2.7</v>
      </c>
      <c r="M51" s="44">
        <v>115</v>
      </c>
      <c r="N51" s="71" t="str">
        <f t="shared" si="9"/>
        <v>II</v>
      </c>
      <c r="O51" s="45" t="s">
        <v>4591</v>
      </c>
      <c r="P51" s="72">
        <f>IF(AB51=1,$L51*'Koszty jednostkowe'!$F$12,$L51*'Koszty jednostkowe'!$F$10)</f>
        <v>4906.764000000001</v>
      </c>
      <c r="Q51" s="72">
        <f>IF(AB51=1,$L51*'Koszty jednostkowe'!$F$23,$L51*'Koszty jednostkowe'!$F$21)</f>
        <v>4175.82</v>
      </c>
      <c r="R51"/>
      <c r="S51" s="9">
        <f t="shared" si="10"/>
        <v>2</v>
      </c>
      <c r="T51"/>
      <c r="U51"/>
      <c r="V51" s="2">
        <f t="shared" si="12"/>
        <v>0</v>
      </c>
      <c r="W51" s="2">
        <f t="shared" si="12"/>
        <v>1</v>
      </c>
      <c r="X51" s="2">
        <f t="shared" si="12"/>
        <v>0</v>
      </c>
      <c r="Y51" s="2">
        <f t="shared" si="12"/>
        <v>0</v>
      </c>
      <c r="Z51" s="2">
        <f t="shared" si="12"/>
        <v>0</v>
      </c>
      <c r="AA51" s="2">
        <f t="shared" si="12"/>
        <v>0</v>
      </c>
      <c r="AB51" s="2">
        <f t="shared" si="12"/>
        <v>0</v>
      </c>
      <c r="AD51" s="1">
        <f t="shared" si="11"/>
        <v>1</v>
      </c>
    </row>
    <row r="52" spans="1:30" ht="11.25" customHeight="1">
      <c r="A52"/>
      <c r="B52" s="44">
        <f t="shared" si="5"/>
        <v>48</v>
      </c>
      <c r="C52" s="111" t="s">
        <v>2039</v>
      </c>
      <c r="D52" s="90" t="s">
        <v>4577</v>
      </c>
      <c r="E52" s="43" t="str">
        <f>VLOOKUP($C52,'Ewidencja działek'!$A$2:$C$59999,2,0)</f>
        <v>276</v>
      </c>
      <c r="F52" s="43" t="str">
        <f>VLOOKUP($C52,'Ewidencja działek'!$A$2:$C$59999,3,0)</f>
        <v xml:space="preserve">Lębork obr 2 </v>
      </c>
      <c r="G52" s="44" t="s">
        <v>1970</v>
      </c>
      <c r="H52" s="44">
        <v>110</v>
      </c>
      <c r="I52" s="44">
        <v>120</v>
      </c>
      <c r="J52" s="44">
        <v>120</v>
      </c>
      <c r="K52" s="69">
        <f t="shared" si="8"/>
        <v>158</v>
      </c>
      <c r="L52" s="70">
        <f>ROUND(VLOOKUP(I52,'Wymiary i ciężar'!$C$4:$D$23,2,0)*K52/1000,1)</f>
        <v>2.7</v>
      </c>
      <c r="M52" s="44">
        <v>115</v>
      </c>
      <c r="N52" s="71" t="str">
        <f t="shared" si="9"/>
        <v>II</v>
      </c>
      <c r="O52" s="45" t="s">
        <v>4592</v>
      </c>
      <c r="P52" s="72">
        <f>IF(AB52=1,$L52*'Koszty jednostkowe'!$F$12,$L52*'Koszty jednostkowe'!$F$10)</f>
        <v>4906.764000000001</v>
      </c>
      <c r="Q52" s="72">
        <f>IF(AB52=1,$L52*'Koszty jednostkowe'!$F$23,$L52*'Koszty jednostkowe'!$F$21)</f>
        <v>4175.82</v>
      </c>
      <c r="R52"/>
      <c r="S52" s="9">
        <f t="shared" si="10"/>
        <v>2</v>
      </c>
      <c r="T52"/>
      <c r="U52"/>
      <c r="V52" s="2">
        <f t="shared" si="12"/>
        <v>0</v>
      </c>
      <c r="W52" s="2">
        <f t="shared" si="12"/>
        <v>1</v>
      </c>
      <c r="X52" s="2">
        <f t="shared" si="12"/>
        <v>0</v>
      </c>
      <c r="Y52" s="2">
        <f t="shared" si="12"/>
        <v>0</v>
      </c>
      <c r="Z52" s="2">
        <f t="shared" si="12"/>
        <v>0</v>
      </c>
      <c r="AA52" s="2">
        <f t="shared" si="12"/>
        <v>0</v>
      </c>
      <c r="AB52" s="2">
        <f t="shared" si="12"/>
        <v>0</v>
      </c>
      <c r="AD52" s="1">
        <f t="shared" si="11"/>
        <v>1</v>
      </c>
    </row>
    <row r="53" spans="1:30" ht="11.25" customHeight="1">
      <c r="A53"/>
      <c r="B53" s="44">
        <f t="shared" si="5"/>
        <v>49</v>
      </c>
      <c r="C53" s="111" t="s">
        <v>2040</v>
      </c>
      <c r="D53" s="90" t="s">
        <v>4578</v>
      </c>
      <c r="E53" s="43" t="str">
        <f>VLOOKUP($C53,'Ewidencja działek'!$A$2:$C$59999,2,0)</f>
        <v>278</v>
      </c>
      <c r="F53" s="43" t="str">
        <f>VLOOKUP($C53,'Ewidencja działek'!$A$2:$C$59999,3,0)</f>
        <v xml:space="preserve">Lębork obr 2 </v>
      </c>
      <c r="G53" s="44" t="s">
        <v>1970</v>
      </c>
      <c r="H53" s="44">
        <v>110</v>
      </c>
      <c r="I53" s="44">
        <v>120</v>
      </c>
      <c r="J53" s="44">
        <v>120</v>
      </c>
      <c r="K53" s="69">
        <f t="shared" si="8"/>
        <v>158</v>
      </c>
      <c r="L53" s="70">
        <f>ROUND(VLOOKUP(I53,'Wymiary i ciężar'!$C$4:$D$23,2,0)*K53/1000,1)</f>
        <v>2.7</v>
      </c>
      <c r="M53" s="44">
        <v>115</v>
      </c>
      <c r="N53" s="71" t="str">
        <f t="shared" si="9"/>
        <v>II</v>
      </c>
      <c r="O53" s="45" t="s">
        <v>4593</v>
      </c>
      <c r="P53" s="72">
        <f>IF(AB53=1,$L53*'Koszty jednostkowe'!$F$12,$L53*'Koszty jednostkowe'!$F$10)</f>
        <v>4906.764000000001</v>
      </c>
      <c r="Q53" s="72">
        <f>IF(AB53=1,$L53*'Koszty jednostkowe'!$F$23,$L53*'Koszty jednostkowe'!$F$21)</f>
        <v>4175.82</v>
      </c>
      <c r="R53"/>
      <c r="S53" s="9">
        <f t="shared" si="10"/>
        <v>2</v>
      </c>
      <c r="T53"/>
      <c r="U53"/>
      <c r="V53" s="2">
        <f t="shared" si="12"/>
        <v>0</v>
      </c>
      <c r="W53" s="2">
        <f t="shared" si="12"/>
        <v>1</v>
      </c>
      <c r="X53" s="2">
        <f t="shared" si="12"/>
        <v>0</v>
      </c>
      <c r="Y53" s="2">
        <f t="shared" si="12"/>
        <v>0</v>
      </c>
      <c r="Z53" s="2">
        <f t="shared" si="12"/>
        <v>0</v>
      </c>
      <c r="AA53" s="2">
        <f t="shared" si="12"/>
        <v>0</v>
      </c>
      <c r="AB53" s="2">
        <f t="shared" si="12"/>
        <v>0</v>
      </c>
      <c r="AD53" s="1">
        <f t="shared" si="11"/>
        <v>1</v>
      </c>
    </row>
    <row r="54" spans="1:30" ht="11.25" customHeight="1">
      <c r="A54"/>
      <c r="B54" s="44">
        <f t="shared" si="5"/>
        <v>50</v>
      </c>
      <c r="C54" s="111" t="s">
        <v>986</v>
      </c>
      <c r="D54" s="90"/>
      <c r="E54" s="43" t="str">
        <f>VLOOKUP($C54,'Ewidencja działek'!$A$2:$C$59999,2,0)</f>
        <v>166</v>
      </c>
      <c r="F54" s="43" t="str">
        <f>VLOOKUP($C54,'Ewidencja działek'!$A$2:$C$59999,3,0)</f>
        <v xml:space="preserve">Lębork obr 2 </v>
      </c>
      <c r="G54" s="44" t="s">
        <v>1968</v>
      </c>
      <c r="H54" s="44">
        <v>120</v>
      </c>
      <c r="I54" s="44">
        <v>140</v>
      </c>
      <c r="J54" s="44">
        <v>151</v>
      </c>
      <c r="K54" s="69">
        <f t="shared" si="8"/>
        <v>254</v>
      </c>
      <c r="L54" s="70">
        <f>ROUND(VLOOKUP(I54,'Wymiary i ciężar'!$C$4:$D$23,2,0)*K54/1000,1)</f>
        <v>4.3</v>
      </c>
      <c r="M54" s="44">
        <v>110</v>
      </c>
      <c r="N54" s="71" t="str">
        <f t="shared" si="9"/>
        <v>II</v>
      </c>
      <c r="O54" s="45" t="s">
        <v>4595</v>
      </c>
      <c r="P54" s="72">
        <f>IF(AB54=1,$L54*'Koszty jednostkowe'!$F$12,$L54*'Koszty jednostkowe'!$F$10)</f>
        <v>7814.4760000000006</v>
      </c>
      <c r="Q54" s="72">
        <f>IF(AB54=1,$L54*'Koszty jednostkowe'!$F$23,$L54*'Koszty jednostkowe'!$F$21)</f>
        <v>6650.3799999999992</v>
      </c>
      <c r="R54"/>
      <c r="S54" s="9">
        <f t="shared" si="10"/>
        <v>2</v>
      </c>
      <c r="T54"/>
      <c r="U54"/>
      <c r="V54" s="2">
        <f t="shared" si="12"/>
        <v>1</v>
      </c>
      <c r="W54" s="2">
        <f t="shared" si="12"/>
        <v>0</v>
      </c>
      <c r="X54" s="2">
        <f t="shared" si="12"/>
        <v>0</v>
      </c>
      <c r="Y54" s="2">
        <f t="shared" si="12"/>
        <v>0</v>
      </c>
      <c r="Z54" s="2">
        <f t="shared" si="12"/>
        <v>0</v>
      </c>
      <c r="AA54" s="2">
        <f t="shared" si="12"/>
        <v>0</v>
      </c>
      <c r="AB54" s="2">
        <f t="shared" si="12"/>
        <v>0</v>
      </c>
      <c r="AD54" s="1">
        <f t="shared" si="11"/>
        <v>1</v>
      </c>
    </row>
    <row r="55" spans="1:30" ht="11.25" customHeight="1">
      <c r="A55"/>
      <c r="B55" s="44">
        <f t="shared" si="5"/>
        <v>51</v>
      </c>
      <c r="C55" s="111" t="s">
        <v>2018</v>
      </c>
      <c r="D55" s="90"/>
      <c r="E55" s="43" t="str">
        <f>VLOOKUP($C55,'Ewidencja działek'!$A$2:$C$59999,2,0)</f>
        <v>279</v>
      </c>
      <c r="F55" s="43" t="str">
        <f>VLOOKUP($C55,'Ewidencja działek'!$A$2:$C$59999,3,0)</f>
        <v xml:space="preserve">Lębork obr 2 </v>
      </c>
      <c r="G55" s="44" t="s">
        <v>1968</v>
      </c>
      <c r="H55" s="44">
        <v>120</v>
      </c>
      <c r="I55" s="44">
        <v>140</v>
      </c>
      <c r="J55" s="44">
        <v>136</v>
      </c>
      <c r="K55" s="69">
        <f t="shared" si="8"/>
        <v>228</v>
      </c>
      <c r="L55" s="70">
        <f>ROUND(VLOOKUP(I55,'Wymiary i ciężar'!$C$4:$D$23,2,0)*K55/1000,1)</f>
        <v>3.9</v>
      </c>
      <c r="M55" s="44">
        <v>110</v>
      </c>
      <c r="N55" s="71" t="str">
        <f t="shared" si="9"/>
        <v>II</v>
      </c>
      <c r="O55" s="45" t="s">
        <v>4587</v>
      </c>
      <c r="P55" s="72">
        <f>IF(AB55=1,$L55*'Koszty jednostkowe'!$F$12,$L55*'Koszty jednostkowe'!$F$10)</f>
        <v>7087.5480000000007</v>
      </c>
      <c r="Q55" s="72">
        <f>IF(AB55=1,$L55*'Koszty jednostkowe'!$F$23,$L55*'Koszty jednostkowe'!$F$21)</f>
        <v>6031.74</v>
      </c>
      <c r="R55"/>
      <c r="S55" s="9">
        <f t="shared" si="10"/>
        <v>2</v>
      </c>
      <c r="T55"/>
      <c r="U55"/>
      <c r="V55" s="2">
        <f t="shared" si="12"/>
        <v>1</v>
      </c>
      <c r="W55" s="2">
        <f t="shared" si="12"/>
        <v>0</v>
      </c>
      <c r="X55" s="2">
        <f t="shared" si="12"/>
        <v>0</v>
      </c>
      <c r="Y55" s="2">
        <f t="shared" si="12"/>
        <v>0</v>
      </c>
      <c r="Z55" s="2">
        <f t="shared" si="12"/>
        <v>0</v>
      </c>
      <c r="AA55" s="2">
        <f t="shared" si="12"/>
        <v>0</v>
      </c>
      <c r="AB55" s="2">
        <f t="shared" si="12"/>
        <v>0</v>
      </c>
      <c r="AD55" s="1">
        <f t="shared" si="11"/>
        <v>1</v>
      </c>
    </row>
    <row r="56" spans="1:30" ht="11.25" customHeight="1">
      <c r="A56"/>
      <c r="B56" s="44">
        <f t="shared" si="5"/>
        <v>52</v>
      </c>
      <c r="C56" s="111" t="s">
        <v>988</v>
      </c>
      <c r="D56" s="90" t="s">
        <v>4579</v>
      </c>
      <c r="E56" s="43" t="str">
        <f>VLOOKUP($C56,'Ewidencja działek'!$A$2:$C$59999,2,0)</f>
        <v>168</v>
      </c>
      <c r="F56" s="43" t="str">
        <f>VLOOKUP($C56,'Ewidencja działek'!$A$2:$C$59999,3,0)</f>
        <v xml:space="preserve">Lębork obr 2 </v>
      </c>
      <c r="G56" s="44" t="s">
        <v>1968</v>
      </c>
      <c r="H56" s="44">
        <v>120</v>
      </c>
      <c r="I56" s="44">
        <v>140</v>
      </c>
      <c r="J56" s="44">
        <v>157</v>
      </c>
      <c r="K56" s="69">
        <f t="shared" si="8"/>
        <v>264</v>
      </c>
      <c r="L56" s="70">
        <f>ROUND(VLOOKUP(I56,'Wymiary i ciężar'!$C$4:$D$23,2,0)*K56/1000,1)</f>
        <v>4.5</v>
      </c>
      <c r="M56" s="44">
        <v>110</v>
      </c>
      <c r="N56" s="71" t="str">
        <f t="shared" si="9"/>
        <v>II</v>
      </c>
      <c r="O56" s="45" t="s">
        <v>4594</v>
      </c>
      <c r="P56" s="72">
        <f>IF(AB56=1,$L56*'Koszty jednostkowe'!$F$12,$L56*'Koszty jednostkowe'!$F$10)</f>
        <v>8177.9400000000005</v>
      </c>
      <c r="Q56" s="72">
        <f>IF(AB56=1,$L56*'Koszty jednostkowe'!$F$23,$L56*'Koszty jednostkowe'!$F$21)</f>
        <v>6959.7</v>
      </c>
      <c r="R56"/>
      <c r="S56" s="9">
        <f t="shared" si="10"/>
        <v>2</v>
      </c>
      <c r="T56"/>
      <c r="U56"/>
      <c r="V56" s="2">
        <f t="shared" si="12"/>
        <v>1</v>
      </c>
      <c r="W56" s="2">
        <f t="shared" si="12"/>
        <v>0</v>
      </c>
      <c r="X56" s="2">
        <f t="shared" si="12"/>
        <v>0</v>
      </c>
      <c r="Y56" s="2">
        <f t="shared" si="12"/>
        <v>0</v>
      </c>
      <c r="Z56" s="2">
        <f t="shared" si="12"/>
        <v>0</v>
      </c>
      <c r="AA56" s="2">
        <f t="shared" si="12"/>
        <v>0</v>
      </c>
      <c r="AB56" s="2">
        <f t="shared" si="12"/>
        <v>0</v>
      </c>
      <c r="AD56" s="1">
        <f t="shared" si="11"/>
        <v>1</v>
      </c>
    </row>
    <row r="57" spans="1:30" ht="11.25" customHeight="1">
      <c r="A57"/>
      <c r="B57" s="44">
        <f t="shared" si="5"/>
        <v>53</v>
      </c>
      <c r="C57" s="111" t="s">
        <v>1994</v>
      </c>
      <c r="D57" s="90" t="s">
        <v>4571</v>
      </c>
      <c r="E57" s="43" t="str">
        <f>VLOOKUP($C57,'Ewidencja działek'!$A$2:$C$59999,2,0)</f>
        <v>371</v>
      </c>
      <c r="F57" s="43" t="str">
        <f>VLOOKUP($C57,'Ewidencja działek'!$A$2:$C$59999,3,0)</f>
        <v xml:space="preserve">Lębork obr 2 </v>
      </c>
      <c r="G57" s="44" t="s">
        <v>1968</v>
      </c>
      <c r="H57" s="44">
        <v>120</v>
      </c>
      <c r="I57" s="44">
        <v>140</v>
      </c>
      <c r="J57" s="44">
        <v>90</v>
      </c>
      <c r="K57" s="69">
        <f t="shared" si="8"/>
        <v>151</v>
      </c>
      <c r="L57" s="70">
        <f>ROUND(VLOOKUP(I57,'Wymiary i ciężar'!$C$4:$D$23,2,0)*K57/1000,1)</f>
        <v>2.6</v>
      </c>
      <c r="M57" s="44">
        <v>110</v>
      </c>
      <c r="N57" s="71" t="str">
        <f t="shared" si="9"/>
        <v>II</v>
      </c>
      <c r="O57" s="45" t="s">
        <v>4604</v>
      </c>
      <c r="P57" s="72">
        <f>IF(AB57=1,$L57*'Koszty jednostkowe'!$F$12,$L57*'Koszty jednostkowe'!$F$10)</f>
        <v>4725.0320000000002</v>
      </c>
      <c r="Q57" s="72">
        <f>IF(AB57=1,$L57*'Koszty jednostkowe'!$F$23,$L57*'Koszty jednostkowe'!$F$21)</f>
        <v>4021.16</v>
      </c>
      <c r="R57"/>
      <c r="S57" s="9">
        <f t="shared" si="10"/>
        <v>2</v>
      </c>
      <c r="T57"/>
      <c r="U57"/>
      <c r="V57" s="2">
        <f t="shared" si="12"/>
        <v>1</v>
      </c>
      <c r="W57" s="2">
        <f t="shared" si="12"/>
        <v>0</v>
      </c>
      <c r="X57" s="2">
        <f t="shared" si="12"/>
        <v>0</v>
      </c>
      <c r="Y57" s="2">
        <f t="shared" si="12"/>
        <v>0</v>
      </c>
      <c r="Z57" s="2">
        <f t="shared" si="12"/>
        <v>0</v>
      </c>
      <c r="AA57" s="2">
        <f t="shared" si="12"/>
        <v>0</v>
      </c>
      <c r="AB57" s="2">
        <f t="shared" si="12"/>
        <v>0</v>
      </c>
      <c r="AD57" s="1">
        <f t="shared" si="11"/>
        <v>1</v>
      </c>
    </row>
    <row r="58" spans="1:30" ht="11.25" customHeight="1">
      <c r="A58"/>
      <c r="B58" s="44">
        <f t="shared" si="5"/>
        <v>54</v>
      </c>
      <c r="C58" s="111" t="s">
        <v>2023</v>
      </c>
      <c r="D58" s="90" t="s">
        <v>4573</v>
      </c>
      <c r="E58" s="43" t="str">
        <f>VLOOKUP($C58,'Ewidencja działek'!$A$2:$C$59999,2,0)</f>
        <v>372</v>
      </c>
      <c r="F58" s="43" t="str">
        <f>VLOOKUP($C58,'Ewidencja działek'!$A$2:$C$59999,3,0)</f>
        <v xml:space="preserve">Lębork obr 2 </v>
      </c>
      <c r="G58" s="44" t="s">
        <v>1968</v>
      </c>
      <c r="H58" s="44">
        <v>120</v>
      </c>
      <c r="I58" s="44">
        <v>140</v>
      </c>
      <c r="J58" s="44">
        <v>112</v>
      </c>
      <c r="K58" s="69">
        <f t="shared" si="8"/>
        <v>188</v>
      </c>
      <c r="L58" s="70">
        <f>ROUND(VLOOKUP(I58,'Wymiary i ciężar'!$C$4:$D$23,2,0)*K58/1000,1)</f>
        <v>3.2</v>
      </c>
      <c r="M58" s="44">
        <v>110</v>
      </c>
      <c r="N58" s="71" t="str">
        <f t="shared" si="9"/>
        <v>II</v>
      </c>
      <c r="O58" s="103" t="s">
        <v>7911</v>
      </c>
      <c r="P58" s="72">
        <f>IF(AB58=1,$L58*'Koszty jednostkowe'!$F$12,$L58*'Koszty jednostkowe'!$F$10)</f>
        <v>5815.4240000000009</v>
      </c>
      <c r="Q58" s="72">
        <f>IF(AB58=1,$L58*'Koszty jednostkowe'!$F$23,$L58*'Koszty jednostkowe'!$F$21)</f>
        <v>4949.12</v>
      </c>
      <c r="R58"/>
      <c r="S58" s="9">
        <f t="shared" si="10"/>
        <v>2</v>
      </c>
      <c r="T58"/>
      <c r="U58"/>
      <c r="V58" s="2">
        <f t="shared" si="12"/>
        <v>1</v>
      </c>
      <c r="W58" s="2">
        <f t="shared" si="12"/>
        <v>0</v>
      </c>
      <c r="X58" s="2">
        <f t="shared" si="12"/>
        <v>0</v>
      </c>
      <c r="Y58" s="2">
        <f t="shared" si="12"/>
        <v>0</v>
      </c>
      <c r="Z58" s="2">
        <f t="shared" si="12"/>
        <v>0</v>
      </c>
      <c r="AA58" s="2">
        <f t="shared" si="12"/>
        <v>0</v>
      </c>
      <c r="AB58" s="2">
        <f t="shared" si="12"/>
        <v>0</v>
      </c>
      <c r="AD58" s="1">
        <f t="shared" si="11"/>
        <v>1</v>
      </c>
    </row>
    <row r="59" spans="1:30" ht="11.25" customHeight="1">
      <c r="A59"/>
      <c r="B59" s="44">
        <f t="shared" si="5"/>
        <v>55</v>
      </c>
      <c r="C59" s="111" t="s">
        <v>4614</v>
      </c>
      <c r="D59" s="90" t="s">
        <v>4615</v>
      </c>
      <c r="E59" s="43" t="str">
        <f>VLOOKUP($C59,'Ewidencja działek'!$A$2:$C$59999,2,0)</f>
        <v>104</v>
      </c>
      <c r="F59" s="43" t="str">
        <f>VLOOKUP($C59,'Ewidencja działek'!$A$2:$C$59999,3,0)</f>
        <v xml:space="preserve">Lębork obr 6 </v>
      </c>
      <c r="G59" s="44" t="s">
        <v>1968</v>
      </c>
      <c r="H59" s="44">
        <v>100</v>
      </c>
      <c r="I59" s="44">
        <v>180</v>
      </c>
      <c r="J59" s="44">
        <v>80</v>
      </c>
      <c r="K59" s="69">
        <f t="shared" si="8"/>
        <v>144</v>
      </c>
      <c r="L59" s="70">
        <f>ROUND(VLOOKUP(I59,'Wymiary i ciężar'!$C$4:$D$23,2,0)*K59/1000,1)</f>
        <v>2.2000000000000002</v>
      </c>
      <c r="M59" s="44">
        <v>115</v>
      </c>
      <c r="N59" s="71" t="str">
        <f t="shared" si="9"/>
        <v>II</v>
      </c>
      <c r="O59" s="45" t="s">
        <v>4616</v>
      </c>
      <c r="P59" s="72">
        <f>IF(AB59=1,$L59*'Koszty jednostkowe'!$F$12,$L59*'Koszty jednostkowe'!$F$10)</f>
        <v>3998.1040000000007</v>
      </c>
      <c r="Q59" s="72">
        <f>IF(AB59=1,$L59*'Koszty jednostkowe'!$F$23,$L59*'Koszty jednostkowe'!$F$21)</f>
        <v>3402.52</v>
      </c>
      <c r="R59"/>
      <c r="S59" s="9">
        <f t="shared" si="10"/>
        <v>2</v>
      </c>
      <c r="T59"/>
      <c r="U59"/>
      <c r="V59" s="2">
        <f t="shared" si="12"/>
        <v>1</v>
      </c>
      <c r="W59" s="2">
        <f t="shared" si="12"/>
        <v>0</v>
      </c>
      <c r="X59" s="2">
        <f t="shared" si="12"/>
        <v>0</v>
      </c>
      <c r="Y59" s="2">
        <f t="shared" si="12"/>
        <v>0</v>
      </c>
      <c r="Z59" s="2">
        <f t="shared" si="12"/>
        <v>0</v>
      </c>
      <c r="AA59" s="2">
        <f t="shared" si="12"/>
        <v>0</v>
      </c>
      <c r="AB59" s="2">
        <f t="shared" si="12"/>
        <v>0</v>
      </c>
      <c r="AD59" s="1">
        <f t="shared" si="11"/>
        <v>1</v>
      </c>
    </row>
    <row r="60" spans="1:30" ht="11.25" customHeight="1">
      <c r="A60"/>
      <c r="B60" s="44">
        <f t="shared" si="5"/>
        <v>56</v>
      </c>
      <c r="C60" s="112" t="s">
        <v>3305</v>
      </c>
      <c r="D60" s="90" t="s">
        <v>4619</v>
      </c>
      <c r="E60" s="43" t="str">
        <f>VLOOKUP($C60,'Ewidencja działek'!$A$2:$C$59999,2,0)</f>
        <v>114</v>
      </c>
      <c r="F60" s="43" t="str">
        <f>VLOOKUP($C60,'Ewidencja działek'!$A$2:$C$59999,3,0)</f>
        <v xml:space="preserve">Lębork obr 6 </v>
      </c>
      <c r="G60" s="44" t="s">
        <v>1968</v>
      </c>
      <c r="H60" s="44">
        <v>110</v>
      </c>
      <c r="I60" s="44">
        <v>120</v>
      </c>
      <c r="J60" s="44">
        <v>120</v>
      </c>
      <c r="K60" s="69">
        <f t="shared" si="8"/>
        <v>158</v>
      </c>
      <c r="L60" s="70">
        <f>ROUND(VLOOKUP(I60,'Wymiary i ciężar'!$C$4:$D$23,2,0)*K60/1000,1)</f>
        <v>2.7</v>
      </c>
      <c r="M60" s="44">
        <v>115</v>
      </c>
      <c r="N60" s="71" t="str">
        <f t="shared" si="9"/>
        <v>II</v>
      </c>
      <c r="O60" s="45" t="s">
        <v>4620</v>
      </c>
      <c r="P60" s="72">
        <f>IF(AB60=1,$L60*'Koszty jednostkowe'!$F$12,$L60*'Koszty jednostkowe'!$F$10)</f>
        <v>4906.764000000001</v>
      </c>
      <c r="Q60" s="72">
        <f>IF(AB60=1,$L60*'Koszty jednostkowe'!$F$23,$L60*'Koszty jednostkowe'!$F$21)</f>
        <v>4175.82</v>
      </c>
      <c r="R60"/>
      <c r="S60" s="9">
        <f t="shared" si="10"/>
        <v>2</v>
      </c>
      <c r="T60"/>
      <c r="U60"/>
      <c r="V60" s="2">
        <f t="shared" si="12"/>
        <v>1</v>
      </c>
      <c r="W60" s="2">
        <f t="shared" si="12"/>
        <v>0</v>
      </c>
      <c r="X60" s="2">
        <f t="shared" si="12"/>
        <v>0</v>
      </c>
      <c r="Y60" s="2">
        <f t="shared" si="12"/>
        <v>0</v>
      </c>
      <c r="Z60" s="2">
        <f t="shared" si="12"/>
        <v>0</v>
      </c>
      <c r="AA60" s="2">
        <f t="shared" si="12"/>
        <v>0</v>
      </c>
      <c r="AB60" s="2">
        <f t="shared" si="12"/>
        <v>0</v>
      </c>
      <c r="AD60" s="1">
        <f t="shared" si="11"/>
        <v>1</v>
      </c>
    </row>
    <row r="61" spans="1:30" ht="11.25" customHeight="1">
      <c r="A61"/>
      <c r="B61" s="44">
        <f t="shared" si="5"/>
        <v>57</v>
      </c>
      <c r="C61" s="111" t="s">
        <v>2052</v>
      </c>
      <c r="D61" s="90" t="s">
        <v>4633</v>
      </c>
      <c r="E61" s="43" t="str">
        <f>VLOOKUP($C61,'Ewidencja działek'!$A$2:$C$59999,2,0)</f>
        <v>49</v>
      </c>
      <c r="F61" s="43" t="str">
        <f>VLOOKUP($C61,'Ewidencja działek'!$A$2:$C$59999,3,0)</f>
        <v>Lębork obr 12</v>
      </c>
      <c r="G61" s="44" t="s">
        <v>1968</v>
      </c>
      <c r="H61" s="44">
        <v>110</v>
      </c>
      <c r="I61" s="44">
        <v>120</v>
      </c>
      <c r="J61" s="44">
        <v>60</v>
      </c>
      <c r="K61" s="69">
        <f>ROUND(H61*I61*J61/10000,0)</f>
        <v>79</v>
      </c>
      <c r="L61" s="70">
        <f>ROUND(VLOOKUP(I61,'Wymiary i ciężar'!$C$4:$D$23,2,0)*K61/1000,1)</f>
        <v>1.3</v>
      </c>
      <c r="M61" s="44">
        <v>115</v>
      </c>
      <c r="N61" s="71" t="str">
        <f t="shared" si="9"/>
        <v>II</v>
      </c>
      <c r="O61" s="45" t="s">
        <v>4644</v>
      </c>
      <c r="P61" s="72">
        <f>IF(AB61=1,$L61*'Koszty jednostkowe'!$F$12,$L61*'Koszty jednostkowe'!$F$10)</f>
        <v>2362.5160000000001</v>
      </c>
      <c r="Q61" s="72">
        <f>IF(AB61=1,$L61*'Koszty jednostkowe'!$F$23,$L61*'Koszty jednostkowe'!$F$21)</f>
        <v>2010.58</v>
      </c>
      <c r="R61"/>
      <c r="S61" s="9">
        <f t="shared" si="10"/>
        <v>2</v>
      </c>
      <c r="T61"/>
      <c r="U61"/>
      <c r="V61" s="2">
        <f t="shared" si="12"/>
        <v>1</v>
      </c>
      <c r="W61" s="2">
        <f t="shared" si="12"/>
        <v>0</v>
      </c>
      <c r="X61" s="2">
        <f t="shared" si="12"/>
        <v>0</v>
      </c>
      <c r="Y61" s="2">
        <f t="shared" si="12"/>
        <v>0</v>
      </c>
      <c r="Z61" s="2">
        <f t="shared" si="12"/>
        <v>0</v>
      </c>
      <c r="AA61" s="2">
        <f t="shared" si="12"/>
        <v>0</v>
      </c>
      <c r="AB61" s="2">
        <f t="shared" si="12"/>
        <v>0</v>
      </c>
      <c r="AD61" s="1">
        <f>SUM(V61:AB61)</f>
        <v>1</v>
      </c>
    </row>
    <row r="62" spans="1:30" ht="11.25" customHeight="1">
      <c r="A62"/>
      <c r="B62" s="44">
        <f t="shared" si="5"/>
        <v>58</v>
      </c>
      <c r="C62" s="111" t="s">
        <v>2051</v>
      </c>
      <c r="D62" s="90" t="s">
        <v>4632</v>
      </c>
      <c r="E62" s="43" t="str">
        <f>VLOOKUP($C62,'Ewidencja działek'!$A$2:$C$59999,2,0)</f>
        <v>50/1</v>
      </c>
      <c r="F62" s="43" t="str">
        <f>VLOOKUP($C62,'Ewidencja działek'!$A$2:$C$59999,3,0)</f>
        <v>Lębork obr 12</v>
      </c>
      <c r="G62" s="44" t="s">
        <v>1969</v>
      </c>
      <c r="H62" s="44">
        <v>110</v>
      </c>
      <c r="I62" s="44">
        <v>120</v>
      </c>
      <c r="J62" s="44">
        <v>40</v>
      </c>
      <c r="K62" s="69">
        <f>ROUND(H62*I62*J62/10000,0)</f>
        <v>53</v>
      </c>
      <c r="L62" s="70">
        <f>ROUND(VLOOKUP(I62,'Wymiary i ciężar'!$C$4:$D$23,2,0)*K62/1000,1)</f>
        <v>0.9</v>
      </c>
      <c r="M62" s="44">
        <v>115</v>
      </c>
      <c r="N62" s="71" t="str">
        <f t="shared" si="9"/>
        <v>II</v>
      </c>
      <c r="O62" s="45" t="s">
        <v>4642</v>
      </c>
      <c r="P62" s="72">
        <f>IF(AB62=1,$L62*'Koszty jednostkowe'!$F$12,$L62*'Koszty jednostkowe'!$F$10)</f>
        <v>1635.5880000000002</v>
      </c>
      <c r="Q62" s="72">
        <f>IF(AB62=1,$L62*'Koszty jednostkowe'!$F$23,$L62*'Koszty jednostkowe'!$F$21)</f>
        <v>1391.94</v>
      </c>
      <c r="R62"/>
      <c r="S62" s="9">
        <f t="shared" si="10"/>
        <v>2</v>
      </c>
      <c r="T62"/>
      <c r="U62"/>
      <c r="V62" s="2">
        <f t="shared" si="12"/>
        <v>0</v>
      </c>
      <c r="W62" s="2">
        <f t="shared" si="12"/>
        <v>0</v>
      </c>
      <c r="X62" s="2">
        <f t="shared" si="12"/>
        <v>1</v>
      </c>
      <c r="Y62" s="2">
        <f t="shared" si="12"/>
        <v>0</v>
      </c>
      <c r="Z62" s="2">
        <f t="shared" si="12"/>
        <v>0</v>
      </c>
      <c r="AA62" s="2">
        <f t="shared" si="12"/>
        <v>0</v>
      </c>
      <c r="AB62" s="2">
        <f t="shared" si="12"/>
        <v>0</v>
      </c>
      <c r="AD62" s="1">
        <f>SUM(V62:AB62)</f>
        <v>1</v>
      </c>
    </row>
    <row r="63" spans="1:30" ht="11.25" customHeight="1">
      <c r="A63"/>
      <c r="B63" s="44">
        <f t="shared" si="5"/>
        <v>59</v>
      </c>
      <c r="C63" s="111" t="s">
        <v>2051</v>
      </c>
      <c r="D63" s="90" t="s">
        <v>4632</v>
      </c>
      <c r="E63" s="43" t="str">
        <f>VLOOKUP($C63,'Ewidencja działek'!$A$2:$C$59999,2,0)</f>
        <v>50/1</v>
      </c>
      <c r="F63" s="43" t="str">
        <f>VLOOKUP($C63,'Ewidencja działek'!$A$2:$C$59999,3,0)</f>
        <v>Lębork obr 12</v>
      </c>
      <c r="G63" s="44" t="s">
        <v>1968</v>
      </c>
      <c r="H63" s="44">
        <v>110</v>
      </c>
      <c r="I63" s="44">
        <v>120</v>
      </c>
      <c r="J63" s="44">
        <v>124</v>
      </c>
      <c r="K63" s="69">
        <f>ROUND(H63*I63*J63/10000,0)</f>
        <v>164</v>
      </c>
      <c r="L63" s="70">
        <f>ROUND(VLOOKUP(I63,'Wymiary i ciężar'!$C$4:$D$23,2,0)*K63/1000,1)</f>
        <v>2.8</v>
      </c>
      <c r="M63" s="44">
        <v>115</v>
      </c>
      <c r="N63" s="71" t="str">
        <f t="shared" si="9"/>
        <v>II</v>
      </c>
      <c r="O63" s="45" t="s">
        <v>4643</v>
      </c>
      <c r="P63" s="72">
        <f>IF(AB63=1,$L63*'Koszty jednostkowe'!$F$12,$L63*'Koszty jednostkowe'!$F$10)</f>
        <v>5088.4960000000001</v>
      </c>
      <c r="Q63" s="72">
        <f>IF(AB63=1,$L63*'Koszty jednostkowe'!$F$23,$L63*'Koszty jednostkowe'!$F$21)</f>
        <v>4330.4799999999996</v>
      </c>
      <c r="R63"/>
      <c r="S63" s="9">
        <f t="shared" si="10"/>
        <v>2</v>
      </c>
      <c r="T63"/>
      <c r="U63"/>
      <c r="V63" s="2">
        <f t="shared" si="12"/>
        <v>1</v>
      </c>
      <c r="W63" s="2">
        <f t="shared" si="12"/>
        <v>0</v>
      </c>
      <c r="X63" s="2">
        <f t="shared" si="12"/>
        <v>0</v>
      </c>
      <c r="Y63" s="2">
        <f t="shared" si="12"/>
        <v>0</v>
      </c>
      <c r="Z63" s="2">
        <f t="shared" si="12"/>
        <v>0</v>
      </c>
      <c r="AA63" s="2">
        <f t="shared" si="12"/>
        <v>0</v>
      </c>
      <c r="AB63" s="2">
        <f t="shared" si="12"/>
        <v>0</v>
      </c>
      <c r="AD63" s="1">
        <f>SUM(V63:AB63)</f>
        <v>1</v>
      </c>
    </row>
    <row r="64" spans="1:30" ht="11.25" customHeight="1">
      <c r="A64"/>
      <c r="B64" s="44">
        <f t="shared" si="5"/>
        <v>60</v>
      </c>
      <c r="C64" s="111" t="s">
        <v>2048</v>
      </c>
      <c r="D64" s="90" t="s">
        <v>4628</v>
      </c>
      <c r="E64" s="43" t="str">
        <f>VLOOKUP($C64,'Ewidencja działek'!$A$2:$C$59999,2,0)</f>
        <v>59</v>
      </c>
      <c r="F64" s="43" t="str">
        <f>VLOOKUP($C64,'Ewidencja działek'!$A$2:$C$59999,3,0)</f>
        <v>Lębork obr 12</v>
      </c>
      <c r="G64" s="44" t="s">
        <v>1968</v>
      </c>
      <c r="H64" s="44">
        <v>110</v>
      </c>
      <c r="I64" s="44">
        <v>120</v>
      </c>
      <c r="J64" s="44">
        <v>105</v>
      </c>
      <c r="K64" s="69">
        <f t="shared" si="8"/>
        <v>139</v>
      </c>
      <c r="L64" s="70">
        <f>ROUND(VLOOKUP(I64,'Wymiary i ciężar'!$C$4:$D$23,2,0)*K64/1000,1)</f>
        <v>2.4</v>
      </c>
      <c r="M64" s="44">
        <v>105</v>
      </c>
      <c r="N64" s="71" t="str">
        <f t="shared" si="9"/>
        <v>II</v>
      </c>
      <c r="O64" s="45" t="s">
        <v>4638</v>
      </c>
      <c r="P64" s="72">
        <f>IF(AB64=1,$L64*'Koszty jednostkowe'!$F$12,$L64*'Koszty jednostkowe'!$F$10)</f>
        <v>4361.5680000000002</v>
      </c>
      <c r="Q64" s="72">
        <f>IF(AB64=1,$L64*'Koszty jednostkowe'!$F$23,$L64*'Koszty jednostkowe'!$F$21)</f>
        <v>3711.8399999999997</v>
      </c>
      <c r="R64"/>
      <c r="S64" s="9">
        <f t="shared" si="10"/>
        <v>2</v>
      </c>
      <c r="T64"/>
      <c r="U64"/>
      <c r="V64" s="2">
        <f t="shared" si="12"/>
        <v>1</v>
      </c>
      <c r="W64" s="2">
        <f t="shared" si="12"/>
        <v>0</v>
      </c>
      <c r="X64" s="2">
        <f t="shared" si="12"/>
        <v>0</v>
      </c>
      <c r="Y64" s="2">
        <f t="shared" si="12"/>
        <v>0</v>
      </c>
      <c r="Z64" s="2">
        <f t="shared" si="12"/>
        <v>0</v>
      </c>
      <c r="AA64" s="2">
        <f t="shared" si="12"/>
        <v>0</v>
      </c>
      <c r="AB64" s="2">
        <f t="shared" si="12"/>
        <v>0</v>
      </c>
      <c r="AD64" s="1">
        <f t="shared" si="11"/>
        <v>1</v>
      </c>
    </row>
    <row r="65" spans="1:30" ht="11.25" customHeight="1">
      <c r="A65"/>
      <c r="B65" s="44">
        <f t="shared" si="5"/>
        <v>61</v>
      </c>
      <c r="C65" s="111" t="s">
        <v>2045</v>
      </c>
      <c r="D65" s="90" t="s">
        <v>4625</v>
      </c>
      <c r="E65" s="43" t="str">
        <f>VLOOKUP($C65,'Ewidencja działek'!$A$2:$C$59999,2,0)</f>
        <v>66</v>
      </c>
      <c r="F65" s="43" t="str">
        <f>VLOOKUP($C65,'Ewidencja działek'!$A$2:$C$59999,3,0)</f>
        <v>Lębork obr 12</v>
      </c>
      <c r="G65" s="44" t="s">
        <v>1968</v>
      </c>
      <c r="H65" s="44">
        <v>110</v>
      </c>
      <c r="I65" s="44">
        <v>120</v>
      </c>
      <c r="J65" s="44">
        <v>120</v>
      </c>
      <c r="K65" s="69">
        <f t="shared" si="8"/>
        <v>158</v>
      </c>
      <c r="L65" s="70">
        <f>ROUND(VLOOKUP(I65,'Wymiary i ciężar'!$C$4:$D$23,2,0)*K65/1000,1)</f>
        <v>2.7</v>
      </c>
      <c r="M65" s="44">
        <v>105</v>
      </c>
      <c r="N65" s="71" t="str">
        <f t="shared" si="9"/>
        <v>II</v>
      </c>
      <c r="O65" s="45" t="s">
        <v>4635</v>
      </c>
      <c r="P65" s="72">
        <f>IF(AB65=1,$L65*'Koszty jednostkowe'!$F$12,$L65*'Koszty jednostkowe'!$F$10)</f>
        <v>4906.764000000001</v>
      </c>
      <c r="Q65" s="72">
        <f>IF(AB65=1,$L65*'Koszty jednostkowe'!$F$23,$L65*'Koszty jednostkowe'!$F$21)</f>
        <v>4175.82</v>
      </c>
      <c r="R65"/>
      <c r="S65" s="9">
        <f t="shared" si="10"/>
        <v>2</v>
      </c>
      <c r="T65"/>
      <c r="U65"/>
      <c r="V65" s="2">
        <f t="shared" si="12"/>
        <v>1</v>
      </c>
      <c r="W65" s="2">
        <f t="shared" si="12"/>
        <v>0</v>
      </c>
      <c r="X65" s="2">
        <f t="shared" si="12"/>
        <v>0</v>
      </c>
      <c r="Y65" s="2">
        <f t="shared" si="12"/>
        <v>0</v>
      </c>
      <c r="Z65" s="2">
        <f t="shared" si="12"/>
        <v>0</v>
      </c>
      <c r="AA65" s="2">
        <f t="shared" si="12"/>
        <v>0</v>
      </c>
      <c r="AB65" s="2">
        <f t="shared" si="12"/>
        <v>0</v>
      </c>
      <c r="AD65" s="1">
        <f t="shared" si="11"/>
        <v>1</v>
      </c>
    </row>
    <row r="66" spans="1:30" ht="11.25" customHeight="1">
      <c r="A66"/>
      <c r="B66" s="44">
        <f t="shared" si="5"/>
        <v>62</v>
      </c>
      <c r="C66" s="112" t="s">
        <v>2046</v>
      </c>
      <c r="D66" s="90" t="s">
        <v>4626</v>
      </c>
      <c r="E66" s="43" t="str">
        <f>VLOOKUP($C66,'Ewidencja działek'!$A$2:$C$59999,2,0)</f>
        <v>67</v>
      </c>
      <c r="F66" s="43" t="str">
        <f>VLOOKUP($C66,'Ewidencja działek'!$A$2:$C$59999,3,0)</f>
        <v>Lębork obr 12</v>
      </c>
      <c r="G66" s="44" t="s">
        <v>1968</v>
      </c>
      <c r="H66" s="44">
        <v>110</v>
      </c>
      <c r="I66" s="44">
        <v>120</v>
      </c>
      <c r="J66" s="44">
        <v>150</v>
      </c>
      <c r="K66" s="69">
        <f t="shared" si="8"/>
        <v>198</v>
      </c>
      <c r="L66" s="70">
        <f>ROUND(VLOOKUP(I66,'Wymiary i ciężar'!$C$4:$D$23,2,0)*K66/1000,1)</f>
        <v>3.4</v>
      </c>
      <c r="M66" s="44">
        <v>105</v>
      </c>
      <c r="N66" s="71" t="str">
        <f t="shared" si="9"/>
        <v>II</v>
      </c>
      <c r="O66" s="45" t="s">
        <v>4636</v>
      </c>
      <c r="P66" s="72">
        <f>IF(AB66=1,$L66*'Koszty jednostkowe'!$F$12,$L66*'Koszty jednostkowe'!$F$10)</f>
        <v>6178.8880000000008</v>
      </c>
      <c r="Q66" s="72">
        <f>IF(AB66=1,$L66*'Koszty jednostkowe'!$F$23,$L66*'Koszty jednostkowe'!$F$21)</f>
        <v>5258.44</v>
      </c>
      <c r="R66"/>
      <c r="S66" s="9">
        <f t="shared" si="10"/>
        <v>2</v>
      </c>
      <c r="T66"/>
      <c r="U66"/>
      <c r="V66" s="2">
        <f t="shared" si="12"/>
        <v>1</v>
      </c>
      <c r="W66" s="2">
        <f t="shared" si="12"/>
        <v>0</v>
      </c>
      <c r="X66" s="2">
        <f t="shared" si="12"/>
        <v>0</v>
      </c>
      <c r="Y66" s="2">
        <f t="shared" si="12"/>
        <v>0</v>
      </c>
      <c r="Z66" s="2">
        <f t="shared" si="12"/>
        <v>0</v>
      </c>
      <c r="AA66" s="2">
        <f t="shared" si="12"/>
        <v>0</v>
      </c>
      <c r="AB66" s="2">
        <f t="shared" si="12"/>
        <v>0</v>
      </c>
      <c r="AD66" s="1">
        <f t="shared" si="11"/>
        <v>1</v>
      </c>
    </row>
    <row r="67" spans="1:30" ht="11.25" customHeight="1">
      <c r="A67"/>
      <c r="B67" s="44">
        <f t="shared" si="5"/>
        <v>63</v>
      </c>
      <c r="C67" s="111" t="s">
        <v>2044</v>
      </c>
      <c r="D67" s="90" t="s">
        <v>4624</v>
      </c>
      <c r="E67" s="43" t="str">
        <f>VLOOKUP($C67,'Ewidencja działek'!$A$2:$C$59999,2,0)</f>
        <v>68</v>
      </c>
      <c r="F67" s="43" t="str">
        <f>VLOOKUP($C67,'Ewidencja działek'!$A$2:$C$59999,3,0)</f>
        <v>Lębork obr 12</v>
      </c>
      <c r="G67" s="44" t="s">
        <v>1968</v>
      </c>
      <c r="H67" s="44">
        <v>110</v>
      </c>
      <c r="I67" s="44">
        <v>120</v>
      </c>
      <c r="J67" s="44">
        <v>160</v>
      </c>
      <c r="K67" s="69">
        <f t="shared" si="8"/>
        <v>211</v>
      </c>
      <c r="L67" s="70">
        <f>ROUND(VLOOKUP(I67,'Wymiary i ciężar'!$C$4:$D$23,2,0)*K67/1000,1)</f>
        <v>3.6</v>
      </c>
      <c r="M67" s="44">
        <v>100</v>
      </c>
      <c r="N67" s="71" t="str">
        <f t="shared" si="9"/>
        <v>II</v>
      </c>
      <c r="O67" s="45" t="s">
        <v>4634</v>
      </c>
      <c r="P67" s="72">
        <f>IF(AB67=1,$L67*'Koszty jednostkowe'!$F$12,$L67*'Koszty jednostkowe'!$F$10)</f>
        <v>6542.3520000000008</v>
      </c>
      <c r="Q67" s="72">
        <f>IF(AB67=1,$L67*'Koszty jednostkowe'!$F$23,$L67*'Koszty jednostkowe'!$F$21)</f>
        <v>5567.76</v>
      </c>
      <c r="R67"/>
      <c r="S67" s="9">
        <f t="shared" si="10"/>
        <v>2</v>
      </c>
      <c r="T67"/>
      <c r="U67"/>
      <c r="V67" s="2">
        <f t="shared" si="12"/>
        <v>1</v>
      </c>
      <c r="W67" s="2">
        <f t="shared" si="12"/>
        <v>0</v>
      </c>
      <c r="X67" s="2">
        <f t="shared" si="12"/>
        <v>0</v>
      </c>
      <c r="Y67" s="2">
        <f t="shared" si="12"/>
        <v>0</v>
      </c>
      <c r="Z67" s="2">
        <f t="shared" si="12"/>
        <v>0</v>
      </c>
      <c r="AA67" s="2">
        <f t="shared" si="12"/>
        <v>0</v>
      </c>
      <c r="AB67" s="2">
        <f t="shared" si="12"/>
        <v>0</v>
      </c>
      <c r="AD67" s="1">
        <f t="shared" si="11"/>
        <v>1</v>
      </c>
    </row>
    <row r="68" spans="1:30" ht="11.25" customHeight="1">
      <c r="A68"/>
      <c r="B68" s="44">
        <f t="shared" si="5"/>
        <v>64</v>
      </c>
      <c r="C68" s="111" t="s">
        <v>2050</v>
      </c>
      <c r="D68" s="90" t="s">
        <v>4631</v>
      </c>
      <c r="E68" s="43" t="str">
        <f>VLOOKUP($C68,'Ewidencja działek'!$A$2:$C$59999,2,0)</f>
        <v>75</v>
      </c>
      <c r="F68" s="43" t="str">
        <f>VLOOKUP($C68,'Ewidencja działek'!$A$2:$C$59999,3,0)</f>
        <v>Lębork obr 12</v>
      </c>
      <c r="G68" s="44" t="s">
        <v>1968</v>
      </c>
      <c r="H68" s="44">
        <v>110</v>
      </c>
      <c r="I68" s="44">
        <v>120</v>
      </c>
      <c r="J68" s="44">
        <v>105</v>
      </c>
      <c r="K68" s="69">
        <f t="shared" si="8"/>
        <v>139</v>
      </c>
      <c r="L68" s="70">
        <f>ROUND(VLOOKUP(I68,'Wymiary i ciężar'!$C$4:$D$23,2,0)*K68/1000,1)</f>
        <v>2.4</v>
      </c>
      <c r="M68" s="44">
        <v>115</v>
      </c>
      <c r="N68" s="71" t="str">
        <f t="shared" si="9"/>
        <v>II</v>
      </c>
      <c r="O68" s="45" t="s">
        <v>4641</v>
      </c>
      <c r="P68" s="72">
        <f>IF(AB68=1,$L68*'Koszty jednostkowe'!$F$12,$L68*'Koszty jednostkowe'!$F$10)</f>
        <v>4361.5680000000002</v>
      </c>
      <c r="Q68" s="72">
        <f>IF(AB68=1,$L68*'Koszty jednostkowe'!$F$23,$L68*'Koszty jednostkowe'!$F$21)</f>
        <v>3711.8399999999997</v>
      </c>
      <c r="R68"/>
      <c r="S68" s="9">
        <f t="shared" si="10"/>
        <v>2</v>
      </c>
      <c r="T68"/>
      <c r="U68"/>
      <c r="V68" s="2">
        <f t="shared" si="12"/>
        <v>1</v>
      </c>
      <c r="W68" s="2">
        <f t="shared" si="12"/>
        <v>0</v>
      </c>
      <c r="X68" s="2">
        <f t="shared" si="12"/>
        <v>0</v>
      </c>
      <c r="Y68" s="2">
        <f t="shared" si="12"/>
        <v>0</v>
      </c>
      <c r="Z68" s="2">
        <f t="shared" si="12"/>
        <v>0</v>
      </c>
      <c r="AA68" s="2">
        <f t="shared" si="12"/>
        <v>0</v>
      </c>
      <c r="AB68" s="2">
        <f t="shared" si="12"/>
        <v>0</v>
      </c>
      <c r="AD68" s="1">
        <f t="shared" si="11"/>
        <v>1</v>
      </c>
    </row>
    <row r="69" spans="1:30" ht="11.25" customHeight="1">
      <c r="A69"/>
      <c r="B69" s="44">
        <f t="shared" si="5"/>
        <v>65</v>
      </c>
      <c r="C69" s="112" t="s">
        <v>1017</v>
      </c>
      <c r="D69" s="90" t="s">
        <v>4645</v>
      </c>
      <c r="E69" s="43" t="str">
        <f>VLOOKUP($C69,'Ewidencja działek'!$A$2:$C$59999,2,0)</f>
        <v>206</v>
      </c>
      <c r="F69" s="43" t="str">
        <f>VLOOKUP($C69,'Ewidencja działek'!$A$2:$C$59999,3,0)</f>
        <v xml:space="preserve">Lębork obr 2 </v>
      </c>
      <c r="G69" s="44" t="s">
        <v>1968</v>
      </c>
      <c r="H69" s="44">
        <v>120</v>
      </c>
      <c r="I69" s="44">
        <v>140</v>
      </c>
      <c r="J69" s="44">
        <v>70</v>
      </c>
      <c r="K69" s="69">
        <f t="shared" si="8"/>
        <v>118</v>
      </c>
      <c r="L69" s="70">
        <f>ROUND(VLOOKUP(I69,'Wymiary i ciężar'!$C$4:$D$23,2,0)*K69/1000,1)</f>
        <v>2</v>
      </c>
      <c r="M69" s="44">
        <v>110</v>
      </c>
      <c r="N69" s="71" t="str">
        <f t="shared" si="9"/>
        <v>II</v>
      </c>
      <c r="O69" s="45" t="s">
        <v>4646</v>
      </c>
      <c r="P69" s="72">
        <f>IF(AB69=1,$L69*'Koszty jednostkowe'!$F$12,$L69*'Koszty jednostkowe'!$F$10)</f>
        <v>3634.6400000000003</v>
      </c>
      <c r="Q69" s="72">
        <f>IF(AB69=1,$L69*'Koszty jednostkowe'!$F$23,$L69*'Koszty jednostkowe'!$F$21)</f>
        <v>3093.2</v>
      </c>
      <c r="R69"/>
      <c r="S69" s="9">
        <f t="shared" si="10"/>
        <v>2</v>
      </c>
      <c r="T69"/>
      <c r="U69"/>
      <c r="V69" s="2">
        <f t="shared" si="12"/>
        <v>1</v>
      </c>
      <c r="W69" s="2">
        <f t="shared" si="12"/>
        <v>0</v>
      </c>
      <c r="X69" s="2">
        <f t="shared" si="12"/>
        <v>0</v>
      </c>
      <c r="Y69" s="2">
        <f t="shared" si="12"/>
        <v>0</v>
      </c>
      <c r="Z69" s="2">
        <f t="shared" si="12"/>
        <v>0</v>
      </c>
      <c r="AA69" s="2">
        <f t="shared" si="12"/>
        <v>0</v>
      </c>
      <c r="AB69" s="2">
        <f t="shared" si="12"/>
        <v>0</v>
      </c>
      <c r="AD69" s="1">
        <f t="shared" si="11"/>
        <v>1</v>
      </c>
    </row>
    <row r="70" spans="1:30" ht="11.25" customHeight="1">
      <c r="A70"/>
      <c r="B70" s="44">
        <f t="shared" si="5"/>
        <v>66</v>
      </c>
      <c r="C70" s="111" t="s">
        <v>3824</v>
      </c>
      <c r="D70" s="90"/>
      <c r="E70" s="43" t="str">
        <f>VLOOKUP($C70,'Ewidencja działek'!$A$2:$C$59999,2,0)</f>
        <v>73</v>
      </c>
      <c r="F70" s="43" t="str">
        <f>VLOOKUP($C70,'Ewidencja działek'!$A$2:$C$59999,3,0)</f>
        <v xml:space="preserve">Lębork obr 1 </v>
      </c>
      <c r="G70" s="44" t="s">
        <v>1969</v>
      </c>
      <c r="H70" s="44">
        <v>100</v>
      </c>
      <c r="I70" s="44">
        <v>120</v>
      </c>
      <c r="J70" s="44">
        <v>360</v>
      </c>
      <c r="K70" s="69">
        <f t="shared" si="8"/>
        <v>432</v>
      </c>
      <c r="L70" s="70">
        <f>ROUND(VLOOKUP(I70,'Wymiary i ciężar'!$C$4:$D$23,2,0)*K70/1000,1)</f>
        <v>7.3</v>
      </c>
      <c r="M70" s="44">
        <v>115</v>
      </c>
      <c r="N70" s="71" t="str">
        <f t="shared" si="9"/>
        <v>II</v>
      </c>
      <c r="O70" s="45" t="s">
        <v>7434</v>
      </c>
      <c r="P70" s="72">
        <f>IF(AB70=1,$L70*'Koszty jednostkowe'!$F$12,$L70*'Koszty jednostkowe'!$F$10)</f>
        <v>13266.436000000002</v>
      </c>
      <c r="Q70" s="72">
        <f>IF(AB70=1,$L70*'Koszty jednostkowe'!$F$23,$L70*'Koszty jednostkowe'!$F$21)</f>
        <v>11290.179999999998</v>
      </c>
      <c r="R70"/>
      <c r="S70" s="9">
        <f t="shared" si="10"/>
        <v>2</v>
      </c>
      <c r="T70"/>
      <c r="U70"/>
      <c r="V70" s="2">
        <f t="shared" si="12"/>
        <v>0</v>
      </c>
      <c r="W70" s="2">
        <f t="shared" si="12"/>
        <v>0</v>
      </c>
      <c r="X70" s="2">
        <f t="shared" si="12"/>
        <v>1</v>
      </c>
      <c r="Y70" s="2">
        <f t="shared" si="12"/>
        <v>0</v>
      </c>
      <c r="Z70" s="2">
        <f t="shared" si="12"/>
        <v>0</v>
      </c>
      <c r="AA70" s="2">
        <f t="shared" si="12"/>
        <v>0</v>
      </c>
      <c r="AB70" s="2">
        <f t="shared" si="12"/>
        <v>0</v>
      </c>
      <c r="AD70" s="1">
        <f t="shared" si="11"/>
        <v>1</v>
      </c>
    </row>
    <row r="71" spans="1:30" ht="11.25" customHeight="1">
      <c r="A71"/>
      <c r="B71" s="44">
        <f t="shared" ref="B71:B112" si="13">B70+1</f>
        <v>67</v>
      </c>
      <c r="C71" s="111" t="s">
        <v>7167</v>
      </c>
      <c r="D71" s="90" t="s">
        <v>7428</v>
      </c>
      <c r="E71" s="43" t="str">
        <f>VLOOKUP($C71,'Ewidencja działek'!$A$2:$C$59999,2,0)</f>
        <v>32</v>
      </c>
      <c r="F71" s="43" t="str">
        <f>VLOOKUP($C71,'Ewidencja działek'!$A$2:$C$59999,3,0)</f>
        <v xml:space="preserve">Lębork obr 1 </v>
      </c>
      <c r="G71" s="44" t="s">
        <v>1968</v>
      </c>
      <c r="H71" s="44">
        <v>100</v>
      </c>
      <c r="I71" s="44">
        <v>120</v>
      </c>
      <c r="J71" s="44">
        <v>144</v>
      </c>
      <c r="K71" s="69">
        <f t="shared" si="8"/>
        <v>173</v>
      </c>
      <c r="L71" s="70">
        <f>ROUND(VLOOKUP(I71,'Wymiary i ciężar'!$C$4:$D$23,2,0)*K71/1000,1)</f>
        <v>2.9</v>
      </c>
      <c r="M71" s="44">
        <v>115</v>
      </c>
      <c r="N71" s="71" t="str">
        <f t="shared" si="9"/>
        <v>II</v>
      </c>
      <c r="O71" s="45" t="s">
        <v>7437</v>
      </c>
      <c r="P71" s="72">
        <f>IF(AB71=1,$L71*'Koszty jednostkowe'!$F$12,$L71*'Koszty jednostkowe'!$F$10)</f>
        <v>5270.2280000000001</v>
      </c>
      <c r="Q71" s="72">
        <f>IF(AB71=1,$L71*'Koszty jednostkowe'!$F$23,$L71*'Koszty jednostkowe'!$F$21)</f>
        <v>4485.1399999999994</v>
      </c>
      <c r="R71"/>
      <c r="S71" s="9">
        <f t="shared" si="10"/>
        <v>2</v>
      </c>
      <c r="T71"/>
      <c r="U71"/>
      <c r="V71" s="2">
        <f t="shared" si="12"/>
        <v>1</v>
      </c>
      <c r="W71" s="2">
        <f t="shared" si="12"/>
        <v>0</v>
      </c>
      <c r="X71" s="2">
        <f t="shared" si="12"/>
        <v>0</v>
      </c>
      <c r="Y71" s="2">
        <f t="shared" si="12"/>
        <v>0</v>
      </c>
      <c r="Z71" s="2">
        <f t="shared" si="12"/>
        <v>0</v>
      </c>
      <c r="AA71" s="2">
        <f t="shared" si="12"/>
        <v>0</v>
      </c>
      <c r="AB71" s="2">
        <f t="shared" si="12"/>
        <v>0</v>
      </c>
      <c r="AD71" s="1">
        <f t="shared" si="11"/>
        <v>1</v>
      </c>
    </row>
    <row r="72" spans="1:30" ht="11.25" customHeight="1">
      <c r="A72"/>
      <c r="B72" s="44">
        <f t="shared" si="13"/>
        <v>68</v>
      </c>
      <c r="C72" s="112" t="s">
        <v>7165</v>
      </c>
      <c r="D72" s="90" t="s">
        <v>7429</v>
      </c>
      <c r="E72" s="43" t="str">
        <f>VLOOKUP($C72,'Ewidencja działek'!$A$2:$C$59999,2,0)</f>
        <v>31/1</v>
      </c>
      <c r="F72" s="43" t="str">
        <f>VLOOKUP($C72,'Ewidencja działek'!$A$2:$C$59999,3,0)</f>
        <v xml:space="preserve">Lębork obr 1 </v>
      </c>
      <c r="G72" s="44" t="s">
        <v>1968</v>
      </c>
      <c r="H72" s="44">
        <v>100</v>
      </c>
      <c r="I72" s="44">
        <v>120</v>
      </c>
      <c r="J72" s="44">
        <v>152</v>
      </c>
      <c r="K72" s="69">
        <f t="shared" si="8"/>
        <v>182</v>
      </c>
      <c r="L72" s="70">
        <f>ROUND(VLOOKUP(I72,'Wymiary i ciężar'!$C$4:$D$23,2,0)*K72/1000,1)</f>
        <v>3.1</v>
      </c>
      <c r="M72" s="44">
        <v>115</v>
      </c>
      <c r="N72" s="71" t="str">
        <f t="shared" si="9"/>
        <v>II</v>
      </c>
      <c r="O72" s="45" t="s">
        <v>7438</v>
      </c>
      <c r="P72" s="72">
        <f>IF(AB72=1,$L72*'Koszty jednostkowe'!$F$12,$L72*'Koszty jednostkowe'!$F$10)</f>
        <v>5633.6920000000009</v>
      </c>
      <c r="Q72" s="72">
        <f>IF(AB72=1,$L72*'Koszty jednostkowe'!$F$23,$L72*'Koszty jednostkowe'!$F$21)</f>
        <v>4794.46</v>
      </c>
      <c r="R72"/>
      <c r="S72" s="9">
        <f t="shared" si="10"/>
        <v>2</v>
      </c>
      <c r="T72"/>
      <c r="U72"/>
      <c r="V72" s="2">
        <f t="shared" si="12"/>
        <v>1</v>
      </c>
      <c r="W72" s="2">
        <f t="shared" si="12"/>
        <v>0</v>
      </c>
      <c r="X72" s="2">
        <f t="shared" ref="V72:AB87" si="14">IF($G72=X$3,1,0)</f>
        <v>0</v>
      </c>
      <c r="Y72" s="2">
        <f t="shared" si="14"/>
        <v>0</v>
      </c>
      <c r="Z72" s="2">
        <f t="shared" si="14"/>
        <v>0</v>
      </c>
      <c r="AA72" s="2">
        <f t="shared" si="14"/>
        <v>0</v>
      </c>
      <c r="AB72" s="2">
        <f t="shared" si="14"/>
        <v>0</v>
      </c>
      <c r="AD72" s="1">
        <f t="shared" si="11"/>
        <v>1</v>
      </c>
    </row>
    <row r="73" spans="1:30" ht="11.25" customHeight="1">
      <c r="A73"/>
      <c r="B73" s="44">
        <f t="shared" si="13"/>
        <v>69</v>
      </c>
      <c r="C73" s="111" t="s">
        <v>6205</v>
      </c>
      <c r="D73" s="90" t="s">
        <v>7409</v>
      </c>
      <c r="E73" s="43" t="str">
        <f>VLOOKUP($C73,'Ewidencja działek'!$A$2:$C$59999,2,0)</f>
        <v>86</v>
      </c>
      <c r="F73" s="43" t="str">
        <f>VLOOKUP($C73,'Ewidencja działek'!$A$2:$C$59999,3,0)</f>
        <v>Lębork obr 13</v>
      </c>
      <c r="G73" s="44" t="s">
        <v>1969</v>
      </c>
      <c r="H73" s="44">
        <v>100</v>
      </c>
      <c r="I73" s="44">
        <v>120</v>
      </c>
      <c r="J73" s="44">
        <v>200</v>
      </c>
      <c r="K73" s="69">
        <f t="shared" si="8"/>
        <v>240</v>
      </c>
      <c r="L73" s="70">
        <f>ROUND(VLOOKUP(I73,'Wymiary i ciężar'!$C$4:$D$23,2,0)*K73/1000,1)</f>
        <v>4.0999999999999996</v>
      </c>
      <c r="M73" s="44">
        <v>115</v>
      </c>
      <c r="N73" s="71" t="str">
        <f t="shared" si="9"/>
        <v>II</v>
      </c>
      <c r="O73" s="45" t="s">
        <v>7411</v>
      </c>
      <c r="P73" s="72">
        <f>IF(AB73=1,$L73*'Koszty jednostkowe'!$F$12,$L73*'Koszty jednostkowe'!$F$10)</f>
        <v>7451.0119999999997</v>
      </c>
      <c r="Q73" s="72">
        <f>IF(AB73=1,$L73*'Koszty jednostkowe'!$F$23,$L73*'Koszty jednostkowe'!$F$21)</f>
        <v>6341.0599999999995</v>
      </c>
      <c r="R73"/>
      <c r="S73" s="9">
        <f t="shared" si="10"/>
        <v>2</v>
      </c>
      <c r="T73"/>
      <c r="U73"/>
      <c r="V73" s="2">
        <f t="shared" si="14"/>
        <v>0</v>
      </c>
      <c r="W73" s="2">
        <f t="shared" si="14"/>
        <v>0</v>
      </c>
      <c r="X73" s="2">
        <f t="shared" si="14"/>
        <v>1</v>
      </c>
      <c r="Y73" s="2">
        <f t="shared" si="14"/>
        <v>0</v>
      </c>
      <c r="Z73" s="2">
        <f t="shared" si="14"/>
        <v>0</v>
      </c>
      <c r="AA73" s="2">
        <f t="shared" si="14"/>
        <v>0</v>
      </c>
      <c r="AB73" s="2">
        <f t="shared" si="14"/>
        <v>0</v>
      </c>
      <c r="AD73" s="1">
        <f t="shared" si="11"/>
        <v>1</v>
      </c>
    </row>
    <row r="74" spans="1:30" ht="11.25" customHeight="1">
      <c r="A74"/>
      <c r="B74" s="44">
        <f t="shared" si="13"/>
        <v>70</v>
      </c>
      <c r="C74" s="111" t="s">
        <v>6205</v>
      </c>
      <c r="D74" s="90" t="s">
        <v>7409</v>
      </c>
      <c r="E74" s="43" t="str">
        <f>VLOOKUP($C74,'Ewidencja działek'!$A$2:$C$59999,2,0)</f>
        <v>86</v>
      </c>
      <c r="F74" s="43" t="str">
        <f>VLOOKUP($C74,'Ewidencja działek'!$A$2:$C$59999,3,0)</f>
        <v>Lębork obr 13</v>
      </c>
      <c r="G74" s="44" t="s">
        <v>1969</v>
      </c>
      <c r="H74" s="44">
        <v>100</v>
      </c>
      <c r="I74" s="44">
        <v>120</v>
      </c>
      <c r="J74" s="44">
        <v>240</v>
      </c>
      <c r="K74" s="69">
        <f t="shared" si="8"/>
        <v>288</v>
      </c>
      <c r="L74" s="70">
        <f>ROUND(VLOOKUP(I74,'Wymiary i ciężar'!$C$4:$D$23,2,0)*K74/1000,1)</f>
        <v>4.9000000000000004</v>
      </c>
      <c r="M74" s="44">
        <v>115</v>
      </c>
      <c r="N74" s="71" t="str">
        <f t="shared" si="9"/>
        <v>II</v>
      </c>
      <c r="O74" s="45" t="s">
        <v>7412</v>
      </c>
      <c r="P74" s="72">
        <f>IF(AB74=1,$L74*'Koszty jednostkowe'!$F$12,$L74*'Koszty jednostkowe'!$F$10)</f>
        <v>8904.8680000000022</v>
      </c>
      <c r="Q74" s="72">
        <f>IF(AB74=1,$L74*'Koszty jednostkowe'!$F$23,$L74*'Koszty jednostkowe'!$F$21)</f>
        <v>7578.34</v>
      </c>
      <c r="R74"/>
      <c r="S74" s="9">
        <f t="shared" si="10"/>
        <v>2</v>
      </c>
      <c r="T74"/>
      <c r="U74"/>
      <c r="V74" s="2">
        <f t="shared" si="14"/>
        <v>0</v>
      </c>
      <c r="W74" s="2">
        <f t="shared" si="14"/>
        <v>0</v>
      </c>
      <c r="X74" s="2">
        <f t="shared" si="14"/>
        <v>1</v>
      </c>
      <c r="Y74" s="2">
        <f t="shared" si="14"/>
        <v>0</v>
      </c>
      <c r="Z74" s="2">
        <f t="shared" si="14"/>
        <v>0</v>
      </c>
      <c r="AA74" s="2">
        <f t="shared" si="14"/>
        <v>0</v>
      </c>
      <c r="AB74" s="2">
        <f t="shared" si="14"/>
        <v>0</v>
      </c>
      <c r="AD74" s="1">
        <f t="shared" si="11"/>
        <v>1</v>
      </c>
    </row>
    <row r="75" spans="1:30" ht="11.25" customHeight="1">
      <c r="A75"/>
      <c r="B75" s="44">
        <f t="shared" si="13"/>
        <v>71</v>
      </c>
      <c r="C75" s="111" t="s">
        <v>6209</v>
      </c>
      <c r="D75" s="90" t="s">
        <v>7410</v>
      </c>
      <c r="E75" s="43" t="str">
        <f>VLOOKUP($C75,'Ewidencja działek'!$A$2:$C$59999,2,0)</f>
        <v>88</v>
      </c>
      <c r="F75" s="43" t="str">
        <f>VLOOKUP($C75,'Ewidencja działek'!$A$2:$C$59999,3,0)</f>
        <v>Lębork obr 13</v>
      </c>
      <c r="G75" s="44" t="s">
        <v>1968</v>
      </c>
      <c r="H75" s="44">
        <v>100</v>
      </c>
      <c r="I75" s="44">
        <v>120</v>
      </c>
      <c r="J75" s="44">
        <v>190</v>
      </c>
      <c r="K75" s="69">
        <f t="shared" si="8"/>
        <v>228</v>
      </c>
      <c r="L75" s="70">
        <f>ROUND(VLOOKUP(I75,'Wymiary i ciężar'!$C$4:$D$23,2,0)*K75/1000,1)</f>
        <v>3.9</v>
      </c>
      <c r="M75" s="44">
        <v>115</v>
      </c>
      <c r="N75" s="71" t="str">
        <f t="shared" si="9"/>
        <v>II</v>
      </c>
      <c r="O75" s="45" t="s">
        <v>7413</v>
      </c>
      <c r="P75" s="72">
        <f>IF(AB75=1,$L75*'Koszty jednostkowe'!$F$12,$L75*'Koszty jednostkowe'!$F$10)</f>
        <v>7087.5480000000007</v>
      </c>
      <c r="Q75" s="72">
        <f>IF(AB75=1,$L75*'Koszty jednostkowe'!$F$23,$L75*'Koszty jednostkowe'!$F$21)</f>
        <v>6031.74</v>
      </c>
      <c r="R75"/>
      <c r="S75" s="9">
        <f t="shared" si="10"/>
        <v>2</v>
      </c>
      <c r="T75"/>
      <c r="U75"/>
      <c r="V75" s="2">
        <f t="shared" si="14"/>
        <v>1</v>
      </c>
      <c r="W75" s="2">
        <f t="shared" si="14"/>
        <v>0</v>
      </c>
      <c r="X75" s="2">
        <f t="shared" si="14"/>
        <v>0</v>
      </c>
      <c r="Y75" s="2">
        <f t="shared" si="14"/>
        <v>0</v>
      </c>
      <c r="Z75" s="2">
        <f t="shared" si="14"/>
        <v>0</v>
      </c>
      <c r="AA75" s="2">
        <f t="shared" si="14"/>
        <v>0</v>
      </c>
      <c r="AB75" s="2">
        <f t="shared" si="14"/>
        <v>0</v>
      </c>
      <c r="AD75" s="1">
        <f t="shared" si="11"/>
        <v>1</v>
      </c>
    </row>
    <row r="76" spans="1:30" ht="11.25" customHeight="1">
      <c r="A76"/>
      <c r="B76" s="44">
        <f t="shared" si="13"/>
        <v>72</v>
      </c>
      <c r="C76" s="112" t="s">
        <v>4623</v>
      </c>
      <c r="D76" s="90" t="s">
        <v>4621</v>
      </c>
      <c r="E76" s="43" t="str">
        <f>VLOOKUP($C76,'Ewidencja działek'!$A$2:$C$59999,2,0)</f>
        <v>42/1</v>
      </c>
      <c r="F76" s="43" t="str">
        <f>VLOOKUP($C76,'Ewidencja działek'!$A$2:$C$59999,3,0)</f>
        <v xml:space="preserve">Lębork obr 6 </v>
      </c>
      <c r="G76" s="44" t="s">
        <v>1968</v>
      </c>
      <c r="H76" s="44">
        <v>110</v>
      </c>
      <c r="I76" s="44">
        <v>120</v>
      </c>
      <c r="J76" s="44">
        <v>180</v>
      </c>
      <c r="K76" s="69">
        <f t="shared" si="8"/>
        <v>238</v>
      </c>
      <c r="L76" s="70">
        <f>ROUND(VLOOKUP(I76,'Wymiary i ciężar'!$C$4:$D$23,2,0)*K76/1000,1)</f>
        <v>4</v>
      </c>
      <c r="M76" s="44">
        <v>115</v>
      </c>
      <c r="N76" s="71" t="str">
        <f t="shared" si="9"/>
        <v>II</v>
      </c>
      <c r="O76" s="45" t="s">
        <v>4622</v>
      </c>
      <c r="P76" s="72">
        <f>IF(AB76=1,$L76*'Koszty jednostkowe'!$F$12,$L76*'Koszty jednostkowe'!$F$10)</f>
        <v>7269.2800000000007</v>
      </c>
      <c r="Q76" s="72">
        <f>IF(AB76=1,$L76*'Koszty jednostkowe'!$F$23,$L76*'Koszty jednostkowe'!$F$21)</f>
        <v>6186.4</v>
      </c>
      <c r="R76"/>
      <c r="S76" s="9">
        <f t="shared" si="10"/>
        <v>2</v>
      </c>
      <c r="T76"/>
      <c r="U76"/>
      <c r="V76" s="2">
        <f t="shared" si="14"/>
        <v>1</v>
      </c>
      <c r="W76" s="2">
        <f t="shared" si="14"/>
        <v>0</v>
      </c>
      <c r="X76" s="2">
        <f t="shared" si="14"/>
        <v>0</v>
      </c>
      <c r="Y76" s="2">
        <f t="shared" si="14"/>
        <v>0</v>
      </c>
      <c r="Z76" s="2">
        <f t="shared" si="14"/>
        <v>0</v>
      </c>
      <c r="AA76" s="2">
        <f t="shared" si="14"/>
        <v>0</v>
      </c>
      <c r="AB76" s="2">
        <f t="shared" si="14"/>
        <v>0</v>
      </c>
      <c r="AD76" s="1">
        <f t="shared" si="11"/>
        <v>1</v>
      </c>
    </row>
    <row r="77" spans="1:30" ht="11.25" customHeight="1">
      <c r="A77"/>
      <c r="B77" s="44">
        <f t="shared" si="13"/>
        <v>73</v>
      </c>
      <c r="C77" s="111" t="s">
        <v>4653</v>
      </c>
      <c r="D77" s="90" t="s">
        <v>4654</v>
      </c>
      <c r="E77" s="43" t="str">
        <f>VLOOKUP($C77,'Ewidencja działek'!$A$2:$C$59999,2,0)</f>
        <v>243</v>
      </c>
      <c r="F77" s="43" t="str">
        <f>VLOOKUP($C77,'Ewidencja działek'!$A$2:$C$59999,3,0)</f>
        <v xml:space="preserve">Lębork obr 6 </v>
      </c>
      <c r="G77" s="44" t="s">
        <v>1968</v>
      </c>
      <c r="H77" s="44">
        <v>110</v>
      </c>
      <c r="I77" s="44">
        <v>120</v>
      </c>
      <c r="J77" s="44">
        <v>115</v>
      </c>
      <c r="K77" s="69">
        <f t="shared" si="8"/>
        <v>152</v>
      </c>
      <c r="L77" s="70">
        <f>ROUND(VLOOKUP(I77,'Wymiary i ciężar'!$C$4:$D$23,2,0)*K77/1000,1)</f>
        <v>2.6</v>
      </c>
      <c r="M77" s="44">
        <v>110</v>
      </c>
      <c r="N77" s="71" t="str">
        <f t="shared" si="9"/>
        <v>II</v>
      </c>
      <c r="O77" s="45" t="s">
        <v>4656</v>
      </c>
      <c r="P77" s="72">
        <f>IF(AB77=1,$L77*'Koszty jednostkowe'!$F$12,$L77*'Koszty jednostkowe'!$F$10)</f>
        <v>4725.0320000000002</v>
      </c>
      <c r="Q77" s="72">
        <f>IF(AB77=1,$L77*'Koszty jednostkowe'!$F$23,$L77*'Koszty jednostkowe'!$F$21)</f>
        <v>4021.16</v>
      </c>
      <c r="R77"/>
      <c r="S77" s="9">
        <f t="shared" si="10"/>
        <v>2</v>
      </c>
      <c r="T77"/>
      <c r="U77"/>
      <c r="V77" s="2">
        <f t="shared" si="14"/>
        <v>1</v>
      </c>
      <c r="W77" s="2">
        <f t="shared" si="14"/>
        <v>0</v>
      </c>
      <c r="X77" s="2">
        <f t="shared" si="14"/>
        <v>0</v>
      </c>
      <c r="Y77" s="2">
        <f t="shared" si="14"/>
        <v>0</v>
      </c>
      <c r="Z77" s="2">
        <f t="shared" si="14"/>
        <v>0</v>
      </c>
      <c r="AA77" s="2">
        <f t="shared" si="14"/>
        <v>0</v>
      </c>
      <c r="AB77" s="2">
        <f t="shared" si="14"/>
        <v>0</v>
      </c>
      <c r="AD77" s="1">
        <f t="shared" si="11"/>
        <v>1</v>
      </c>
    </row>
    <row r="78" spans="1:30" ht="11.25" customHeight="1">
      <c r="A78"/>
      <c r="B78" s="44">
        <f t="shared" si="13"/>
        <v>74</v>
      </c>
      <c r="C78" s="111" t="s">
        <v>7895</v>
      </c>
      <c r="D78" s="90" t="s">
        <v>7400</v>
      </c>
      <c r="E78" s="43" t="s">
        <v>7898</v>
      </c>
      <c r="F78" s="43" t="s">
        <v>7945</v>
      </c>
      <c r="G78" s="52" t="s">
        <v>1970</v>
      </c>
      <c r="H78" s="44">
        <v>100</v>
      </c>
      <c r="I78" s="44">
        <v>180</v>
      </c>
      <c r="J78" s="44">
        <v>144</v>
      </c>
      <c r="K78" s="69">
        <f t="shared" ref="K78:K106" si="15">ROUND(H78*I78*J78/10000,0)</f>
        <v>259</v>
      </c>
      <c r="L78" s="70">
        <f>ROUND(VLOOKUP(I78,'Wymiary i ciężar'!$C$4:$D$23,2,0)*K78/1000,1)</f>
        <v>3.9</v>
      </c>
      <c r="M78" s="44">
        <v>115</v>
      </c>
      <c r="N78" s="71" t="str">
        <f t="shared" ref="N78:N106" si="16">IF($M78&gt;=120,"I",IF($M78&lt;=90,"III","II"))</f>
        <v>II</v>
      </c>
      <c r="O78" s="45" t="s">
        <v>7401</v>
      </c>
      <c r="P78" s="72">
        <f>IF(AB78=1,$L78*'Koszty jednostkowe'!$F$12,$L78*'Koszty jednostkowe'!$F$10)</f>
        <v>7087.5480000000007</v>
      </c>
      <c r="Q78" s="72">
        <f>IF(AB78=1,$L78*'Koszty jednostkowe'!$F$23,$L78*'Koszty jednostkowe'!$F$21)</f>
        <v>6031.74</v>
      </c>
      <c r="R78"/>
      <c r="S78" s="9">
        <f t="shared" ref="S78:S106" si="17">IF($M78&gt;=120,1,IF($M78&lt;=90,3,2))</f>
        <v>2</v>
      </c>
      <c r="T78"/>
      <c r="U78"/>
      <c r="V78" s="2">
        <f t="shared" si="14"/>
        <v>0</v>
      </c>
      <c r="W78" s="2">
        <f t="shared" si="14"/>
        <v>1</v>
      </c>
      <c r="X78" s="2">
        <f t="shared" si="14"/>
        <v>0</v>
      </c>
      <c r="Y78" s="2">
        <f t="shared" si="14"/>
        <v>0</v>
      </c>
      <c r="Z78" s="2">
        <f t="shared" si="14"/>
        <v>0</v>
      </c>
      <c r="AA78" s="2">
        <f t="shared" si="14"/>
        <v>0</v>
      </c>
      <c r="AB78" s="2">
        <f t="shared" si="14"/>
        <v>0</v>
      </c>
      <c r="AD78" s="1">
        <f t="shared" ref="AD78:AD106" si="18">SUM(V78:AB78)</f>
        <v>1</v>
      </c>
    </row>
    <row r="79" spans="1:30" ht="11.25" customHeight="1">
      <c r="A79"/>
      <c r="B79" s="44">
        <f t="shared" si="13"/>
        <v>75</v>
      </c>
      <c r="C79" s="111" t="s">
        <v>7895</v>
      </c>
      <c r="D79" s="90" t="s">
        <v>7400</v>
      </c>
      <c r="E79" s="43" t="s">
        <v>7898</v>
      </c>
      <c r="F79" s="43" t="s">
        <v>7945</v>
      </c>
      <c r="G79" s="44" t="s">
        <v>1933</v>
      </c>
      <c r="H79" s="44">
        <v>100</v>
      </c>
      <c r="I79" s="44">
        <v>180</v>
      </c>
      <c r="J79" s="44">
        <v>43</v>
      </c>
      <c r="K79" s="69">
        <f t="shared" si="15"/>
        <v>77</v>
      </c>
      <c r="L79" s="70">
        <f>ROUND(VLOOKUP(I79,'Wymiary i ciężar'!$C$4:$D$23,2,0)*K79/1000,1)</f>
        <v>1.2</v>
      </c>
      <c r="M79" s="44">
        <v>95</v>
      </c>
      <c r="N79" s="71" t="str">
        <f t="shared" si="16"/>
        <v>II</v>
      </c>
      <c r="O79" s="45" t="s">
        <v>7402</v>
      </c>
      <c r="P79" s="72">
        <f>IF(AB79=1,$L79*'Koszty jednostkowe'!$F$12,$L79*'Koszty jednostkowe'!$F$10)</f>
        <v>788.78400000000022</v>
      </c>
      <c r="Q79" s="72">
        <f>IF(AB79=1,$L79*'Koszty jednostkowe'!$F$23,$L79*'Koszty jednostkowe'!$F$21)</f>
        <v>463.91999999999985</v>
      </c>
      <c r="R79"/>
      <c r="S79" s="9">
        <f t="shared" si="17"/>
        <v>2</v>
      </c>
      <c r="T79"/>
      <c r="U79"/>
      <c r="V79" s="2">
        <f t="shared" si="14"/>
        <v>0</v>
      </c>
      <c r="W79" s="2">
        <f t="shared" si="14"/>
        <v>0</v>
      </c>
      <c r="X79" s="2">
        <f t="shared" si="14"/>
        <v>0</v>
      </c>
      <c r="Y79" s="2">
        <f t="shared" si="14"/>
        <v>0</v>
      </c>
      <c r="Z79" s="2">
        <f t="shared" si="14"/>
        <v>0</v>
      </c>
      <c r="AA79" s="2">
        <f t="shared" si="14"/>
        <v>0</v>
      </c>
      <c r="AB79" s="2">
        <f t="shared" si="14"/>
        <v>1</v>
      </c>
      <c r="AD79" s="1">
        <f t="shared" si="18"/>
        <v>1</v>
      </c>
    </row>
    <row r="80" spans="1:30" ht="11.25" customHeight="1">
      <c r="A80"/>
      <c r="B80" s="44">
        <f t="shared" si="13"/>
        <v>76</v>
      </c>
      <c r="C80" s="111" t="s">
        <v>7895</v>
      </c>
      <c r="D80" s="90" t="s">
        <v>7400</v>
      </c>
      <c r="E80" s="43" t="s">
        <v>7898</v>
      </c>
      <c r="F80" s="43" t="s">
        <v>7945</v>
      </c>
      <c r="G80" s="44" t="s">
        <v>1969</v>
      </c>
      <c r="H80" s="44">
        <v>100</v>
      </c>
      <c r="I80" s="44">
        <v>120</v>
      </c>
      <c r="J80" s="44">
        <v>80</v>
      </c>
      <c r="K80" s="69">
        <f t="shared" si="15"/>
        <v>96</v>
      </c>
      <c r="L80" s="70">
        <f>ROUND(VLOOKUP(I80,'Wymiary i ciężar'!$C$4:$D$23,2,0)*K80/1000,1)</f>
        <v>1.6</v>
      </c>
      <c r="M80" s="44">
        <v>115</v>
      </c>
      <c r="N80" s="71" t="str">
        <f t="shared" si="16"/>
        <v>II</v>
      </c>
      <c r="O80" s="45" t="s">
        <v>7403</v>
      </c>
      <c r="P80" s="72">
        <f>IF(AB80=1,$L80*'Koszty jednostkowe'!$F$12,$L80*'Koszty jednostkowe'!$F$10)</f>
        <v>2907.7120000000004</v>
      </c>
      <c r="Q80" s="72">
        <f>IF(AB80=1,$L80*'Koszty jednostkowe'!$F$23,$L80*'Koszty jednostkowe'!$F$21)</f>
        <v>2474.56</v>
      </c>
      <c r="R80"/>
      <c r="S80" s="9">
        <f t="shared" si="17"/>
        <v>2</v>
      </c>
      <c r="T80"/>
      <c r="U80"/>
      <c r="V80" s="2">
        <f t="shared" si="14"/>
        <v>0</v>
      </c>
      <c r="W80" s="2">
        <f t="shared" si="14"/>
        <v>0</v>
      </c>
      <c r="X80" s="2">
        <f t="shared" si="14"/>
        <v>1</v>
      </c>
      <c r="Y80" s="2">
        <f t="shared" si="14"/>
        <v>0</v>
      </c>
      <c r="Z80" s="2">
        <f t="shared" si="14"/>
        <v>0</v>
      </c>
      <c r="AA80" s="2">
        <f t="shared" si="14"/>
        <v>0</v>
      </c>
      <c r="AB80" s="2">
        <f t="shared" si="14"/>
        <v>0</v>
      </c>
      <c r="AD80" s="1">
        <f t="shared" si="18"/>
        <v>1</v>
      </c>
    </row>
    <row r="81" spans="1:30" ht="11.25" customHeight="1">
      <c r="A81"/>
      <c r="B81" s="44">
        <f t="shared" si="13"/>
        <v>77</v>
      </c>
      <c r="C81" s="111" t="s">
        <v>7442</v>
      </c>
      <c r="D81" s="90"/>
      <c r="E81" s="43">
        <v>47</v>
      </c>
      <c r="F81" s="43" t="s">
        <v>7946</v>
      </c>
      <c r="G81" s="44" t="s">
        <v>1968</v>
      </c>
      <c r="H81" s="44">
        <v>100</v>
      </c>
      <c r="I81" s="44">
        <v>120</v>
      </c>
      <c r="J81" s="44">
        <v>144</v>
      </c>
      <c r="K81" s="69">
        <f t="shared" si="15"/>
        <v>173</v>
      </c>
      <c r="L81" s="70">
        <f>ROUND(VLOOKUP(I81,'Wymiary i ciężar'!$C$4:$D$23,2,0)*K81/1000,1)</f>
        <v>2.9</v>
      </c>
      <c r="M81" s="44">
        <v>115</v>
      </c>
      <c r="N81" s="71" t="str">
        <f t="shared" si="16"/>
        <v>II</v>
      </c>
      <c r="O81" s="45" t="s">
        <v>7446</v>
      </c>
      <c r="P81" s="72">
        <f>IF(AB81=1,$L81*'Koszty jednostkowe'!$F$12,$L81*'Koszty jednostkowe'!$F$10)</f>
        <v>5270.2280000000001</v>
      </c>
      <c r="Q81" s="72">
        <f>IF(AB81=1,$L81*'Koszty jednostkowe'!$F$23,$L81*'Koszty jednostkowe'!$F$21)</f>
        <v>4485.1399999999994</v>
      </c>
      <c r="R81"/>
      <c r="S81" s="9">
        <f t="shared" si="17"/>
        <v>2</v>
      </c>
      <c r="T81"/>
      <c r="U81"/>
      <c r="V81" s="2">
        <f t="shared" si="14"/>
        <v>1</v>
      </c>
      <c r="W81" s="2">
        <f t="shared" si="14"/>
        <v>0</v>
      </c>
      <c r="X81" s="2">
        <f t="shared" si="14"/>
        <v>0</v>
      </c>
      <c r="Y81" s="2">
        <f t="shared" si="14"/>
        <v>0</v>
      </c>
      <c r="Z81" s="2">
        <f t="shared" si="14"/>
        <v>0</v>
      </c>
      <c r="AA81" s="2">
        <f t="shared" si="14"/>
        <v>0</v>
      </c>
      <c r="AB81" s="2">
        <f t="shared" si="14"/>
        <v>0</v>
      </c>
      <c r="AD81" s="1">
        <f t="shared" si="18"/>
        <v>1</v>
      </c>
    </row>
    <row r="82" spans="1:30" ht="11.25" customHeight="1">
      <c r="A82"/>
      <c r="B82" s="44">
        <f t="shared" si="13"/>
        <v>78</v>
      </c>
      <c r="C82" s="111" t="s">
        <v>7441</v>
      </c>
      <c r="D82" s="90"/>
      <c r="E82" s="43">
        <v>47</v>
      </c>
      <c r="F82" s="43" t="s">
        <v>7946</v>
      </c>
      <c r="G82" s="44" t="s">
        <v>1968</v>
      </c>
      <c r="H82" s="44">
        <v>100</v>
      </c>
      <c r="I82" s="44">
        <v>120</v>
      </c>
      <c r="J82" s="44">
        <v>154</v>
      </c>
      <c r="K82" s="69">
        <f t="shared" si="15"/>
        <v>185</v>
      </c>
      <c r="L82" s="70">
        <f>ROUND(VLOOKUP(I82,'Wymiary i ciężar'!$C$4:$D$23,2,0)*K82/1000,1)</f>
        <v>3.1</v>
      </c>
      <c r="M82" s="44">
        <v>115</v>
      </c>
      <c r="N82" s="71" t="str">
        <f t="shared" si="16"/>
        <v>II</v>
      </c>
      <c r="O82" s="45" t="s">
        <v>7445</v>
      </c>
      <c r="P82" s="72">
        <f>IF(AB82=1,$L82*'Koszty jednostkowe'!$F$12,$L82*'Koszty jednostkowe'!$F$10)</f>
        <v>5633.6920000000009</v>
      </c>
      <c r="Q82" s="72">
        <f>IF(AB82=1,$L82*'Koszty jednostkowe'!$F$23,$L82*'Koszty jednostkowe'!$F$21)</f>
        <v>4794.46</v>
      </c>
      <c r="R82"/>
      <c r="S82" s="9">
        <f t="shared" si="17"/>
        <v>2</v>
      </c>
      <c r="T82"/>
      <c r="U82"/>
      <c r="V82" s="2">
        <f t="shared" si="14"/>
        <v>1</v>
      </c>
      <c r="W82" s="2">
        <f t="shared" si="14"/>
        <v>0</v>
      </c>
      <c r="X82" s="2">
        <f t="shared" si="14"/>
        <v>0</v>
      </c>
      <c r="Y82" s="2">
        <f t="shared" si="14"/>
        <v>0</v>
      </c>
      <c r="Z82" s="2">
        <f t="shared" si="14"/>
        <v>0</v>
      </c>
      <c r="AA82" s="2">
        <f t="shared" si="14"/>
        <v>0</v>
      </c>
      <c r="AB82" s="2">
        <f t="shared" si="14"/>
        <v>0</v>
      </c>
      <c r="AD82" s="1">
        <f t="shared" si="18"/>
        <v>1</v>
      </c>
    </row>
    <row r="83" spans="1:30" ht="11.25" customHeight="1">
      <c r="A83"/>
      <c r="B83" s="44">
        <f t="shared" si="13"/>
        <v>79</v>
      </c>
      <c r="C83" s="112" t="s">
        <v>4657</v>
      </c>
      <c r="D83" s="90" t="s">
        <v>4658</v>
      </c>
      <c r="E83" s="43">
        <v>36</v>
      </c>
      <c r="F83" s="43" t="s">
        <v>7934</v>
      </c>
      <c r="G83" s="44" t="s">
        <v>1968</v>
      </c>
      <c r="H83" s="44">
        <v>120</v>
      </c>
      <c r="I83" s="44">
        <v>140</v>
      </c>
      <c r="J83" s="44">
        <v>135</v>
      </c>
      <c r="K83" s="69">
        <f t="shared" si="15"/>
        <v>227</v>
      </c>
      <c r="L83" s="70">
        <f>ROUND(VLOOKUP(I83,'Wymiary i ciężar'!$C$4:$D$23,2,0)*K83/1000,1)</f>
        <v>3.9</v>
      </c>
      <c r="M83" s="44">
        <v>110</v>
      </c>
      <c r="N83" s="71" t="str">
        <f t="shared" si="16"/>
        <v>II</v>
      </c>
      <c r="O83" s="45" t="s">
        <v>4659</v>
      </c>
      <c r="P83" s="72">
        <f>IF(AB83=1,$L83*'Koszty jednostkowe'!$F$12,$L83*'Koszty jednostkowe'!$F$10)</f>
        <v>7087.5480000000007</v>
      </c>
      <c r="Q83" s="72">
        <f>IF(AB83=1,$L83*'Koszty jednostkowe'!$F$23,$L83*'Koszty jednostkowe'!$F$21)</f>
        <v>6031.74</v>
      </c>
      <c r="R83"/>
      <c r="S83" s="9">
        <f t="shared" si="17"/>
        <v>2</v>
      </c>
      <c r="T83"/>
      <c r="U83"/>
      <c r="V83" s="2">
        <f t="shared" si="14"/>
        <v>1</v>
      </c>
      <c r="W83" s="2">
        <f t="shared" si="14"/>
        <v>0</v>
      </c>
      <c r="X83" s="2">
        <f t="shared" si="14"/>
        <v>0</v>
      </c>
      <c r="Y83" s="2">
        <f t="shared" si="14"/>
        <v>0</v>
      </c>
      <c r="Z83" s="2">
        <f t="shared" si="14"/>
        <v>0</v>
      </c>
      <c r="AA83" s="2">
        <f t="shared" si="14"/>
        <v>0</v>
      </c>
      <c r="AB83" s="2">
        <f t="shared" si="14"/>
        <v>0</v>
      </c>
      <c r="AD83" s="1">
        <f t="shared" si="18"/>
        <v>1</v>
      </c>
    </row>
    <row r="84" spans="1:30" ht="11.25" customHeight="1">
      <c r="A84"/>
      <c r="B84" s="44">
        <f t="shared" si="13"/>
        <v>80</v>
      </c>
      <c r="C84" s="111" t="s">
        <v>4660</v>
      </c>
      <c r="D84" s="90" t="s">
        <v>4661</v>
      </c>
      <c r="E84" s="43" t="str">
        <f>VLOOKUP($C84,'Ewidencja działek'!$A$2:$C$59999,2,0)</f>
        <v>42</v>
      </c>
      <c r="F84" s="43" t="str">
        <f>VLOOKUP($C84,'Ewidencja działek'!$A$2:$C$59999,3,0)</f>
        <v xml:space="preserve">Lębork obr 7 </v>
      </c>
      <c r="G84" s="44" t="s">
        <v>1970</v>
      </c>
      <c r="H84" s="44">
        <v>120</v>
      </c>
      <c r="I84" s="44">
        <v>140</v>
      </c>
      <c r="J84" s="44">
        <v>150</v>
      </c>
      <c r="K84" s="69">
        <f t="shared" si="15"/>
        <v>252</v>
      </c>
      <c r="L84" s="70">
        <f>ROUND(VLOOKUP(I84,'Wymiary i ciężar'!$C$4:$D$23,2,0)*K84/1000,1)</f>
        <v>4.3</v>
      </c>
      <c r="M84" s="44">
        <v>110</v>
      </c>
      <c r="N84" s="71" t="str">
        <f t="shared" si="16"/>
        <v>II</v>
      </c>
      <c r="O84" s="45" t="s">
        <v>4663</v>
      </c>
      <c r="P84" s="72">
        <f>IF(AB84=1,$L84*'Koszty jednostkowe'!$F$12,$L84*'Koszty jednostkowe'!$F$10)</f>
        <v>7814.4760000000006</v>
      </c>
      <c r="Q84" s="72">
        <f>IF(AB84=1,$L84*'Koszty jednostkowe'!$F$23,$L84*'Koszty jednostkowe'!$F$21)</f>
        <v>6650.3799999999992</v>
      </c>
      <c r="R84"/>
      <c r="S84" s="9">
        <f t="shared" si="17"/>
        <v>2</v>
      </c>
      <c r="T84"/>
      <c r="U84"/>
      <c r="V84" s="2">
        <f t="shared" si="14"/>
        <v>0</v>
      </c>
      <c r="W84" s="2">
        <f t="shared" si="14"/>
        <v>1</v>
      </c>
      <c r="X84" s="2">
        <f t="shared" si="14"/>
        <v>0</v>
      </c>
      <c r="Y84" s="2">
        <f t="shared" si="14"/>
        <v>0</v>
      </c>
      <c r="Z84" s="2">
        <f t="shared" si="14"/>
        <v>0</v>
      </c>
      <c r="AA84" s="2">
        <f t="shared" si="14"/>
        <v>0</v>
      </c>
      <c r="AB84" s="2">
        <f t="shared" si="14"/>
        <v>0</v>
      </c>
      <c r="AD84" s="1">
        <f t="shared" si="18"/>
        <v>1</v>
      </c>
    </row>
    <row r="85" spans="1:30" ht="11.25" customHeight="1">
      <c r="A85"/>
      <c r="B85" s="44">
        <f t="shared" si="13"/>
        <v>81</v>
      </c>
      <c r="C85" s="111" t="s">
        <v>1119</v>
      </c>
      <c r="D85" s="90"/>
      <c r="E85" s="43" t="str">
        <f>VLOOKUP($C85,'Ewidencja działek'!$A$2:$C$59999,2,0)</f>
        <v>339</v>
      </c>
      <c r="F85" s="43" t="str">
        <f>VLOOKUP($C85,'Ewidencja działek'!$A$2:$C$59999,3,0)</f>
        <v xml:space="preserve">Lębork obr 2 </v>
      </c>
      <c r="G85" s="44" t="s">
        <v>1968</v>
      </c>
      <c r="H85" s="44">
        <v>110</v>
      </c>
      <c r="I85" s="44">
        <v>140</v>
      </c>
      <c r="J85" s="44">
        <v>143</v>
      </c>
      <c r="K85" s="69">
        <f t="shared" si="15"/>
        <v>220</v>
      </c>
      <c r="L85" s="70">
        <f>ROUND(VLOOKUP(I85,'Wymiary i ciężar'!$C$4:$D$23,2,0)*K85/1000,1)</f>
        <v>3.7</v>
      </c>
      <c r="M85" s="44">
        <v>110</v>
      </c>
      <c r="N85" s="71" t="str">
        <f t="shared" si="16"/>
        <v>II</v>
      </c>
      <c r="O85" s="45" t="s">
        <v>4613</v>
      </c>
      <c r="P85" s="72">
        <f>IF(AB85=1,$L85*'Koszty jednostkowe'!$F$12,$L85*'Koszty jednostkowe'!$F$10)</f>
        <v>6724.0840000000007</v>
      </c>
      <c r="Q85" s="72">
        <f>IF(AB85=1,$L85*'Koszty jednostkowe'!$F$23,$L85*'Koszty jednostkowe'!$F$21)</f>
        <v>5722.42</v>
      </c>
      <c r="R85"/>
      <c r="S85" s="9">
        <f t="shared" si="17"/>
        <v>2</v>
      </c>
      <c r="T85"/>
      <c r="U85"/>
      <c r="V85" s="2">
        <f t="shared" si="14"/>
        <v>1</v>
      </c>
      <c r="W85" s="2">
        <f t="shared" si="14"/>
        <v>0</v>
      </c>
      <c r="X85" s="2">
        <f t="shared" si="14"/>
        <v>0</v>
      </c>
      <c r="Y85" s="2">
        <f t="shared" si="14"/>
        <v>0</v>
      </c>
      <c r="Z85" s="2">
        <f t="shared" si="14"/>
        <v>0</v>
      </c>
      <c r="AA85" s="2">
        <f t="shared" si="14"/>
        <v>0</v>
      </c>
      <c r="AB85" s="2">
        <f t="shared" si="14"/>
        <v>0</v>
      </c>
      <c r="AD85" s="1">
        <f t="shared" si="18"/>
        <v>1</v>
      </c>
    </row>
    <row r="86" spans="1:30" ht="11.25" customHeight="1">
      <c r="A86"/>
      <c r="B86" s="44">
        <f t="shared" si="13"/>
        <v>82</v>
      </c>
      <c r="C86" s="111" t="s">
        <v>2017</v>
      </c>
      <c r="D86" s="90" t="s">
        <v>4610</v>
      </c>
      <c r="E86" s="43" t="str">
        <f>VLOOKUP($C86,'Ewidencja działek'!$A$2:$C$59999,2,0)</f>
        <v>340</v>
      </c>
      <c r="F86" s="43" t="str">
        <f>VLOOKUP($C86,'Ewidencja działek'!$A$2:$C$59999,3,0)</f>
        <v xml:space="preserve">Lębork obr 2 </v>
      </c>
      <c r="G86" s="44" t="s">
        <v>1968</v>
      </c>
      <c r="H86" s="44">
        <v>120</v>
      </c>
      <c r="I86" s="44">
        <v>140</v>
      </c>
      <c r="J86" s="44">
        <v>162</v>
      </c>
      <c r="K86" s="69">
        <f t="shared" si="15"/>
        <v>272</v>
      </c>
      <c r="L86" s="70">
        <f>ROUND(VLOOKUP(I86,'Wymiary i ciężar'!$C$4:$D$23,2,0)*K86/1000,1)</f>
        <v>4.5999999999999996</v>
      </c>
      <c r="M86" s="44">
        <v>110</v>
      </c>
      <c r="N86" s="71" t="str">
        <f t="shared" si="16"/>
        <v>II</v>
      </c>
      <c r="O86" s="45" t="s">
        <v>4611</v>
      </c>
      <c r="P86" s="72">
        <f>IF(AB86=1,$L86*'Koszty jednostkowe'!$F$12,$L86*'Koszty jednostkowe'!$F$10)</f>
        <v>8359.6720000000005</v>
      </c>
      <c r="Q86" s="72">
        <f>IF(AB86=1,$L86*'Koszty jednostkowe'!$F$23,$L86*'Koszty jednostkowe'!$F$21)</f>
        <v>7114.3599999999988</v>
      </c>
      <c r="R86"/>
      <c r="S86" s="9">
        <f t="shared" si="17"/>
        <v>2</v>
      </c>
      <c r="T86"/>
      <c r="U86"/>
      <c r="V86" s="2">
        <f t="shared" si="14"/>
        <v>1</v>
      </c>
      <c r="W86" s="2">
        <f t="shared" si="14"/>
        <v>0</v>
      </c>
      <c r="X86" s="2">
        <f t="shared" si="14"/>
        <v>0</v>
      </c>
      <c r="Y86" s="2">
        <f t="shared" si="14"/>
        <v>0</v>
      </c>
      <c r="Z86" s="2">
        <f t="shared" si="14"/>
        <v>0</v>
      </c>
      <c r="AA86" s="2">
        <f t="shared" si="14"/>
        <v>0</v>
      </c>
      <c r="AB86" s="2">
        <f t="shared" si="14"/>
        <v>0</v>
      </c>
      <c r="AD86" s="1">
        <f t="shared" si="18"/>
        <v>1</v>
      </c>
    </row>
    <row r="87" spans="1:30" ht="11.25" customHeight="1">
      <c r="A87"/>
      <c r="B87" s="44">
        <f t="shared" si="13"/>
        <v>83</v>
      </c>
      <c r="C87" s="111" t="s">
        <v>1061</v>
      </c>
      <c r="D87" s="90"/>
      <c r="E87" s="43" t="str">
        <f>VLOOKUP($C87,'Ewidencja działek'!$A$2:$C$59999,2,0)</f>
        <v>258</v>
      </c>
      <c r="F87" s="43" t="str">
        <f>VLOOKUP($C87,'Ewidencja działek'!$A$2:$C$59999,3,0)</f>
        <v xml:space="preserve">Lębork obr 2 </v>
      </c>
      <c r="G87" s="44" t="s">
        <v>1968</v>
      </c>
      <c r="H87" s="44">
        <v>90</v>
      </c>
      <c r="I87" s="44">
        <v>110</v>
      </c>
      <c r="J87" s="44">
        <v>103</v>
      </c>
      <c r="K87" s="69">
        <f t="shared" si="15"/>
        <v>102</v>
      </c>
      <c r="L87" s="70">
        <f>ROUND(VLOOKUP(I87,'Wymiary i ciężar'!$C$4:$D$23,2,0)*K87/1000,1)</f>
        <v>1.3</v>
      </c>
      <c r="M87" s="44">
        <v>110</v>
      </c>
      <c r="N87" s="71" t="str">
        <f t="shared" si="16"/>
        <v>II</v>
      </c>
      <c r="O87" s="45" t="s">
        <v>4612</v>
      </c>
      <c r="P87" s="72">
        <f>IF(AB87=1,$L87*'Koszty jednostkowe'!$F$12,$L87*'Koszty jednostkowe'!$F$10)</f>
        <v>2362.5160000000001</v>
      </c>
      <c r="Q87" s="72">
        <f>IF(AB87=1,$L87*'Koszty jednostkowe'!$F$23,$L87*'Koszty jednostkowe'!$F$21)</f>
        <v>2010.58</v>
      </c>
      <c r="R87"/>
      <c r="S87" s="9">
        <f t="shared" si="17"/>
        <v>2</v>
      </c>
      <c r="T87"/>
      <c r="U87"/>
      <c r="V87" s="2">
        <f t="shared" si="14"/>
        <v>1</v>
      </c>
      <c r="W87" s="2">
        <f t="shared" si="14"/>
        <v>0</v>
      </c>
      <c r="X87" s="2">
        <f t="shared" si="14"/>
        <v>0</v>
      </c>
      <c r="Y87" s="2">
        <f t="shared" si="14"/>
        <v>0</v>
      </c>
      <c r="Z87" s="2">
        <f t="shared" si="14"/>
        <v>0</v>
      </c>
      <c r="AA87" s="2">
        <f t="shared" si="14"/>
        <v>0</v>
      </c>
      <c r="AB87" s="2">
        <f t="shared" si="14"/>
        <v>0</v>
      </c>
      <c r="AD87" s="1">
        <f t="shared" si="18"/>
        <v>1</v>
      </c>
    </row>
    <row r="88" spans="1:30" ht="11.25" customHeight="1">
      <c r="A88"/>
      <c r="B88" s="44">
        <f t="shared" si="13"/>
        <v>84</v>
      </c>
      <c r="C88" s="111" t="s">
        <v>3877</v>
      </c>
      <c r="D88" s="90" t="s">
        <v>7447</v>
      </c>
      <c r="E88" s="43" t="str">
        <f>VLOOKUP($C88,'Ewidencja działek'!$A$2:$C$59999,2,0)</f>
        <v>120</v>
      </c>
      <c r="F88" s="43" t="str">
        <f>VLOOKUP($C88,'Ewidencja działek'!$A$2:$C$59999,3,0)</f>
        <v xml:space="preserve">Lębork obr 1 </v>
      </c>
      <c r="G88" s="44" t="s">
        <v>1933</v>
      </c>
      <c r="H88" s="44">
        <v>100</v>
      </c>
      <c r="I88" s="44">
        <v>180</v>
      </c>
      <c r="J88" s="44">
        <v>5</v>
      </c>
      <c r="K88" s="69">
        <f t="shared" si="15"/>
        <v>9</v>
      </c>
      <c r="L88" s="70">
        <f>ROUND(VLOOKUP(I88,'Wymiary i ciężar'!$C$4:$D$23,2,0)*K88/1000,1)</f>
        <v>0.1</v>
      </c>
      <c r="M88" s="44">
        <v>105</v>
      </c>
      <c r="N88" s="71" t="str">
        <f t="shared" si="16"/>
        <v>II</v>
      </c>
      <c r="O88" s="45" t="s">
        <v>7449</v>
      </c>
      <c r="P88" s="72">
        <f>IF(AB88=1,$L88*'Koszty jednostkowe'!$F$12,$L88*'Koszty jednostkowe'!$F$10)</f>
        <v>65.732000000000014</v>
      </c>
      <c r="Q88" s="72">
        <f>IF(AB88=1,$L88*'Koszty jednostkowe'!$F$23,$L88*'Koszty jednostkowe'!$F$21)</f>
        <v>38.659999999999997</v>
      </c>
      <c r="R88"/>
      <c r="S88" s="9">
        <f t="shared" si="17"/>
        <v>2</v>
      </c>
      <c r="T88"/>
      <c r="U88"/>
      <c r="V88" s="2">
        <f t="shared" ref="V88:AB105" si="19">IF($G88=V$3,1,0)</f>
        <v>0</v>
      </c>
      <c r="W88" s="2">
        <f t="shared" si="19"/>
        <v>0</v>
      </c>
      <c r="X88" s="2">
        <f t="shared" si="19"/>
        <v>0</v>
      </c>
      <c r="Y88" s="2">
        <f t="shared" si="19"/>
        <v>0</v>
      </c>
      <c r="Z88" s="2">
        <f t="shared" si="19"/>
        <v>0</v>
      </c>
      <c r="AA88" s="2">
        <f t="shared" si="19"/>
        <v>0</v>
      </c>
      <c r="AB88" s="2">
        <f t="shared" si="19"/>
        <v>1</v>
      </c>
      <c r="AD88" s="1">
        <f t="shared" si="18"/>
        <v>1</v>
      </c>
    </row>
    <row r="89" spans="1:30" ht="11.25" customHeight="1">
      <c r="A89"/>
      <c r="B89" s="44">
        <f t="shared" si="13"/>
        <v>85</v>
      </c>
      <c r="C89" s="111" t="s">
        <v>4185</v>
      </c>
      <c r="D89" s="90" t="s">
        <v>4671</v>
      </c>
      <c r="E89" s="43" t="str">
        <f>VLOOKUP($C89,'Ewidencja działek'!$A$2:$C$59999,2,0)</f>
        <v>4/4</v>
      </c>
      <c r="F89" s="43" t="str">
        <f>VLOOKUP($C89,'Ewidencja działek'!$A$2:$C$59999,3,0)</f>
        <v>Lębork obr 10</v>
      </c>
      <c r="G89" s="44" t="s">
        <v>1933</v>
      </c>
      <c r="H89" s="44">
        <v>110</v>
      </c>
      <c r="I89" s="44">
        <v>140</v>
      </c>
      <c r="J89" s="44">
        <v>6</v>
      </c>
      <c r="K89" s="69">
        <f t="shared" si="15"/>
        <v>9</v>
      </c>
      <c r="L89" s="70">
        <f>ROUND(VLOOKUP(I89,'Wymiary i ciężar'!$C$4:$D$23,2,0)*K89/1000,1)</f>
        <v>0.2</v>
      </c>
      <c r="M89" s="44">
        <v>115</v>
      </c>
      <c r="N89" s="71" t="str">
        <f t="shared" si="16"/>
        <v>II</v>
      </c>
      <c r="O89" s="45" t="s">
        <v>4673</v>
      </c>
      <c r="P89" s="72">
        <f>IF(AB89=1,$L89*'Koszty jednostkowe'!$F$12,$L89*'Koszty jednostkowe'!$F$10)</f>
        <v>131.46400000000003</v>
      </c>
      <c r="Q89" s="72">
        <f>IF(AB89=1,$L89*'Koszty jednostkowe'!$F$23,$L89*'Koszty jednostkowe'!$F$21)</f>
        <v>77.319999999999993</v>
      </c>
      <c r="R89"/>
      <c r="S89" s="9">
        <f t="shared" si="17"/>
        <v>2</v>
      </c>
      <c r="T89"/>
      <c r="U89"/>
      <c r="V89" s="2">
        <f t="shared" si="19"/>
        <v>0</v>
      </c>
      <c r="W89" s="2">
        <f t="shared" si="19"/>
        <v>0</v>
      </c>
      <c r="X89" s="2">
        <f t="shared" si="19"/>
        <v>0</v>
      </c>
      <c r="Y89" s="2">
        <f t="shared" si="19"/>
        <v>0</v>
      </c>
      <c r="Z89" s="2">
        <f t="shared" si="19"/>
        <v>0</v>
      </c>
      <c r="AA89" s="2">
        <f t="shared" si="19"/>
        <v>0</v>
      </c>
      <c r="AB89" s="2">
        <f t="shared" si="19"/>
        <v>1</v>
      </c>
      <c r="AD89" s="1">
        <f t="shared" si="18"/>
        <v>1</v>
      </c>
    </row>
    <row r="90" spans="1:30" ht="11.25" customHeight="1">
      <c r="A90"/>
      <c r="B90" s="44">
        <f t="shared" si="13"/>
        <v>86</v>
      </c>
      <c r="C90" s="111" t="s">
        <v>3713</v>
      </c>
      <c r="D90" s="90" t="s">
        <v>7450</v>
      </c>
      <c r="E90" s="43" t="str">
        <f>VLOOKUP($C90,'Ewidencja działek'!$A$2:$C$59999,2,0)</f>
        <v>12</v>
      </c>
      <c r="F90" s="43" t="str">
        <f>VLOOKUP($C90,'Ewidencja działek'!$A$2:$C$59999,3,0)</f>
        <v xml:space="preserve">Lębork obr 3 </v>
      </c>
      <c r="G90" s="44" t="s">
        <v>1969</v>
      </c>
      <c r="H90" s="44">
        <v>100</v>
      </c>
      <c r="I90" s="44">
        <v>120</v>
      </c>
      <c r="J90" s="44">
        <v>10</v>
      </c>
      <c r="K90" s="69">
        <f t="shared" si="15"/>
        <v>12</v>
      </c>
      <c r="L90" s="70">
        <f>ROUND(VLOOKUP(I90,'Wymiary i ciężar'!$C$4:$D$23,2,0)*K90/1000,1)</f>
        <v>0.2</v>
      </c>
      <c r="M90" s="44">
        <v>110</v>
      </c>
      <c r="N90" s="71" t="str">
        <f t="shared" si="16"/>
        <v>II</v>
      </c>
      <c r="O90" s="45" t="s">
        <v>7452</v>
      </c>
      <c r="P90" s="72">
        <f>IF(AB90=1,$L90*'Koszty jednostkowe'!$F$12,$L90*'Koszty jednostkowe'!$F$10)</f>
        <v>363.46400000000006</v>
      </c>
      <c r="Q90" s="72">
        <f>IF(AB90=1,$L90*'Koszty jednostkowe'!$F$23,$L90*'Koszty jednostkowe'!$F$21)</f>
        <v>309.32</v>
      </c>
      <c r="R90"/>
      <c r="S90" s="9">
        <f t="shared" si="17"/>
        <v>2</v>
      </c>
      <c r="T90"/>
      <c r="U90"/>
      <c r="V90" s="2">
        <f t="shared" si="19"/>
        <v>0</v>
      </c>
      <c r="W90" s="2">
        <f t="shared" si="19"/>
        <v>0</v>
      </c>
      <c r="X90" s="2">
        <f t="shared" si="19"/>
        <v>1</v>
      </c>
      <c r="Y90" s="2">
        <f t="shared" si="19"/>
        <v>0</v>
      </c>
      <c r="Z90" s="2">
        <f t="shared" si="19"/>
        <v>0</v>
      </c>
      <c r="AA90" s="2">
        <f t="shared" si="19"/>
        <v>0</v>
      </c>
      <c r="AB90" s="2">
        <f t="shared" si="19"/>
        <v>0</v>
      </c>
      <c r="AD90" s="1">
        <f t="shared" si="18"/>
        <v>1</v>
      </c>
    </row>
    <row r="91" spans="1:30" ht="11.25" customHeight="1">
      <c r="A91"/>
      <c r="B91" s="44">
        <f t="shared" si="13"/>
        <v>87</v>
      </c>
      <c r="C91" s="112" t="s">
        <v>3707</v>
      </c>
      <c r="D91" s="90" t="s">
        <v>7451</v>
      </c>
      <c r="E91" s="43" t="str">
        <f>VLOOKUP($C91,'Ewidencja działek'!$A$2:$C$59999,2,0)</f>
        <v>6</v>
      </c>
      <c r="F91" s="43" t="str">
        <f>VLOOKUP($C91,'Ewidencja działek'!$A$2:$C$59999,3,0)</f>
        <v xml:space="preserve">Lębork obr 3 </v>
      </c>
      <c r="G91" s="43" t="s">
        <v>1968</v>
      </c>
      <c r="H91" s="44">
        <v>100</v>
      </c>
      <c r="I91" s="44">
        <v>120</v>
      </c>
      <c r="J91" s="44">
        <v>6</v>
      </c>
      <c r="K91" s="69">
        <f t="shared" si="15"/>
        <v>7</v>
      </c>
      <c r="L91" s="70">
        <f>ROUND(VLOOKUP(I91,'Wymiary i ciężar'!$C$4:$D$23,2,0)*K91/1000,1)</f>
        <v>0.1</v>
      </c>
      <c r="M91" s="44">
        <v>110</v>
      </c>
      <c r="N91" s="71" t="str">
        <f t="shared" si="16"/>
        <v>II</v>
      </c>
      <c r="O91" s="45" t="s">
        <v>7453</v>
      </c>
      <c r="P91" s="72">
        <f>IF(AB91=1,$L91*'Koszty jednostkowe'!$F$12,$L91*'Koszty jednostkowe'!$F$10)</f>
        <v>181.73200000000003</v>
      </c>
      <c r="Q91" s="72">
        <f>IF(AB91=1,$L91*'Koszty jednostkowe'!$F$23,$L91*'Koszty jednostkowe'!$F$21)</f>
        <v>154.66</v>
      </c>
      <c r="R91"/>
      <c r="S91" s="9">
        <f t="shared" si="17"/>
        <v>2</v>
      </c>
      <c r="T91"/>
      <c r="U91"/>
      <c r="V91" s="2">
        <f t="shared" si="19"/>
        <v>1</v>
      </c>
      <c r="W91" s="2">
        <f t="shared" si="19"/>
        <v>0</v>
      </c>
      <c r="X91" s="2">
        <f t="shared" si="19"/>
        <v>0</v>
      </c>
      <c r="Y91" s="2">
        <f t="shared" si="19"/>
        <v>0</v>
      </c>
      <c r="Z91" s="2">
        <f t="shared" si="19"/>
        <v>0</v>
      </c>
      <c r="AA91" s="2">
        <f t="shared" si="19"/>
        <v>0</v>
      </c>
      <c r="AB91" s="2">
        <f t="shared" si="19"/>
        <v>0</v>
      </c>
      <c r="AD91" s="1">
        <f t="shared" si="18"/>
        <v>1</v>
      </c>
    </row>
    <row r="92" spans="1:30" ht="11.25" customHeight="1">
      <c r="A92"/>
      <c r="B92" s="44">
        <f t="shared" si="13"/>
        <v>88</v>
      </c>
      <c r="C92" s="111" t="s">
        <v>6271</v>
      </c>
      <c r="D92" s="90" t="s">
        <v>7456</v>
      </c>
      <c r="E92" s="43" t="str">
        <f>VLOOKUP($C92,'Ewidencja działek'!$A$2:$C$59999,2,0)</f>
        <v>35</v>
      </c>
      <c r="F92" s="43" t="str">
        <f>VLOOKUP($C92,'Ewidencja działek'!$A$2:$C$59999,3,0)</f>
        <v xml:space="preserve">Lębork obr 2 </v>
      </c>
      <c r="G92" s="44" t="s">
        <v>1968</v>
      </c>
      <c r="H92" s="44">
        <v>100</v>
      </c>
      <c r="I92" s="44">
        <v>120</v>
      </c>
      <c r="J92" s="44">
        <v>172</v>
      </c>
      <c r="K92" s="69">
        <f>ROUND(H92*I92*J92/10000,0)</f>
        <v>206</v>
      </c>
      <c r="L92" s="70">
        <f>ROUND(VLOOKUP(I92,'Wymiary i ciężar'!$C$4:$D$23,2,0)*K92/1000,1)</f>
        <v>3.5</v>
      </c>
      <c r="M92" s="44">
        <v>115</v>
      </c>
      <c r="N92" s="71" t="str">
        <f t="shared" si="16"/>
        <v>II</v>
      </c>
      <c r="O92" s="45" t="s">
        <v>7462</v>
      </c>
      <c r="P92" s="72">
        <f>IF(AB92=1,$L92*'Koszty jednostkowe'!$F$12,$L92*'Koszty jednostkowe'!$F$10)</f>
        <v>6360.6200000000008</v>
      </c>
      <c r="Q92" s="72">
        <f>IF(AB92=1,$L92*'Koszty jednostkowe'!$F$23,$L92*'Koszty jednostkowe'!$F$21)</f>
        <v>5413.0999999999995</v>
      </c>
      <c r="R92"/>
      <c r="S92" s="9">
        <f t="shared" si="17"/>
        <v>2</v>
      </c>
      <c r="T92"/>
      <c r="U92"/>
      <c r="V92" s="2">
        <f t="shared" si="19"/>
        <v>1</v>
      </c>
      <c r="W92" s="2">
        <f t="shared" si="19"/>
        <v>0</v>
      </c>
      <c r="X92" s="2">
        <f t="shared" si="19"/>
        <v>0</v>
      </c>
      <c r="Y92" s="2">
        <f t="shared" si="19"/>
        <v>0</v>
      </c>
      <c r="Z92" s="2">
        <f t="shared" si="19"/>
        <v>0</v>
      </c>
      <c r="AA92" s="2">
        <f t="shared" si="19"/>
        <v>0</v>
      </c>
      <c r="AB92" s="2">
        <f t="shared" si="19"/>
        <v>0</v>
      </c>
      <c r="AD92" s="1">
        <f>SUM(V92:AB92)</f>
        <v>1</v>
      </c>
    </row>
    <row r="93" spans="1:30" ht="11.25" customHeight="1">
      <c r="A93"/>
      <c r="B93" s="44">
        <f t="shared" si="13"/>
        <v>89</v>
      </c>
      <c r="C93" s="111" t="s">
        <v>7454</v>
      </c>
      <c r="D93" s="90" t="s">
        <v>7459</v>
      </c>
      <c r="E93" s="43" t="str">
        <f>VLOOKUP($C93,'Ewidencja działek'!$A$2:$C$59999,2,0)</f>
        <v>30/15</v>
      </c>
      <c r="F93" s="43" t="str">
        <f>VLOOKUP($C93,'Ewidencja działek'!$A$2:$C$59999,3,0)</f>
        <v>Lębork obr 13</v>
      </c>
      <c r="G93" s="43" t="s">
        <v>1969</v>
      </c>
      <c r="H93" s="44">
        <v>100</v>
      </c>
      <c r="I93" s="44">
        <v>120</v>
      </c>
      <c r="J93" s="44">
        <v>772</v>
      </c>
      <c r="K93" s="69">
        <f t="shared" si="15"/>
        <v>926</v>
      </c>
      <c r="L93" s="70">
        <f>ROUND(VLOOKUP(I93,'Wymiary i ciężar'!$C$4:$D$23,2,0)*K93/1000,1)</f>
        <v>15.7</v>
      </c>
      <c r="M93" s="44">
        <v>115</v>
      </c>
      <c r="N93" s="71" t="str">
        <f t="shared" si="16"/>
        <v>II</v>
      </c>
      <c r="O93" s="45" t="s">
        <v>7460</v>
      </c>
      <c r="P93" s="72">
        <f>IF(AB93=1,$L93*'Koszty jednostkowe'!$F$12,$L93*'Koszty jednostkowe'!$F$10)</f>
        <v>28531.924000000003</v>
      </c>
      <c r="Q93" s="72">
        <f>IF(AB93=1,$L93*'Koszty jednostkowe'!$F$23,$L93*'Koszty jednostkowe'!$F$21)</f>
        <v>24281.62</v>
      </c>
      <c r="R93"/>
      <c r="S93" s="9">
        <f t="shared" si="17"/>
        <v>2</v>
      </c>
      <c r="T93"/>
      <c r="U93"/>
      <c r="V93" s="2">
        <f t="shared" si="19"/>
        <v>0</v>
      </c>
      <c r="W93" s="2">
        <f t="shared" si="19"/>
        <v>0</v>
      </c>
      <c r="X93" s="2">
        <f t="shared" si="19"/>
        <v>1</v>
      </c>
      <c r="Y93" s="2">
        <f t="shared" si="19"/>
        <v>0</v>
      </c>
      <c r="Z93" s="2">
        <f t="shared" si="19"/>
        <v>0</v>
      </c>
      <c r="AA93" s="2">
        <f t="shared" si="19"/>
        <v>0</v>
      </c>
      <c r="AB93" s="2">
        <f t="shared" si="19"/>
        <v>0</v>
      </c>
      <c r="AD93" s="1">
        <f t="shared" si="18"/>
        <v>1</v>
      </c>
    </row>
    <row r="94" spans="1:30" ht="11.25" customHeight="1">
      <c r="A94"/>
      <c r="B94" s="44">
        <f t="shared" si="13"/>
        <v>90</v>
      </c>
      <c r="C94" s="111" t="s">
        <v>4678</v>
      </c>
      <c r="D94" s="90" t="s">
        <v>4679</v>
      </c>
      <c r="E94" s="43" t="str">
        <f>VLOOKUP($C94,'Ewidencja działek'!$A$2:$C$59999,2,0)</f>
        <v>51</v>
      </c>
      <c r="F94" s="43" t="str">
        <f>VLOOKUP($C94,'Ewidencja działek'!$A$2:$C$59999,3,0)</f>
        <v xml:space="preserve">Lębork obr 7 </v>
      </c>
      <c r="G94" s="44" t="s">
        <v>1968</v>
      </c>
      <c r="H94" s="44">
        <v>120</v>
      </c>
      <c r="I94" s="44">
        <v>140</v>
      </c>
      <c r="J94" s="44">
        <v>132</v>
      </c>
      <c r="K94" s="69">
        <f t="shared" si="15"/>
        <v>222</v>
      </c>
      <c r="L94" s="70">
        <f>ROUND(VLOOKUP(I94,'Wymiary i ciężar'!$C$4:$D$23,2,0)*K94/1000,1)</f>
        <v>3.8</v>
      </c>
      <c r="M94" s="44">
        <v>110</v>
      </c>
      <c r="N94" s="71" t="str">
        <f t="shared" si="16"/>
        <v>II</v>
      </c>
      <c r="O94" s="45" t="s">
        <v>4682</v>
      </c>
      <c r="P94" s="72">
        <f>IF(AB94=1,$L94*'Koszty jednostkowe'!$F$12,$L94*'Koszty jednostkowe'!$F$10)</f>
        <v>6905.8160000000007</v>
      </c>
      <c r="Q94" s="72">
        <f>IF(AB94=1,$L94*'Koszty jednostkowe'!$F$23,$L94*'Koszty jednostkowe'!$F$21)</f>
        <v>5877.079999999999</v>
      </c>
      <c r="R94"/>
      <c r="S94" s="9">
        <f t="shared" si="17"/>
        <v>2</v>
      </c>
      <c r="T94"/>
      <c r="U94"/>
      <c r="V94" s="2">
        <f t="shared" si="19"/>
        <v>1</v>
      </c>
      <c r="W94" s="2">
        <f t="shared" si="19"/>
        <v>0</v>
      </c>
      <c r="X94" s="2">
        <f t="shared" si="19"/>
        <v>0</v>
      </c>
      <c r="Y94" s="2">
        <f t="shared" si="19"/>
        <v>0</v>
      </c>
      <c r="Z94" s="2">
        <f t="shared" si="19"/>
        <v>0</v>
      </c>
      <c r="AA94" s="2">
        <f t="shared" si="19"/>
        <v>0</v>
      </c>
      <c r="AB94" s="2">
        <f t="shared" si="19"/>
        <v>0</v>
      </c>
      <c r="AD94" s="1">
        <f t="shared" si="18"/>
        <v>1</v>
      </c>
    </row>
    <row r="95" spans="1:30" ht="11.25" customHeight="1">
      <c r="A95"/>
      <c r="B95" s="44">
        <f t="shared" si="13"/>
        <v>91</v>
      </c>
      <c r="C95" s="112" t="s">
        <v>7377</v>
      </c>
      <c r="D95" s="90"/>
      <c r="E95" s="43" t="str">
        <f>VLOOKUP($C95,'Ewidencja działek'!$A$2:$C$59999,2,0)</f>
        <v>50</v>
      </c>
      <c r="F95" s="43" t="str">
        <f>VLOOKUP($C95,'Ewidencja działek'!$A$2:$C$59999,3,0)</f>
        <v xml:space="preserve">Lębork obr 7 </v>
      </c>
      <c r="G95" s="44" t="s">
        <v>1968</v>
      </c>
      <c r="H95" s="44">
        <v>120</v>
      </c>
      <c r="I95" s="44">
        <v>140</v>
      </c>
      <c r="J95" s="44">
        <v>66</v>
      </c>
      <c r="K95" s="69">
        <f t="shared" si="15"/>
        <v>111</v>
      </c>
      <c r="L95" s="70">
        <f>ROUND(VLOOKUP(I95,'Wymiary i ciężar'!$C$4:$D$23,2,0)*K95/1000,1)</f>
        <v>1.9</v>
      </c>
      <c r="M95" s="44">
        <v>110</v>
      </c>
      <c r="N95" s="71" t="str">
        <f t="shared" si="16"/>
        <v>II</v>
      </c>
      <c r="O95" s="45" t="s">
        <v>4683</v>
      </c>
      <c r="P95" s="72">
        <f>IF(AB95=1,$L95*'Koszty jednostkowe'!$F$12,$L95*'Koszty jednostkowe'!$F$10)</f>
        <v>3452.9080000000004</v>
      </c>
      <c r="Q95" s="72">
        <f>IF(AB95=1,$L95*'Koszty jednostkowe'!$F$23,$L95*'Koszty jednostkowe'!$F$21)</f>
        <v>2938.5399999999995</v>
      </c>
      <c r="R95"/>
      <c r="S95" s="9">
        <f t="shared" si="17"/>
        <v>2</v>
      </c>
      <c r="T95"/>
      <c r="U95"/>
      <c r="V95" s="2">
        <f t="shared" si="19"/>
        <v>1</v>
      </c>
      <c r="W95" s="2">
        <f t="shared" si="19"/>
        <v>0</v>
      </c>
      <c r="X95" s="2">
        <f t="shared" si="19"/>
        <v>0</v>
      </c>
      <c r="Y95" s="2">
        <f t="shared" si="19"/>
        <v>0</v>
      </c>
      <c r="Z95" s="2">
        <f t="shared" si="19"/>
        <v>0</v>
      </c>
      <c r="AA95" s="2">
        <f t="shared" si="19"/>
        <v>0</v>
      </c>
      <c r="AB95" s="2">
        <f t="shared" si="19"/>
        <v>0</v>
      </c>
      <c r="AD95" s="1">
        <f t="shared" si="18"/>
        <v>1</v>
      </c>
    </row>
    <row r="96" spans="1:30" ht="11.25" customHeight="1">
      <c r="A96"/>
      <c r="B96" s="44">
        <f t="shared" si="13"/>
        <v>92</v>
      </c>
      <c r="C96" s="111" t="s">
        <v>4675</v>
      </c>
      <c r="D96" s="90" t="s">
        <v>4676</v>
      </c>
      <c r="E96" s="43" t="str">
        <f>VLOOKUP($C96,'Ewidencja działek'!$A$2:$C$59999,2,0)</f>
        <v>49</v>
      </c>
      <c r="F96" s="43" t="str">
        <f>VLOOKUP($C96,'Ewidencja działek'!$A$2:$C$59999,3,0)</f>
        <v xml:space="preserve">Lębork obr 7 </v>
      </c>
      <c r="G96" s="44" t="s">
        <v>1970</v>
      </c>
      <c r="H96" s="44">
        <v>110</v>
      </c>
      <c r="I96" s="44">
        <v>120</v>
      </c>
      <c r="J96" s="44">
        <v>112</v>
      </c>
      <c r="K96" s="69">
        <f t="shared" si="15"/>
        <v>148</v>
      </c>
      <c r="L96" s="70">
        <f>ROUND(VLOOKUP(I96,'Wymiary i ciężar'!$C$4:$D$23,2,0)*K96/1000,1)</f>
        <v>2.5</v>
      </c>
      <c r="M96" s="44">
        <v>110</v>
      </c>
      <c r="N96" s="71" t="str">
        <f t="shared" si="16"/>
        <v>II</v>
      </c>
      <c r="O96" s="45" t="s">
        <v>4680</v>
      </c>
      <c r="P96" s="72">
        <f>IF(AB96=1,$L96*'Koszty jednostkowe'!$F$12,$L96*'Koszty jednostkowe'!$F$10)</f>
        <v>4543.3</v>
      </c>
      <c r="Q96" s="72">
        <f>IF(AB96=1,$L96*'Koszty jednostkowe'!$F$23,$L96*'Koszty jednostkowe'!$F$21)</f>
        <v>3866.5</v>
      </c>
      <c r="R96"/>
      <c r="S96" s="9">
        <f t="shared" si="17"/>
        <v>2</v>
      </c>
      <c r="T96"/>
      <c r="U96"/>
      <c r="V96" s="2">
        <f t="shared" si="19"/>
        <v>0</v>
      </c>
      <c r="W96" s="2">
        <f t="shared" si="19"/>
        <v>1</v>
      </c>
      <c r="X96" s="2">
        <f t="shared" si="19"/>
        <v>0</v>
      </c>
      <c r="Y96" s="2">
        <f t="shared" si="19"/>
        <v>0</v>
      </c>
      <c r="Z96" s="2">
        <f t="shared" si="19"/>
        <v>0</v>
      </c>
      <c r="AA96" s="2">
        <f t="shared" si="19"/>
        <v>0</v>
      </c>
      <c r="AB96" s="2">
        <f t="shared" si="19"/>
        <v>0</v>
      </c>
      <c r="AD96" s="1">
        <f t="shared" si="18"/>
        <v>1</v>
      </c>
    </row>
    <row r="97" spans="1:30" ht="11.25" customHeight="1">
      <c r="A97"/>
      <c r="B97" s="44">
        <f t="shared" si="13"/>
        <v>93</v>
      </c>
      <c r="C97" s="111" t="s">
        <v>4693</v>
      </c>
      <c r="D97" s="90" t="s">
        <v>4694</v>
      </c>
      <c r="E97" s="43" t="str">
        <f>VLOOKUP($C97,'Ewidencja działek'!$A$2:$C$59999,2,0)</f>
        <v>92/1</v>
      </c>
      <c r="F97" s="43" t="str">
        <f>VLOOKUP($C97,'Ewidencja działek'!$A$2:$C$59999,3,0)</f>
        <v xml:space="preserve">Lębork obr 6 </v>
      </c>
      <c r="G97" s="44" t="s">
        <v>1969</v>
      </c>
      <c r="H97" s="44">
        <v>110</v>
      </c>
      <c r="I97" s="44">
        <v>120</v>
      </c>
      <c r="J97" s="44">
        <v>15</v>
      </c>
      <c r="K97" s="69">
        <f t="shared" si="15"/>
        <v>20</v>
      </c>
      <c r="L97" s="70">
        <f>ROUND(VLOOKUP(I97,'Wymiary i ciężar'!$C$4:$D$23,2,0)*K97/1000,1)</f>
        <v>0.3</v>
      </c>
      <c r="M97" s="44">
        <v>115</v>
      </c>
      <c r="N97" s="71" t="str">
        <f t="shared" si="16"/>
        <v>II</v>
      </c>
      <c r="O97" s="103" t="s">
        <v>7912</v>
      </c>
      <c r="P97" s="72">
        <f>IF(AB97=1,$L97*'Koszty jednostkowe'!$F$12,$L97*'Koszty jednostkowe'!$F$10)</f>
        <v>545.19600000000003</v>
      </c>
      <c r="Q97" s="72">
        <f>IF(AB97=1,$L97*'Koszty jednostkowe'!$F$23,$L97*'Koszty jednostkowe'!$F$21)</f>
        <v>463.97999999999996</v>
      </c>
      <c r="R97"/>
      <c r="S97" s="9">
        <f t="shared" si="17"/>
        <v>2</v>
      </c>
      <c r="T97"/>
      <c r="U97"/>
      <c r="V97" s="2">
        <f t="shared" si="19"/>
        <v>0</v>
      </c>
      <c r="W97" s="2">
        <f t="shared" si="19"/>
        <v>0</v>
      </c>
      <c r="X97" s="2">
        <f t="shared" si="19"/>
        <v>1</v>
      </c>
      <c r="Y97" s="2">
        <f t="shared" si="19"/>
        <v>0</v>
      </c>
      <c r="Z97" s="2">
        <f t="shared" si="19"/>
        <v>0</v>
      </c>
      <c r="AA97" s="2">
        <f t="shared" si="19"/>
        <v>0</v>
      </c>
      <c r="AB97" s="2">
        <f t="shared" si="19"/>
        <v>0</v>
      </c>
      <c r="AD97" s="1">
        <f t="shared" si="18"/>
        <v>1</v>
      </c>
    </row>
    <row r="98" spans="1:30" ht="11.25" customHeight="1">
      <c r="A98"/>
      <c r="B98" s="44">
        <f t="shared" si="13"/>
        <v>94</v>
      </c>
      <c r="C98" s="111" t="s">
        <v>3889</v>
      </c>
      <c r="D98" s="90"/>
      <c r="E98" s="43" t="str">
        <f>VLOOKUP($C98,'Ewidencja działek'!$A$2:$C$59999,2,0)</f>
        <v>130</v>
      </c>
      <c r="F98" s="43" t="str">
        <f>VLOOKUP($C98,'Ewidencja działek'!$A$2:$C$59999,3,0)</f>
        <v xml:space="preserve">Lębork obr 1 </v>
      </c>
      <c r="G98" s="44" t="s">
        <v>1968</v>
      </c>
      <c r="H98" s="44">
        <v>100</v>
      </c>
      <c r="I98" s="44">
        <v>110</v>
      </c>
      <c r="J98" s="44">
        <v>100</v>
      </c>
      <c r="K98" s="69">
        <f t="shared" si="15"/>
        <v>110</v>
      </c>
      <c r="L98" s="70">
        <f>ROUND(VLOOKUP(I98,'Wymiary i ciężar'!$C$4:$D$23,2,0)*K98/1000,1)</f>
        <v>1.4</v>
      </c>
      <c r="M98" s="44">
        <v>115</v>
      </c>
      <c r="N98" s="71" t="str">
        <f t="shared" si="16"/>
        <v>II</v>
      </c>
      <c r="O98" s="45" t="s">
        <v>7465</v>
      </c>
      <c r="P98" s="72">
        <f>IF(AB98=1,$L98*'Koszty jednostkowe'!$F$12,$L98*'Koszty jednostkowe'!$F$10)</f>
        <v>2544.248</v>
      </c>
      <c r="Q98" s="72">
        <f>IF(AB98=1,$L98*'Koszty jednostkowe'!$F$23,$L98*'Koszty jednostkowe'!$F$21)</f>
        <v>2165.2399999999998</v>
      </c>
      <c r="R98"/>
      <c r="S98" s="9">
        <f t="shared" si="17"/>
        <v>2</v>
      </c>
      <c r="T98"/>
      <c r="U98"/>
      <c r="V98" s="2">
        <f t="shared" si="19"/>
        <v>1</v>
      </c>
      <c r="W98" s="2">
        <f t="shared" si="19"/>
        <v>0</v>
      </c>
      <c r="X98" s="2">
        <f t="shared" si="19"/>
        <v>0</v>
      </c>
      <c r="Y98" s="2">
        <f t="shared" si="19"/>
        <v>0</v>
      </c>
      <c r="Z98" s="2">
        <f t="shared" si="19"/>
        <v>0</v>
      </c>
      <c r="AA98" s="2">
        <f t="shared" si="19"/>
        <v>0</v>
      </c>
      <c r="AB98" s="2">
        <f t="shared" si="19"/>
        <v>0</v>
      </c>
      <c r="AD98" s="1">
        <f t="shared" si="18"/>
        <v>1</v>
      </c>
    </row>
    <row r="99" spans="1:30" ht="11.25" customHeight="1">
      <c r="A99"/>
      <c r="B99" s="44">
        <f t="shared" si="13"/>
        <v>95</v>
      </c>
      <c r="C99" s="111" t="s">
        <v>3889</v>
      </c>
      <c r="D99" s="90"/>
      <c r="E99" s="43" t="str">
        <f>VLOOKUP($C99,'Ewidencja działek'!$A$2:$C$59999,2,0)</f>
        <v>130</v>
      </c>
      <c r="F99" s="43" t="str">
        <f>VLOOKUP($C99,'Ewidencja działek'!$A$2:$C$59999,3,0)</f>
        <v xml:space="preserve">Lębork obr 1 </v>
      </c>
      <c r="G99" s="44" t="s">
        <v>1933</v>
      </c>
      <c r="H99" s="44">
        <v>100</v>
      </c>
      <c r="I99" s="44">
        <v>110</v>
      </c>
      <c r="J99" s="44">
        <v>9</v>
      </c>
      <c r="K99" s="69">
        <f t="shared" si="15"/>
        <v>10</v>
      </c>
      <c r="L99" s="70">
        <f>ROUND(VLOOKUP(I99,'Wymiary i ciężar'!$C$4:$D$23,2,0)*K99/1000,1)</f>
        <v>0.1</v>
      </c>
      <c r="M99" s="44">
        <v>105</v>
      </c>
      <c r="N99" s="71" t="str">
        <f t="shared" si="16"/>
        <v>II</v>
      </c>
      <c r="O99" s="45" t="s">
        <v>7467</v>
      </c>
      <c r="P99" s="72">
        <f>IF(AB99=1,$L99*'Koszty jednostkowe'!$F$12,$L99*'Koszty jednostkowe'!$F$10)</f>
        <v>65.732000000000014</v>
      </c>
      <c r="Q99" s="72">
        <f>IF(AB99=1,$L99*'Koszty jednostkowe'!$F$23,$L99*'Koszty jednostkowe'!$F$21)</f>
        <v>38.659999999999997</v>
      </c>
      <c r="R99"/>
      <c r="S99" s="9">
        <f t="shared" si="17"/>
        <v>2</v>
      </c>
      <c r="T99"/>
      <c r="U99"/>
      <c r="V99" s="2">
        <f t="shared" si="19"/>
        <v>0</v>
      </c>
      <c r="W99" s="2">
        <f t="shared" si="19"/>
        <v>0</v>
      </c>
      <c r="X99" s="2">
        <f t="shared" si="19"/>
        <v>0</v>
      </c>
      <c r="Y99" s="2">
        <f t="shared" si="19"/>
        <v>0</v>
      </c>
      <c r="Z99" s="2">
        <f t="shared" si="19"/>
        <v>0</v>
      </c>
      <c r="AA99" s="2">
        <f t="shared" si="19"/>
        <v>0</v>
      </c>
      <c r="AB99" s="2">
        <f t="shared" si="19"/>
        <v>1</v>
      </c>
      <c r="AD99" s="1">
        <f t="shared" si="18"/>
        <v>1</v>
      </c>
    </row>
    <row r="100" spans="1:30" ht="11.25" customHeight="1">
      <c r="A100"/>
      <c r="B100" s="44">
        <f t="shared" si="13"/>
        <v>96</v>
      </c>
      <c r="C100" s="111" t="s">
        <v>3890</v>
      </c>
      <c r="D100" s="90"/>
      <c r="E100" s="43" t="str">
        <f>VLOOKUP($C100,'Ewidencja działek'!$A$2:$C$59999,2,0)</f>
        <v>131</v>
      </c>
      <c r="F100" s="43" t="str">
        <f>VLOOKUP($C100,'Ewidencja działek'!$A$2:$C$59999,3,0)</f>
        <v xml:space="preserve">Lębork obr 1 </v>
      </c>
      <c r="G100" s="44" t="s">
        <v>1968</v>
      </c>
      <c r="H100" s="44">
        <v>100</v>
      </c>
      <c r="I100" s="44">
        <v>180</v>
      </c>
      <c r="J100" s="44">
        <v>72</v>
      </c>
      <c r="K100" s="69">
        <f t="shared" si="15"/>
        <v>130</v>
      </c>
      <c r="L100" s="70">
        <f>ROUND(VLOOKUP(I100,'Wymiary i ciężar'!$C$4:$D$23,2,0)*K100/1000,1)</f>
        <v>2</v>
      </c>
      <c r="M100" s="44">
        <v>115</v>
      </c>
      <c r="N100" s="71" t="str">
        <f t="shared" si="16"/>
        <v>II</v>
      </c>
      <c r="O100" s="45" t="s">
        <v>7468</v>
      </c>
      <c r="P100" s="72">
        <f>IF(AB100=1,$L100*'Koszty jednostkowe'!$F$12,$L100*'Koszty jednostkowe'!$F$10)</f>
        <v>3634.6400000000003</v>
      </c>
      <c r="Q100" s="72">
        <f>IF(AB100=1,$L100*'Koszty jednostkowe'!$F$23,$L100*'Koszty jednostkowe'!$F$21)</f>
        <v>3093.2</v>
      </c>
      <c r="R100"/>
      <c r="S100" s="9">
        <f t="shared" si="17"/>
        <v>2</v>
      </c>
      <c r="T100"/>
      <c r="U100"/>
      <c r="V100" s="2">
        <f t="shared" si="19"/>
        <v>1</v>
      </c>
      <c r="W100" s="2">
        <f t="shared" si="19"/>
        <v>0</v>
      </c>
      <c r="X100" s="2">
        <f t="shared" si="19"/>
        <v>0</v>
      </c>
      <c r="Y100" s="2">
        <f t="shared" si="19"/>
        <v>0</v>
      </c>
      <c r="Z100" s="2">
        <f t="shared" si="19"/>
        <v>0</v>
      </c>
      <c r="AA100" s="2">
        <f t="shared" si="19"/>
        <v>0</v>
      </c>
      <c r="AB100" s="2">
        <f t="shared" si="19"/>
        <v>0</v>
      </c>
      <c r="AD100" s="1">
        <f t="shared" si="18"/>
        <v>1</v>
      </c>
    </row>
    <row r="101" spans="1:30" ht="11.25" customHeight="1">
      <c r="A101"/>
      <c r="B101" s="44">
        <f t="shared" si="13"/>
        <v>97</v>
      </c>
      <c r="C101" s="111" t="s">
        <v>4684</v>
      </c>
      <c r="D101" s="90" t="s">
        <v>4685</v>
      </c>
      <c r="E101" s="43" t="s">
        <v>3629</v>
      </c>
      <c r="F101" s="43" t="s">
        <v>7944</v>
      </c>
      <c r="G101" s="44" t="s">
        <v>1968</v>
      </c>
      <c r="H101" s="44">
        <v>110</v>
      </c>
      <c r="I101" s="44">
        <v>120</v>
      </c>
      <c r="J101" s="44">
        <v>100</v>
      </c>
      <c r="K101" s="69">
        <f t="shared" si="15"/>
        <v>132</v>
      </c>
      <c r="L101" s="70">
        <f>ROUND(VLOOKUP(I101,'Wymiary i ciężar'!$C$4:$D$23,2,0)*K101/1000,1)</f>
        <v>2.2000000000000002</v>
      </c>
      <c r="M101" s="44">
        <v>110</v>
      </c>
      <c r="N101" s="71" t="str">
        <f t="shared" si="16"/>
        <v>II</v>
      </c>
      <c r="O101" s="45" t="s">
        <v>4686</v>
      </c>
      <c r="P101" s="72">
        <f>IF(AB101=1,$L101*'Koszty jednostkowe'!$F$12,$L101*'Koszty jednostkowe'!$F$10)</f>
        <v>3998.1040000000007</v>
      </c>
      <c r="Q101" s="72">
        <f>IF(AB101=1,$L101*'Koszty jednostkowe'!$F$23,$L101*'Koszty jednostkowe'!$F$21)</f>
        <v>3402.52</v>
      </c>
      <c r="R101"/>
      <c r="S101" s="9">
        <f t="shared" si="17"/>
        <v>2</v>
      </c>
      <c r="T101"/>
      <c r="U101"/>
      <c r="V101" s="2">
        <f t="shared" si="19"/>
        <v>1</v>
      </c>
      <c r="W101" s="2">
        <f t="shared" si="19"/>
        <v>0</v>
      </c>
      <c r="X101" s="2">
        <f t="shared" si="19"/>
        <v>0</v>
      </c>
      <c r="Y101" s="2">
        <f t="shared" si="19"/>
        <v>0</v>
      </c>
      <c r="Z101" s="2">
        <f t="shared" si="19"/>
        <v>0</v>
      </c>
      <c r="AA101" s="2">
        <f t="shared" si="19"/>
        <v>0</v>
      </c>
      <c r="AB101" s="2">
        <f t="shared" si="19"/>
        <v>0</v>
      </c>
      <c r="AD101" s="1">
        <f t="shared" si="18"/>
        <v>1</v>
      </c>
    </row>
    <row r="102" spans="1:30" ht="11.25" customHeight="1">
      <c r="A102"/>
      <c r="B102" s="44">
        <f t="shared" si="13"/>
        <v>98</v>
      </c>
      <c r="C102" s="111" t="s">
        <v>3985</v>
      </c>
      <c r="D102" s="90" t="s">
        <v>7474</v>
      </c>
      <c r="E102" s="43" t="str">
        <f>VLOOKUP($C102,'Ewidencja działek'!$A$2:$C$59999,2,0)</f>
        <v>202</v>
      </c>
      <c r="F102" s="43" t="str">
        <f>VLOOKUP($C102,'Ewidencja działek'!$A$2:$C$59999,3,0)</f>
        <v xml:space="preserve">Lębork obr 1 </v>
      </c>
      <c r="G102" s="52" t="s">
        <v>1968</v>
      </c>
      <c r="H102" s="44">
        <v>100</v>
      </c>
      <c r="I102" s="44">
        <v>110</v>
      </c>
      <c r="J102" s="44">
        <v>120</v>
      </c>
      <c r="K102" s="69">
        <f t="shared" si="15"/>
        <v>132</v>
      </c>
      <c r="L102" s="70">
        <f>ROUND(VLOOKUP(I102,'Wymiary i ciężar'!$C$4:$D$23,2,0)*K102/1000,1)</f>
        <v>1.7</v>
      </c>
      <c r="M102" s="44">
        <v>115</v>
      </c>
      <c r="N102" s="71" t="str">
        <f t="shared" si="16"/>
        <v>II</v>
      </c>
      <c r="O102" s="45" t="s">
        <v>7477</v>
      </c>
      <c r="P102" s="72">
        <f>IF(AB102=1,$L102*'Koszty jednostkowe'!$F$12,$L102*'Koszty jednostkowe'!$F$10)</f>
        <v>3089.4440000000004</v>
      </c>
      <c r="Q102" s="72">
        <f>IF(AB102=1,$L102*'Koszty jednostkowe'!$F$23,$L102*'Koszty jednostkowe'!$F$21)</f>
        <v>2629.22</v>
      </c>
      <c r="R102"/>
      <c r="S102" s="9">
        <f t="shared" si="17"/>
        <v>2</v>
      </c>
      <c r="T102"/>
      <c r="U102"/>
      <c r="V102" s="2">
        <f t="shared" si="19"/>
        <v>1</v>
      </c>
      <c r="W102" s="2">
        <f t="shared" si="19"/>
        <v>0</v>
      </c>
      <c r="X102" s="2">
        <f t="shared" si="19"/>
        <v>0</v>
      </c>
      <c r="Y102" s="2">
        <f t="shared" si="19"/>
        <v>0</v>
      </c>
      <c r="Z102" s="2">
        <f t="shared" si="19"/>
        <v>0</v>
      </c>
      <c r="AA102" s="2">
        <f t="shared" si="19"/>
        <v>0</v>
      </c>
      <c r="AB102" s="2">
        <f t="shared" si="19"/>
        <v>0</v>
      </c>
      <c r="AD102" s="1">
        <f t="shared" si="18"/>
        <v>1</v>
      </c>
    </row>
    <row r="103" spans="1:30" ht="11.25" customHeight="1">
      <c r="A103"/>
      <c r="B103" s="44">
        <f t="shared" si="13"/>
        <v>99</v>
      </c>
      <c r="C103" s="111" t="s">
        <v>2041</v>
      </c>
      <c r="D103" s="90" t="s">
        <v>4691</v>
      </c>
      <c r="E103" s="43" t="str">
        <f>VLOOKUP($C103,'Ewidencja działek'!$A$2:$C$59999,2,0)</f>
        <v>10/1</v>
      </c>
      <c r="F103" s="43" t="str">
        <f>VLOOKUP($C103,'Ewidencja działek'!$A$2:$C$59999,3,0)</f>
        <v>Lębork obr 11</v>
      </c>
      <c r="G103" s="44" t="s">
        <v>1971</v>
      </c>
      <c r="H103" s="44">
        <v>110</v>
      </c>
      <c r="I103" s="44">
        <v>140</v>
      </c>
      <c r="J103" s="44">
        <v>80</v>
      </c>
      <c r="K103" s="69">
        <f t="shared" si="15"/>
        <v>123</v>
      </c>
      <c r="L103" s="70">
        <f>ROUND(VLOOKUP(I103,'Wymiary i ciężar'!$C$4:$D$23,2,0)*K103/1000,1)</f>
        <v>2.1</v>
      </c>
      <c r="M103" s="44">
        <v>110</v>
      </c>
      <c r="N103" s="71" t="str">
        <f t="shared" si="16"/>
        <v>II</v>
      </c>
      <c r="O103" s="45" t="s">
        <v>4692</v>
      </c>
      <c r="P103" s="72">
        <f>IF(AB103=1,$L103*'Koszty jednostkowe'!$F$12,$L103*'Koszty jednostkowe'!$F$10)</f>
        <v>3816.3720000000003</v>
      </c>
      <c r="Q103" s="72">
        <f>IF(AB103=1,$L103*'Koszty jednostkowe'!$F$23,$L103*'Koszty jednostkowe'!$F$21)</f>
        <v>3247.86</v>
      </c>
      <c r="R103"/>
      <c r="S103" s="9">
        <f t="shared" si="17"/>
        <v>2</v>
      </c>
      <c r="T103"/>
      <c r="U103"/>
      <c r="V103" s="2">
        <f t="shared" si="19"/>
        <v>0</v>
      </c>
      <c r="W103" s="2">
        <f t="shared" si="19"/>
        <v>0</v>
      </c>
      <c r="X103" s="2">
        <f t="shared" si="19"/>
        <v>0</v>
      </c>
      <c r="Y103" s="2">
        <f t="shared" si="19"/>
        <v>0</v>
      </c>
      <c r="Z103" s="2">
        <f t="shared" si="19"/>
        <v>1</v>
      </c>
      <c r="AA103" s="2">
        <f t="shared" si="19"/>
        <v>0</v>
      </c>
      <c r="AB103" s="2">
        <f t="shared" si="19"/>
        <v>0</v>
      </c>
      <c r="AD103" s="1">
        <f t="shared" si="18"/>
        <v>1</v>
      </c>
    </row>
    <row r="104" spans="1:30" ht="11.25" customHeight="1">
      <c r="A104"/>
      <c r="B104" s="44">
        <f t="shared" si="13"/>
        <v>100</v>
      </c>
      <c r="C104" s="111" t="s">
        <v>4695</v>
      </c>
      <c r="D104" s="90" t="s">
        <v>4696</v>
      </c>
      <c r="E104" s="43" t="str">
        <f>VLOOKUP($C104,'Ewidencja działek'!$A$2:$C$59999,2,0)</f>
        <v>329/3</v>
      </c>
      <c r="F104" s="43" t="str">
        <f>VLOOKUP($C104,'Ewidencja działek'!$A$2:$C$59999,3,0)</f>
        <v xml:space="preserve">Lębork obr 7 </v>
      </c>
      <c r="G104" s="44" t="s">
        <v>1968</v>
      </c>
      <c r="H104" s="44">
        <v>120</v>
      </c>
      <c r="I104" s="44">
        <v>140</v>
      </c>
      <c r="J104" s="44">
        <v>338</v>
      </c>
      <c r="K104" s="69">
        <f t="shared" si="15"/>
        <v>568</v>
      </c>
      <c r="L104" s="70">
        <f>ROUND(VLOOKUP(I104,'Wymiary i ciężar'!$C$4:$D$23,2,0)*K104/1000,1)</f>
        <v>9.6999999999999993</v>
      </c>
      <c r="M104" s="44">
        <v>110</v>
      </c>
      <c r="N104" s="71" t="str">
        <f t="shared" si="16"/>
        <v>II</v>
      </c>
      <c r="O104" s="45" t="s">
        <v>4698</v>
      </c>
      <c r="P104" s="72">
        <f>IF(AB104=1,$L104*'Koszty jednostkowe'!$F$12,$L104*'Koszty jednostkowe'!$F$10)</f>
        <v>17628.004000000001</v>
      </c>
      <c r="Q104" s="72">
        <f>IF(AB104=1,$L104*'Koszty jednostkowe'!$F$23,$L104*'Koszty jednostkowe'!$F$21)</f>
        <v>15002.019999999999</v>
      </c>
      <c r="R104"/>
      <c r="S104" s="9">
        <f t="shared" si="17"/>
        <v>2</v>
      </c>
      <c r="T104"/>
      <c r="U104"/>
      <c r="V104" s="2">
        <f t="shared" si="19"/>
        <v>1</v>
      </c>
      <c r="W104" s="2">
        <f t="shared" si="19"/>
        <v>0</v>
      </c>
      <c r="X104" s="2">
        <f t="shared" si="19"/>
        <v>0</v>
      </c>
      <c r="Y104" s="2">
        <f t="shared" si="19"/>
        <v>0</v>
      </c>
      <c r="Z104" s="2">
        <f t="shared" si="19"/>
        <v>0</v>
      </c>
      <c r="AA104" s="2">
        <f t="shared" si="19"/>
        <v>0</v>
      </c>
      <c r="AB104" s="2">
        <f t="shared" si="19"/>
        <v>0</v>
      </c>
      <c r="AD104" s="1">
        <f t="shared" si="18"/>
        <v>1</v>
      </c>
    </row>
    <row r="105" spans="1:30" ht="11.25" customHeight="1">
      <c r="A105"/>
      <c r="B105" s="44">
        <f t="shared" si="13"/>
        <v>101</v>
      </c>
      <c r="C105" s="112" t="s">
        <v>4700</v>
      </c>
      <c r="D105" s="90" t="s">
        <v>4697</v>
      </c>
      <c r="E105" s="43" t="str">
        <f>VLOOKUP($C105,'Ewidencja działek'!$A$2:$C$59999,2,0)</f>
        <v>329/2</v>
      </c>
      <c r="F105" s="43" t="str">
        <f>VLOOKUP($C105,'Ewidencja działek'!$A$2:$C$59999,3,0)</f>
        <v xml:space="preserve">Lębork obr 7 </v>
      </c>
      <c r="G105" s="44" t="s">
        <v>1968</v>
      </c>
      <c r="H105" s="44">
        <v>120</v>
      </c>
      <c r="I105" s="44">
        <v>140</v>
      </c>
      <c r="J105" s="44">
        <v>150</v>
      </c>
      <c r="K105" s="69">
        <f t="shared" si="15"/>
        <v>252</v>
      </c>
      <c r="L105" s="70">
        <f>ROUND(VLOOKUP(I105,'Wymiary i ciężar'!$C$4:$D$23,2,0)*K105/1000,1)</f>
        <v>4.3</v>
      </c>
      <c r="M105" s="44">
        <v>110</v>
      </c>
      <c r="N105" s="71" t="str">
        <f t="shared" si="16"/>
        <v>II</v>
      </c>
      <c r="O105" s="45" t="s">
        <v>4699</v>
      </c>
      <c r="P105" s="72">
        <f>IF(AB105=1,$L105*'Koszty jednostkowe'!$F$12,$L105*'Koszty jednostkowe'!$F$10)</f>
        <v>7814.4760000000006</v>
      </c>
      <c r="Q105" s="72">
        <f>IF(AB105=1,$L105*'Koszty jednostkowe'!$F$23,$L105*'Koszty jednostkowe'!$F$21)</f>
        <v>6650.3799999999992</v>
      </c>
      <c r="R105"/>
      <c r="S105" s="9">
        <f t="shared" si="17"/>
        <v>2</v>
      </c>
      <c r="T105"/>
      <c r="U105"/>
      <c r="V105" s="2">
        <f t="shared" si="19"/>
        <v>1</v>
      </c>
      <c r="W105" s="2">
        <f t="shared" si="19"/>
        <v>0</v>
      </c>
      <c r="X105" s="2">
        <f t="shared" si="19"/>
        <v>0</v>
      </c>
      <c r="Y105" s="2">
        <f t="shared" ref="V105:AB112" si="20">IF($G105=Y$3,1,0)</f>
        <v>0</v>
      </c>
      <c r="Z105" s="2">
        <f t="shared" si="20"/>
        <v>0</v>
      </c>
      <c r="AA105" s="2">
        <f t="shared" si="20"/>
        <v>0</v>
      </c>
      <c r="AB105" s="2">
        <f t="shared" si="20"/>
        <v>0</v>
      </c>
      <c r="AD105" s="1">
        <f t="shared" si="18"/>
        <v>1</v>
      </c>
    </row>
    <row r="106" spans="1:30" ht="11.25" customHeight="1">
      <c r="A106"/>
      <c r="B106" s="44">
        <f t="shared" si="13"/>
        <v>102</v>
      </c>
      <c r="C106" s="111" t="s">
        <v>6257</v>
      </c>
      <c r="D106" s="90" t="s">
        <v>7491</v>
      </c>
      <c r="E106" s="43" t="str">
        <f>VLOOKUP($C106,'Ewidencja działek'!$A$2:$C$59999,2,0)</f>
        <v>14</v>
      </c>
      <c r="F106" s="43" t="str">
        <f>VLOOKUP($C106,'Ewidencja działek'!$A$2:$C$59999,3,0)</f>
        <v xml:space="preserve">Lębork obr 2 </v>
      </c>
      <c r="G106" s="44" t="s">
        <v>1968</v>
      </c>
      <c r="H106" s="44">
        <v>100</v>
      </c>
      <c r="I106" s="44">
        <v>120</v>
      </c>
      <c r="J106" s="44">
        <v>330</v>
      </c>
      <c r="K106" s="69">
        <f t="shared" si="15"/>
        <v>396</v>
      </c>
      <c r="L106" s="70">
        <f>ROUND(VLOOKUP(I106,'Wymiary i ciężar'!$C$4:$D$23,2,0)*K106/1000,1)</f>
        <v>6.7</v>
      </c>
      <c r="M106" s="44">
        <v>115</v>
      </c>
      <c r="N106" s="71" t="str">
        <f t="shared" si="16"/>
        <v>II</v>
      </c>
      <c r="O106" s="45" t="s">
        <v>7492</v>
      </c>
      <c r="P106" s="72">
        <f>IF(AB106=1,$L106*'Koszty jednostkowe'!$F$12,$L106*'Koszty jednostkowe'!$F$10)</f>
        <v>12176.044000000002</v>
      </c>
      <c r="Q106" s="72">
        <f>IF(AB106=1,$L106*'Koszty jednostkowe'!$F$23,$L106*'Koszty jednostkowe'!$F$21)</f>
        <v>10362.219999999999</v>
      </c>
      <c r="R106"/>
      <c r="S106" s="9">
        <f t="shared" si="17"/>
        <v>2</v>
      </c>
      <c r="T106"/>
      <c r="U106"/>
      <c r="V106" s="2">
        <f t="shared" si="20"/>
        <v>1</v>
      </c>
      <c r="W106" s="2">
        <f t="shared" si="20"/>
        <v>0</v>
      </c>
      <c r="X106" s="2">
        <f t="shared" si="20"/>
        <v>0</v>
      </c>
      <c r="Y106" s="2">
        <f t="shared" si="20"/>
        <v>0</v>
      </c>
      <c r="Z106" s="2">
        <f t="shared" si="20"/>
        <v>0</v>
      </c>
      <c r="AA106" s="2">
        <f t="shared" si="20"/>
        <v>0</v>
      </c>
      <c r="AB106" s="2">
        <f t="shared" si="20"/>
        <v>0</v>
      </c>
      <c r="AD106" s="1">
        <f t="shared" si="18"/>
        <v>1</v>
      </c>
    </row>
    <row r="107" spans="1:30" ht="11.25" customHeight="1">
      <c r="A107"/>
      <c r="B107" s="44">
        <f t="shared" si="13"/>
        <v>103</v>
      </c>
      <c r="C107" s="111" t="s">
        <v>4719</v>
      </c>
      <c r="D107" s="90"/>
      <c r="E107" s="43" t="s">
        <v>7900</v>
      </c>
      <c r="F107" s="43" t="s">
        <v>7934</v>
      </c>
      <c r="G107" s="56" t="s">
        <v>1969</v>
      </c>
      <c r="H107" s="56">
        <v>90</v>
      </c>
      <c r="I107" s="56">
        <v>120</v>
      </c>
      <c r="J107" s="44">
        <v>45</v>
      </c>
      <c r="K107" s="69">
        <f t="shared" ref="K107:K112" si="21">ROUND(H107*I107*J107/10000,0)</f>
        <v>49</v>
      </c>
      <c r="L107" s="70">
        <f>ROUND(VLOOKUP(I107,'Wymiary i ciężar'!$C$4:$D$23,2,0)*K107/1000,1)</f>
        <v>0.8</v>
      </c>
      <c r="M107" s="44">
        <v>115</v>
      </c>
      <c r="N107" s="71" t="str">
        <f t="shared" ref="N107:N112" si="22">IF($M107&gt;=120,"I",IF($M107&lt;=90,"III","II"))</f>
        <v>II</v>
      </c>
      <c r="O107" s="45" t="s">
        <v>4723</v>
      </c>
      <c r="P107" s="72">
        <f>IF(AB107=1,$L107*'Koszty jednostkowe'!$F$12,$L107*'Koszty jednostkowe'!$F$10)</f>
        <v>1453.8560000000002</v>
      </c>
      <c r="Q107" s="72">
        <f>IF(AB107=1,$L107*'Koszty jednostkowe'!$F$23,$L107*'Koszty jednostkowe'!$F$21)</f>
        <v>1237.28</v>
      </c>
      <c r="R107"/>
      <c r="S107" s="9">
        <f t="shared" ref="S107:S112" si="23">IF($M107&gt;=120,1,IF($M107&lt;=90,3,2))</f>
        <v>2</v>
      </c>
      <c r="T107"/>
      <c r="U107"/>
      <c r="V107" s="2">
        <f t="shared" si="20"/>
        <v>0</v>
      </c>
      <c r="W107" s="2">
        <f t="shared" si="20"/>
        <v>0</v>
      </c>
      <c r="X107" s="2">
        <f t="shared" si="20"/>
        <v>1</v>
      </c>
      <c r="Y107" s="2">
        <f t="shared" si="20"/>
        <v>0</v>
      </c>
      <c r="Z107" s="2">
        <f t="shared" si="20"/>
        <v>0</v>
      </c>
      <c r="AA107" s="2">
        <f t="shared" si="20"/>
        <v>0</v>
      </c>
      <c r="AB107" s="2">
        <f t="shared" si="20"/>
        <v>0</v>
      </c>
      <c r="AD107" s="1">
        <f t="shared" ref="AD107:AD113" si="24">SUM(V107:AB107)</f>
        <v>1</v>
      </c>
    </row>
    <row r="108" spans="1:30" ht="11.25" customHeight="1">
      <c r="A108"/>
      <c r="B108" s="44">
        <f t="shared" si="13"/>
        <v>104</v>
      </c>
      <c r="C108" s="111" t="s">
        <v>4720</v>
      </c>
      <c r="D108" s="90" t="s">
        <v>4721</v>
      </c>
      <c r="E108" s="43">
        <v>29</v>
      </c>
      <c r="F108" s="43" t="s">
        <v>7934</v>
      </c>
      <c r="G108" s="44" t="s">
        <v>1968</v>
      </c>
      <c r="H108" s="44">
        <v>120</v>
      </c>
      <c r="I108" s="44">
        <v>140</v>
      </c>
      <c r="J108" s="44">
        <v>190</v>
      </c>
      <c r="K108" s="69">
        <f t="shared" si="21"/>
        <v>319</v>
      </c>
      <c r="L108" s="70">
        <f>ROUND(VLOOKUP(I108,'Wymiary i ciężar'!$C$4:$D$23,2,0)*K108/1000,1)</f>
        <v>5.4</v>
      </c>
      <c r="M108" s="44">
        <v>110</v>
      </c>
      <c r="N108" s="71" t="str">
        <f t="shared" si="22"/>
        <v>II</v>
      </c>
      <c r="O108" s="45" t="s">
        <v>4724</v>
      </c>
      <c r="P108" s="72">
        <f>IF(AB108=1,$L108*'Koszty jednostkowe'!$F$12,$L108*'Koszty jednostkowe'!$F$10)</f>
        <v>9813.5280000000021</v>
      </c>
      <c r="Q108" s="72">
        <f>IF(AB108=1,$L108*'Koszty jednostkowe'!$F$23,$L108*'Koszty jednostkowe'!$F$21)</f>
        <v>8351.64</v>
      </c>
      <c r="R108"/>
      <c r="S108" s="9">
        <f t="shared" si="23"/>
        <v>2</v>
      </c>
      <c r="T108"/>
      <c r="U108"/>
      <c r="V108" s="2">
        <f t="shared" si="20"/>
        <v>1</v>
      </c>
      <c r="W108" s="2">
        <f t="shared" si="20"/>
        <v>0</v>
      </c>
      <c r="X108" s="2">
        <f t="shared" si="20"/>
        <v>0</v>
      </c>
      <c r="Y108" s="2">
        <f t="shared" si="20"/>
        <v>0</v>
      </c>
      <c r="Z108" s="2">
        <f t="shared" si="20"/>
        <v>0</v>
      </c>
      <c r="AA108" s="2">
        <f t="shared" si="20"/>
        <v>0</v>
      </c>
      <c r="AB108" s="2">
        <f t="shared" si="20"/>
        <v>0</v>
      </c>
      <c r="AD108" s="1">
        <f t="shared" si="24"/>
        <v>1</v>
      </c>
    </row>
    <row r="109" spans="1:30" ht="11.25" customHeight="1">
      <c r="A109"/>
      <c r="B109" s="44">
        <f t="shared" si="13"/>
        <v>105</v>
      </c>
      <c r="C109" s="111" t="s">
        <v>4701</v>
      </c>
      <c r="D109" s="90" t="s">
        <v>4702</v>
      </c>
      <c r="E109" s="43" t="s">
        <v>3630</v>
      </c>
      <c r="F109" s="43" t="s">
        <v>7934</v>
      </c>
      <c r="G109" s="44" t="s">
        <v>1969</v>
      </c>
      <c r="H109" s="44">
        <v>120</v>
      </c>
      <c r="I109" s="44">
        <v>140</v>
      </c>
      <c r="J109" s="44">
        <v>286</v>
      </c>
      <c r="K109" s="69">
        <f t="shared" si="21"/>
        <v>480</v>
      </c>
      <c r="L109" s="70">
        <f>ROUND(VLOOKUP(I109,'Wymiary i ciężar'!$C$4:$D$23,2,0)*K109/1000,1)</f>
        <v>8.1999999999999993</v>
      </c>
      <c r="M109" s="44">
        <v>110</v>
      </c>
      <c r="N109" s="71" t="str">
        <f t="shared" si="22"/>
        <v>II</v>
      </c>
      <c r="O109" s="45" t="s">
        <v>4703</v>
      </c>
      <c r="P109" s="72">
        <f>IF(AB109=1,$L109*'Koszty jednostkowe'!$F$12,$L109*'Koszty jednostkowe'!$F$10)</f>
        <v>14902.023999999999</v>
      </c>
      <c r="Q109" s="72">
        <f>IF(AB109=1,$L109*'Koszty jednostkowe'!$F$23,$L109*'Koszty jednostkowe'!$F$21)</f>
        <v>12682.119999999999</v>
      </c>
      <c r="R109"/>
      <c r="S109" s="9">
        <f t="shared" si="23"/>
        <v>2</v>
      </c>
      <c r="T109"/>
      <c r="U109"/>
      <c r="V109" s="2">
        <f t="shared" si="20"/>
        <v>0</v>
      </c>
      <c r="W109" s="2">
        <f t="shared" si="20"/>
        <v>0</v>
      </c>
      <c r="X109" s="2">
        <f t="shared" si="20"/>
        <v>1</v>
      </c>
      <c r="Y109" s="2">
        <f t="shared" si="20"/>
        <v>0</v>
      </c>
      <c r="Z109" s="2">
        <f t="shared" si="20"/>
        <v>0</v>
      </c>
      <c r="AA109" s="2">
        <f t="shared" si="20"/>
        <v>0</v>
      </c>
      <c r="AB109" s="2">
        <f t="shared" si="20"/>
        <v>0</v>
      </c>
      <c r="AD109" s="1">
        <f t="shared" si="24"/>
        <v>1</v>
      </c>
    </row>
    <row r="110" spans="1:30" ht="11.25" customHeight="1">
      <c r="A110"/>
      <c r="B110" s="44">
        <f t="shared" si="13"/>
        <v>106</v>
      </c>
      <c r="C110" s="111" t="s">
        <v>4706</v>
      </c>
      <c r="D110" s="102" t="s">
        <v>7908</v>
      </c>
      <c r="E110" s="43" t="s">
        <v>1787</v>
      </c>
      <c r="F110" s="43" t="s">
        <v>7934</v>
      </c>
      <c r="G110" s="44" t="s">
        <v>1970</v>
      </c>
      <c r="H110" s="44">
        <v>110</v>
      </c>
      <c r="I110" s="44">
        <v>120</v>
      </c>
      <c r="J110" s="44">
        <v>180</v>
      </c>
      <c r="K110" s="69">
        <f t="shared" si="21"/>
        <v>238</v>
      </c>
      <c r="L110" s="70">
        <f>ROUND(VLOOKUP(I110,'Wymiary i ciężar'!$C$4:$D$23,2,0)*K110/1000,1)</f>
        <v>4</v>
      </c>
      <c r="M110" s="44">
        <v>115</v>
      </c>
      <c r="N110" s="71" t="str">
        <f t="shared" si="22"/>
        <v>II</v>
      </c>
      <c r="O110" s="45" t="s">
        <v>4710</v>
      </c>
      <c r="P110" s="72">
        <f>IF(AB110=1,$L110*'Koszty jednostkowe'!$F$12,$L110*'Koszty jednostkowe'!$F$10)</f>
        <v>7269.2800000000007</v>
      </c>
      <c r="Q110" s="72">
        <f>IF(AB110=1,$L110*'Koszty jednostkowe'!$F$23,$L110*'Koszty jednostkowe'!$F$21)</f>
        <v>6186.4</v>
      </c>
      <c r="R110"/>
      <c r="S110" s="9">
        <f t="shared" si="23"/>
        <v>2</v>
      </c>
      <c r="T110"/>
      <c r="U110"/>
      <c r="V110" s="2">
        <f t="shared" si="20"/>
        <v>0</v>
      </c>
      <c r="W110" s="2">
        <f t="shared" si="20"/>
        <v>1</v>
      </c>
      <c r="X110" s="2">
        <f t="shared" si="20"/>
        <v>0</v>
      </c>
      <c r="Y110" s="2">
        <f t="shared" si="20"/>
        <v>0</v>
      </c>
      <c r="Z110" s="2">
        <f t="shared" si="20"/>
        <v>0</v>
      </c>
      <c r="AA110" s="2">
        <f t="shared" si="20"/>
        <v>0</v>
      </c>
      <c r="AB110" s="2">
        <f t="shared" si="20"/>
        <v>0</v>
      </c>
      <c r="AD110" s="1">
        <f t="shared" si="24"/>
        <v>1</v>
      </c>
    </row>
    <row r="111" spans="1:30" ht="11.25" customHeight="1">
      <c r="A111"/>
      <c r="B111" s="44">
        <f t="shared" si="13"/>
        <v>107</v>
      </c>
      <c r="C111" s="111" t="s">
        <v>4706</v>
      </c>
      <c r="D111" s="102" t="s">
        <v>7908</v>
      </c>
      <c r="E111" s="43" t="s">
        <v>1787</v>
      </c>
      <c r="F111" s="43" t="s">
        <v>7934</v>
      </c>
      <c r="G111" s="44" t="s">
        <v>1970</v>
      </c>
      <c r="H111" s="44">
        <v>110</v>
      </c>
      <c r="I111" s="44">
        <v>120</v>
      </c>
      <c r="J111" s="44">
        <v>180</v>
      </c>
      <c r="K111" s="69">
        <f t="shared" si="21"/>
        <v>238</v>
      </c>
      <c r="L111" s="70">
        <f>ROUND(VLOOKUP(I111,'Wymiary i ciężar'!$C$4:$D$23,2,0)*K111/1000,1)</f>
        <v>4</v>
      </c>
      <c r="M111" s="44">
        <v>115</v>
      </c>
      <c r="N111" s="71" t="str">
        <f t="shared" si="22"/>
        <v>II</v>
      </c>
      <c r="O111" s="45" t="s">
        <v>4710</v>
      </c>
      <c r="P111" s="72">
        <f>IF(AB111=1,$L111*'Koszty jednostkowe'!$F$12,$L111*'Koszty jednostkowe'!$F$10)</f>
        <v>7269.2800000000007</v>
      </c>
      <c r="Q111" s="72">
        <f>IF(AB111=1,$L111*'Koszty jednostkowe'!$F$23,$L111*'Koszty jednostkowe'!$F$21)</f>
        <v>6186.4</v>
      </c>
      <c r="R111"/>
      <c r="S111" s="9">
        <f t="shared" si="23"/>
        <v>2</v>
      </c>
      <c r="T111"/>
      <c r="U111"/>
      <c r="V111" s="2">
        <f t="shared" si="20"/>
        <v>0</v>
      </c>
      <c r="W111" s="2">
        <f t="shared" si="20"/>
        <v>1</v>
      </c>
      <c r="X111" s="2">
        <f t="shared" si="20"/>
        <v>0</v>
      </c>
      <c r="Y111" s="2">
        <f t="shared" si="20"/>
        <v>0</v>
      </c>
      <c r="Z111" s="2">
        <f t="shared" si="20"/>
        <v>0</v>
      </c>
      <c r="AA111" s="2">
        <f t="shared" si="20"/>
        <v>0</v>
      </c>
      <c r="AB111" s="2">
        <f t="shared" si="20"/>
        <v>0</v>
      </c>
      <c r="AD111" s="1">
        <f t="shared" si="24"/>
        <v>1</v>
      </c>
    </row>
    <row r="112" spans="1:30" ht="11.25" customHeight="1">
      <c r="A112"/>
      <c r="B112" s="44">
        <f t="shared" si="13"/>
        <v>108</v>
      </c>
      <c r="C112" s="111" t="s">
        <v>7901</v>
      </c>
      <c r="D112" s="90" t="s">
        <v>4708</v>
      </c>
      <c r="E112" s="43" t="s">
        <v>1815</v>
      </c>
      <c r="F112" s="43" t="s">
        <v>7934</v>
      </c>
      <c r="G112" s="44" t="s">
        <v>1969</v>
      </c>
      <c r="H112" s="44">
        <v>110</v>
      </c>
      <c r="I112" s="44">
        <v>120</v>
      </c>
      <c r="J112" s="44">
        <v>20</v>
      </c>
      <c r="K112" s="69">
        <f t="shared" si="21"/>
        <v>26</v>
      </c>
      <c r="L112" s="70">
        <f>ROUND(VLOOKUP(I112,'Wymiary i ciężar'!$C$4:$D$23,2,0)*K112/1000,1)</f>
        <v>0.4</v>
      </c>
      <c r="M112" s="44">
        <v>115</v>
      </c>
      <c r="N112" s="71" t="str">
        <f t="shared" si="22"/>
        <v>II</v>
      </c>
      <c r="O112" s="45" t="s">
        <v>7902</v>
      </c>
      <c r="P112" s="72">
        <f>IF(AB112=1,$L112*'Koszty jednostkowe'!$F$12,$L112*'Koszty jednostkowe'!$F$10)</f>
        <v>726.92800000000011</v>
      </c>
      <c r="Q112" s="72">
        <f>IF(AB112=1,$L112*'Koszty jednostkowe'!$F$23,$L112*'Koszty jednostkowe'!$F$21)</f>
        <v>618.64</v>
      </c>
      <c r="R112"/>
      <c r="S112" s="9">
        <f t="shared" si="23"/>
        <v>2</v>
      </c>
      <c r="T112"/>
      <c r="U112"/>
      <c r="V112" s="2">
        <f t="shared" si="20"/>
        <v>0</v>
      </c>
      <c r="W112" s="2">
        <f t="shared" si="20"/>
        <v>0</v>
      </c>
      <c r="X112" s="2">
        <f t="shared" si="20"/>
        <v>1</v>
      </c>
      <c r="Y112" s="2">
        <f t="shared" si="20"/>
        <v>0</v>
      </c>
      <c r="Z112" s="2">
        <f t="shared" si="20"/>
        <v>0</v>
      </c>
      <c r="AA112" s="2">
        <f t="shared" si="20"/>
        <v>0</v>
      </c>
      <c r="AB112" s="2">
        <f t="shared" si="20"/>
        <v>0</v>
      </c>
      <c r="AD112" s="1">
        <f t="shared" si="24"/>
        <v>1</v>
      </c>
    </row>
    <row r="113" spans="1:31" ht="11.25" customHeight="1">
      <c r="A113"/>
      <c r="B113" s="74"/>
      <c r="C113" s="114"/>
      <c r="D113" s="74"/>
      <c r="E113" s="74"/>
      <c r="F113" s="74"/>
      <c r="G113" s="75"/>
      <c r="H113" s="75"/>
      <c r="I113" s="75"/>
      <c r="J113" s="140">
        <f>SUM(J5:J112)</f>
        <v>13550</v>
      </c>
      <c r="K113" s="140">
        <f>SUM(K5:K112)</f>
        <v>19406</v>
      </c>
      <c r="L113" s="141">
        <f>SUM(L5:L112)</f>
        <v>323.89999999999986</v>
      </c>
      <c r="M113" s="238"/>
      <c r="N113" s="239"/>
      <c r="O113" s="76"/>
      <c r="P113" s="148">
        <f>SUM(P5:P112)</f>
        <v>586773.94800000021</v>
      </c>
      <c r="Q113" s="148">
        <f>SUM(Q5:Q112)</f>
        <v>499087.74</v>
      </c>
      <c r="R113"/>
      <c r="U113" s="10" t="s">
        <v>1934</v>
      </c>
      <c r="V113" s="10">
        <f t="shared" ref="V113:AB113" si="25">SUM(V5:V112)</f>
        <v>72</v>
      </c>
      <c r="W113" s="10">
        <f t="shared" si="25"/>
        <v>15</v>
      </c>
      <c r="X113" s="10">
        <f t="shared" si="25"/>
        <v>15</v>
      </c>
      <c r="Y113" s="10">
        <f t="shared" si="25"/>
        <v>1</v>
      </c>
      <c r="Z113" s="10">
        <f t="shared" si="25"/>
        <v>1</v>
      </c>
      <c r="AA113" s="10">
        <f t="shared" si="25"/>
        <v>0</v>
      </c>
      <c r="AB113" s="10">
        <f t="shared" si="25"/>
        <v>4</v>
      </c>
      <c r="AD113" s="1">
        <f t="shared" si="24"/>
        <v>108</v>
      </c>
    </row>
    <row r="114" spans="1:31" ht="11.25" customHeight="1">
      <c r="A114"/>
      <c r="C114" s="115"/>
      <c r="R114"/>
      <c r="AB114"/>
    </row>
    <row r="115" spans="1:31" ht="11.2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AB115"/>
    </row>
    <row r="116" spans="1:31" ht="11.2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 s="208" t="s">
        <v>1936</v>
      </c>
      <c r="T116" s="145" t="s">
        <v>172</v>
      </c>
      <c r="U116" s="247" t="s">
        <v>1949</v>
      </c>
      <c r="V116" s="248"/>
      <c r="W116"/>
      <c r="X116"/>
      <c r="Z116"/>
      <c r="AA116"/>
      <c r="AB116"/>
      <c r="AC116"/>
      <c r="AD116"/>
    </row>
    <row r="117" spans="1:31" ht="11.2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 s="208"/>
      <c r="T117" s="145" t="s">
        <v>173</v>
      </c>
      <c r="U117" s="149" t="s">
        <v>1940</v>
      </c>
      <c r="V117" s="145" t="s">
        <v>1935</v>
      </c>
      <c r="W117"/>
      <c r="X117"/>
      <c r="Z117"/>
      <c r="AA117"/>
      <c r="AB117"/>
      <c r="AC117"/>
      <c r="AD117"/>
    </row>
    <row r="118" spans="1:31" ht="11.2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 s="8" t="s">
        <v>1938</v>
      </c>
      <c r="T118" s="8">
        <f>SUM(T119:T124)</f>
        <v>108</v>
      </c>
      <c r="U118" s="15">
        <f>SUM(U119:U124)</f>
        <v>19406</v>
      </c>
      <c r="V118" s="94">
        <f>SUM(V119:V124)</f>
        <v>323.89999999999998</v>
      </c>
      <c r="W118"/>
      <c r="X118"/>
      <c r="Z118"/>
      <c r="AA118"/>
      <c r="AB118"/>
      <c r="AC118" s="41"/>
      <c r="AE118" s="42"/>
    </row>
    <row r="119" spans="1:31" ht="11.2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 s="34" t="s">
        <v>7920</v>
      </c>
      <c r="T119" s="92">
        <f>SUMIF($S$5:$S$112,2,$V$5:$V$112)</f>
        <v>72</v>
      </c>
      <c r="U119" s="17">
        <f t="array" ref="U119">SUM(IF($S$5:$S$112=2,IF($V$5:$V$112=1,$K$5:$K$112,0),0),0)</f>
        <v>13218</v>
      </c>
      <c r="V119" s="93">
        <f t="array" ref="V119">SUM(IF($S$5:$S$112=2,IF($V$5:$V$112=1,$L$5:$L$112,0),0),0)</f>
        <v>220.49999999999997</v>
      </c>
      <c r="W119"/>
      <c r="X119"/>
      <c r="Z119"/>
      <c r="AA119"/>
      <c r="AB119"/>
      <c r="AC119"/>
    </row>
    <row r="120" spans="1:3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 s="34" t="s">
        <v>7921</v>
      </c>
      <c r="T120" s="92">
        <f>SUMIF($S$5:$S$112,2,$W$5:$W$112)</f>
        <v>15</v>
      </c>
      <c r="U120" s="17">
        <f t="array" ref="U120">SUM(IF($S$5:$S$112=2,IF($W$5:$W$112=1,$K$5:$K$112,0),0),0)</f>
        <v>2707</v>
      </c>
      <c r="V120" s="93">
        <f t="array" ref="V120">SUM(IF($S$5:$S$112=2,IF($W$5:$W$112=1,$L$5:$L$112,0),0),0)</f>
        <v>44.499999999999993</v>
      </c>
      <c r="W120"/>
      <c r="X120"/>
      <c r="Z120"/>
      <c r="AA120"/>
      <c r="AB120"/>
      <c r="AC120"/>
    </row>
    <row r="121" spans="1:31" ht="11.2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 s="34" t="s">
        <v>7926</v>
      </c>
      <c r="T121" s="92">
        <f>SUMIF($S$5:$S$112,2,$X$5:$X$112)</f>
        <v>15</v>
      </c>
      <c r="U121" s="17">
        <f t="array" ref="U121">SUM(IF($S$5:$S$112=2,IF($X$5:$X$112=1,$K$5:$K$112,0),0),0)</f>
        <v>3239</v>
      </c>
      <c r="V121" s="93">
        <f t="array" ref="V121">SUM(IF($S$5:$S$112=2,IF($X$5:$X$112=1,$L$5:$L$112,0),0),0)</f>
        <v>54.999999999999993</v>
      </c>
      <c r="W121"/>
      <c r="X121"/>
      <c r="Z121"/>
      <c r="AA121"/>
      <c r="AB121"/>
      <c r="AC121"/>
    </row>
    <row r="122" spans="1:31" ht="11.2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 s="34" t="s">
        <v>7923</v>
      </c>
      <c r="T122" s="92">
        <f>SUMIF($S$5:$S$112,2,$Y$5:$Y$112)</f>
        <v>1</v>
      </c>
      <c r="U122" s="17">
        <f t="array" ref="U122">SUM(IF($S$5:$S$112=2,IF($Y$5:$Y$112=1,$K$5:$K$112,0),0),0)</f>
        <v>14</v>
      </c>
      <c r="V122" s="93">
        <f t="array" ref="V122">SUM(IF($S$5:$S$112=2,IF($Y$5:$Y$112=1,$L$5:$L$112,0),0),0)</f>
        <v>0.2</v>
      </c>
      <c r="W122"/>
      <c r="X122"/>
      <c r="Z122"/>
      <c r="AA122"/>
      <c r="AB122"/>
      <c r="AC122"/>
    </row>
    <row r="123" spans="1:31" ht="11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 s="34" t="s">
        <v>7924</v>
      </c>
      <c r="T123" s="92">
        <f>SUMIF($S$5:$S$112,2,$Z$5:$Z$112)</f>
        <v>1</v>
      </c>
      <c r="U123" s="17">
        <f t="array" ref="U123">SUM(IF($S$5:$S$112=2,IF($Z$5:$Z$112=1,$K$5:$K$112,0),0),0)</f>
        <v>123</v>
      </c>
      <c r="V123" s="93">
        <f t="array" ref="V123">SUM(IF($S$5:$S$112=2,IF($Z$5:$Z$112=1,$L$5:$L$112,0),0),0)</f>
        <v>2.1</v>
      </c>
      <c r="W123"/>
      <c r="X123"/>
      <c r="Z123"/>
      <c r="AA123"/>
      <c r="AB123"/>
      <c r="AC123"/>
    </row>
    <row r="124" spans="1:31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 s="13" t="s">
        <v>7925</v>
      </c>
      <c r="T124" s="92">
        <f>SUMIF($S$5:$S$112,2,$AB$5:$AB$112)</f>
        <v>4</v>
      </c>
      <c r="U124" s="17">
        <f t="array" ref="U124">SUM(IF($S$5:$S$112=2,IF($AB$5:$AB$112=1,$K$5:$K$112,0),0),0)</f>
        <v>105</v>
      </c>
      <c r="V124" s="93">
        <f t="array" ref="V124">SUM(IF($S$5:$S$112=2,IF($AB$5:$AB$112=1,$L$5:$L$112,0),0),0)</f>
        <v>1.6</v>
      </c>
      <c r="W124"/>
      <c r="X124"/>
      <c r="Z124"/>
      <c r="AA124"/>
      <c r="AB124"/>
      <c r="AC124"/>
    </row>
    <row r="125" spans="1:31" ht="11.25" customHeight="1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X125"/>
      <c r="Z125"/>
      <c r="AA125"/>
      <c r="AB125"/>
    </row>
    <row r="126" spans="1:31" ht="11.25" customHeight="1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X126"/>
      <c r="Z126"/>
      <c r="AA126"/>
      <c r="AB126"/>
    </row>
    <row r="127" spans="1:31" ht="11.25" customHeight="1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X127"/>
      <c r="Z127"/>
      <c r="AA127"/>
      <c r="AB127"/>
    </row>
    <row r="128" spans="1:31" ht="11.25" customHeight="1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X128"/>
      <c r="Z128"/>
      <c r="AA128"/>
      <c r="AB128"/>
    </row>
    <row r="129" spans="2:28" ht="11.25" customHeight="1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Z129"/>
      <c r="AA129"/>
      <c r="AB129"/>
    </row>
    <row r="130" spans="2:28" ht="11.25" customHeight="1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Z130"/>
      <c r="AA130"/>
    </row>
    <row r="131" spans="2:28" ht="11.25" customHeight="1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Z131"/>
      <c r="AA131"/>
    </row>
    <row r="132" spans="2:28" ht="11.25" customHeight="1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Z132"/>
      <c r="AA132"/>
    </row>
    <row r="133" spans="2:28" ht="11.25" customHeight="1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Z133"/>
      <c r="AA133"/>
    </row>
    <row r="134" spans="2:28" ht="11.25" customHeight="1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Z134"/>
      <c r="AA134"/>
    </row>
    <row r="135" spans="2:28" ht="11.25" customHeight="1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Z135"/>
      <c r="AA135"/>
    </row>
    <row r="136" spans="2:28" ht="11.25" customHeight="1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Z136"/>
      <c r="AA136"/>
    </row>
    <row r="137" spans="2:28" ht="11.25" customHeight="1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28" ht="11.25" customHeight="1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28" ht="11.25" customHeight="1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28" ht="11.25" customHeight="1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28" ht="11.25" customHeight="1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28" ht="11.25" customHeight="1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28" ht="11.25" customHeight="1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28" ht="11.25" customHeight="1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 ht="11.25" customHeight="1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 ht="11.25" customHeight="1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 ht="11.25" customHeight="1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 ht="11.25" customHeight="1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 ht="11.25" customHeight="1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 ht="11.25" customHeight="1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 ht="11.25" customHeight="1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 ht="11.25" customHeight="1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 ht="11.25" customHeight="1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ht="11.25" customHeight="1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2:17" ht="11.25" customHeight="1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2:17" ht="11.25" customHeight="1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2:17" ht="11.25" customHeight="1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2:17" ht="11.25" customHeight="1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2:17" ht="11.25" customHeight="1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2:17" ht="11.25" customHeight="1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2:17" ht="11.25" customHeight="1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2:17" ht="11.25" customHeight="1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2:17" ht="11.25" customHeight="1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2:17" ht="11.25" customHeight="1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2:17" ht="11.25" customHeight="1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2:17" ht="11.25" customHeight="1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2:17" ht="11.25" customHeight="1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2:17" ht="11.25" customHeight="1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2:17" ht="11.25" customHeight="1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2:17" ht="11.25" customHeight="1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2:17" ht="11.25" customHeight="1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2:17" ht="11.25" customHeight="1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2:17" ht="11.25" customHeight="1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2:17" ht="11.25" customHeight="1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2:17" ht="11.25" customHeight="1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2:17" ht="11.25" customHeight="1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2:17" ht="11.25" customHeight="1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2:17" ht="11.25" customHeight="1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2:17" ht="11.25" customHeight="1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2:17" ht="11.25" customHeight="1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2:17" ht="11.25" customHeight="1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2:17" ht="11.25" customHeight="1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2:17" ht="11.25" customHeight="1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2:17" ht="11.25" customHeight="1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2:17" ht="11.25" customHeight="1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2:17" ht="11.25" customHeight="1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2:17" ht="11.25" customHeight="1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2:17" ht="11.25" customHeight="1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2:17" ht="11.25" customHeight="1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2:17" ht="11.25" customHeight="1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2:17" ht="11.25" customHeight="1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2:17" ht="11.25" customHeight="1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2:17" ht="11.25" customHeight="1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2:17" ht="11.25" customHeight="1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2:17" ht="11.25" customHeight="1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2:17" ht="11.25" customHeight="1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2:17" ht="11.25" customHeight="1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2:17" ht="11.25" customHeight="1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2:17" ht="11.25" customHeight="1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2:17" ht="11.25" customHeight="1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2:17" ht="11.25" customHeight="1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2:17" ht="11.25" customHeight="1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2:17" ht="11.25" customHeight="1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2:17" ht="11.25" customHeight="1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2:17" ht="11.25" customHeight="1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2:17" ht="11.25" customHeight="1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2:17" ht="11.25" customHeight="1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2:17" ht="11.25" customHeight="1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2:17" ht="11.25" customHeight="1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2:17" ht="11.25" customHeight="1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2:17" ht="11.25" customHeight="1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2:17" ht="11.25" customHeight="1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2:17" ht="11.25" customHeight="1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2:17" ht="11.25" customHeight="1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2:17" ht="11.25" customHeight="1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2:17" ht="11.25" customHeight="1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2:17" ht="11.25" customHeight="1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2:17" ht="11.25" customHeight="1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2:17" ht="11.25" customHeight="1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2:17" ht="11.25" customHeight="1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2:17" ht="11.25" customHeight="1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2:17" ht="11.25" customHeight="1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2:17" ht="11.25" customHeight="1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2:17" ht="11.25" customHeight="1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2:17" ht="11.25" customHeight="1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2:17" ht="11.25" customHeight="1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2:17" ht="11.25" customHeight="1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2:17" ht="11.25" customHeight="1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2:17" ht="11.25" customHeight="1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2:17" ht="11.25" customHeight="1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2:17" ht="11.25" customHeight="1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2:17" ht="11.25" customHeight="1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2:17" ht="11.25" customHeight="1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2:17" ht="11.25" customHeight="1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2:17" ht="11.25" customHeight="1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2:17" ht="11.25" customHeight="1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2:17" ht="11.25" customHeight="1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2:17" ht="11.25" customHeight="1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2:17" ht="11.25" customHeight="1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2:17" ht="11.25" customHeight="1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2:17" ht="11.25" customHeight="1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2:17" ht="11.25" customHeight="1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2:17" ht="11.25" customHeight="1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2:17" ht="11.25" customHeight="1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2:17" ht="11.25" customHeight="1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2:17" ht="11.25" customHeight="1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2:17" ht="11.25" customHeight="1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2:17" ht="11.25" customHeight="1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2:17" ht="11.25" customHeight="1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2:17" ht="11.25" customHeight="1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2:17" ht="11.25" customHeight="1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2:17" ht="11.25" customHeight="1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2:17" ht="11.25" customHeight="1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2:17" ht="11.25" customHeight="1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2:17" ht="11.25" customHeight="1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2:17" ht="11.25" customHeight="1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2:17" ht="11.25" customHeight="1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2:17" ht="11.25" customHeight="1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2:17" ht="11.25" customHeight="1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2:17" ht="11.25" customHeight="1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2:17" ht="11.25" customHeight="1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2:17" ht="11.25" customHeight="1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2:17" ht="11.25" customHeight="1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2:17" ht="11.25" customHeight="1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2:17" ht="11.25" customHeight="1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2:17" ht="11.25" customHeight="1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2:17" ht="11.25" customHeight="1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2:17" ht="11.25" customHeight="1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2:17" ht="11.25" customHeight="1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2:17" ht="11.25" customHeight="1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2:17" ht="11.25" customHeight="1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2:17" ht="11.25" customHeight="1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1:17" ht="11.25" customHeight="1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1:17" ht="11.25" customHeight="1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1:17" ht="11.25" customHeight="1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1:17" ht="11.2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1:17" ht="11.25" customHeight="1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1:17" ht="11.25" customHeight="1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1:17" ht="11.25" customHeight="1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1:17" ht="11.25" customHeight="1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1:17" ht="11.25" customHeight="1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1:17" ht="11.25" customHeight="1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1:17" ht="11.25" customHeight="1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1:17" ht="11.25" customHeight="1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1:17" ht="11.25" customHeight="1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1:17" ht="11.25" customHeight="1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1:17" ht="11.25" customHeight="1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1:17" ht="11.25" customHeight="1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2:17" ht="11.25" customHeight="1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2:17" ht="11.25" customHeight="1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2:17" ht="11.25" customHeight="1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2:17" ht="11.25" customHeight="1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2:17" ht="11.25" customHeight="1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2:17" ht="11.25" customHeight="1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2:17" ht="11.25" customHeight="1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2:17" ht="11.25" customHeight="1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2:17" ht="11.25" customHeight="1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2:17" ht="11.25" customHeight="1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2:17" ht="11.25" customHeight="1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2:17" ht="11.25" customHeight="1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2:17" ht="11.25" customHeight="1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2:17" ht="11.25" customHeight="1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2:17" ht="11.25" customHeight="1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2:17" ht="11.25" customHeight="1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2:17" ht="11.25" customHeight="1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2:17" ht="11.25" customHeight="1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2:17" ht="11.25" customHeight="1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2:17" ht="11.25" customHeight="1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2:17" ht="11.25" customHeight="1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2:17" ht="11.25" customHeight="1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2:17" ht="11.25" customHeight="1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2:17" ht="11.25" customHeight="1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2:17" ht="11.25" customHeight="1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2:17" ht="11.25" customHeight="1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2:17" ht="11.25" customHeight="1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2:17" ht="11.25" customHeight="1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2:17" ht="11.25" customHeight="1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2:17" ht="11.25" customHeight="1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2:17" ht="11.25" customHeight="1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2:17" ht="11.25" customHeight="1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2:17" ht="11.25" customHeight="1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2:17" ht="11.25" customHeight="1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2:17" ht="11.25" customHeight="1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2:17" ht="11.25" customHeight="1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2:17" ht="11.25" customHeight="1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2:17" ht="11.25" customHeight="1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2:17" ht="11.25" customHeight="1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2:17" ht="11.25" customHeight="1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2:17" ht="11.25" customHeight="1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2:17" ht="11.25" customHeight="1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2:17" ht="11.25" customHeight="1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2:17" ht="11.25" customHeight="1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2:17" ht="11.25" customHeight="1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2:17" ht="11.25" customHeight="1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2:17" ht="11.25" customHeight="1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2:17" ht="11.25" customHeight="1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2:17" ht="11.25" customHeight="1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2:17" ht="11.25" customHeight="1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2:17" ht="11.25" customHeight="1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2:17" ht="11.25" customHeight="1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</row>
    <row r="341" spans="2:17" ht="11.25" customHeight="1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</row>
    <row r="342" spans="2:17" ht="11.25" customHeight="1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2:17" ht="11.25" customHeight="1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</row>
    <row r="344" spans="2:17" ht="11.25" customHeight="1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</row>
    <row r="345" spans="2:17" ht="11.25" customHeight="1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</row>
    <row r="346" spans="2:17" ht="11.25" customHeight="1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2:17" ht="11.25" customHeight="1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2:17" ht="11.25" customHeight="1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2:17" ht="11.25" customHeight="1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2:17" ht="11.25" customHeight="1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2:17" ht="11.25" customHeight="1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2:17" ht="11.25" customHeight="1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2:17" ht="11.25" customHeight="1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2:17" ht="11.25" customHeight="1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2:17" ht="11.25" customHeight="1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2:17" ht="11.25" customHeight="1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2:17" ht="11.25" customHeight="1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2:17" ht="11.25" customHeight="1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2:17" ht="11.25" customHeight="1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2:17" ht="11.25" customHeight="1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2:17" ht="11.25" customHeight="1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2:17" ht="11.25" customHeight="1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2:17" ht="11.25" customHeight="1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2:17" ht="11.25" customHeight="1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2:17" ht="11.25" customHeight="1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2:17" ht="11.25" customHeight="1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</row>
    <row r="367" spans="2:17" ht="11.25" customHeight="1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</row>
    <row r="368" spans="2:17" ht="11.25" customHeight="1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</row>
    <row r="369" spans="2:17" ht="11.25" customHeight="1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</row>
    <row r="370" spans="2:17" ht="11.25" customHeight="1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</row>
    <row r="371" spans="2:17" ht="11.25" customHeight="1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</row>
    <row r="372" spans="2:17" ht="11.25" customHeight="1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2:17" ht="11.25" customHeight="1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2:17" ht="11.25" customHeight="1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2:17" ht="11.25" customHeight="1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2:17" ht="11.25" customHeight="1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2:17" ht="11.25" customHeight="1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2:17" ht="11.25" customHeight="1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2:17" ht="11.25" customHeight="1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2:17" ht="11.25" customHeight="1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2:17" ht="11.25" customHeight="1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2:17" ht="11.25" customHeight="1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2:17" ht="11.25" customHeight="1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2:17" ht="11.25" customHeight="1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2:17" ht="11.25" customHeight="1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2:17" ht="11.25" customHeight="1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2:17" ht="11.25" customHeight="1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2:17" ht="11.25" customHeight="1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2:17" ht="11.25" customHeight="1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2:17" ht="11.25" customHeight="1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2:17" ht="11.25" customHeight="1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2:17" ht="11.25" customHeight="1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</row>
    <row r="393" spans="2:17" ht="11.25" customHeight="1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</row>
    <row r="394" spans="2:17" ht="11.25" customHeight="1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</row>
    <row r="395" spans="2:17" ht="11.25" customHeight="1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</row>
    <row r="396" spans="2:17" ht="11.25" customHeight="1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</row>
    <row r="397" spans="2:17" ht="11.25" customHeight="1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</row>
    <row r="398" spans="2:17" ht="11.25" customHeight="1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2:17" ht="11.25" customHeight="1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2:17" ht="11.25" customHeight="1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2:17" ht="11.25" customHeight="1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2:17" ht="11.25" customHeight="1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2:17" ht="11.25" customHeight="1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2:17" ht="11.25" customHeight="1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2:17" ht="11.25" customHeight="1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2:17" ht="11.25" customHeight="1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2:17" ht="11.25" customHeight="1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2:17" ht="11.25" customHeight="1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2:17" ht="11.25" customHeight="1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2:17" ht="11.25" customHeight="1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2:17" ht="11.25" customHeight="1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2:17" ht="11.25" customHeight="1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2:17" ht="11.25" customHeight="1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2:17" ht="11.25" customHeight="1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2:17" ht="11.25" customHeight="1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2:17" ht="11.25" customHeight="1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2:17" ht="11.25" customHeight="1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2:17" ht="11.25" customHeight="1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</row>
    <row r="419" spans="2:17" ht="11.25" customHeight="1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</row>
    <row r="420" spans="2:17" ht="11.25" customHeight="1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</row>
    <row r="421" spans="2:17" ht="11.25" customHeight="1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2:17" ht="11.25" customHeight="1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</row>
    <row r="423" spans="2:17" ht="11.25" customHeight="1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</row>
    <row r="424" spans="2:17" ht="11.25" customHeight="1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2:17" ht="11.25" customHeight="1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2:17" ht="11.25" customHeight="1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2:17" ht="11.25" customHeight="1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2:17" ht="11.25" customHeight="1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2:17" ht="11.25" customHeight="1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2:17" ht="11.25" customHeight="1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2:17" ht="11.25" customHeight="1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2:17" ht="11.25" customHeight="1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2:17" ht="11.25" customHeight="1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2:17" ht="11.25" customHeight="1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2:17" ht="11.25" customHeight="1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2:17" ht="11.25" customHeight="1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2:17" ht="11.25" customHeight="1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2:17" ht="11.25" customHeight="1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2:17" ht="11.25" customHeight="1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2:17" ht="11.25" customHeight="1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2:17" ht="11.25" customHeight="1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2:17" ht="11.25" customHeight="1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2:17" ht="11.25" customHeight="1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2:17" ht="11.25" customHeight="1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2:17" ht="11.25" customHeight="1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2:17" ht="11.25" customHeight="1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2:17" ht="11.25" customHeight="1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2:17" ht="11.25" customHeight="1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2:17" ht="11.25" customHeight="1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2:17" ht="11.25" customHeight="1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2:17" ht="11.25" customHeight="1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2:17" ht="11.25" customHeight="1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2:17" ht="11.25" customHeight="1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2:17" ht="11.25" customHeight="1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2:17" ht="11.25" customHeight="1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2:17" ht="11.25" customHeight="1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2:17" ht="11.25" customHeight="1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2:17" ht="11.25" customHeight="1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2:17" ht="11.25" customHeight="1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2:17" ht="11.25" customHeight="1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2:17" ht="11.25" customHeight="1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2:17" ht="11.25" customHeight="1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2:17" ht="11.25" customHeight="1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2:17" ht="11.25" customHeight="1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2:17" ht="11.25" customHeight="1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2:17" ht="11.25" customHeight="1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2:17" ht="11.25" customHeight="1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2:17" ht="11.25" customHeight="1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2:17" ht="11.25" customHeight="1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2:17" ht="11.25" customHeight="1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2:17" ht="11.25" customHeight="1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2:17" ht="11.25" customHeight="1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2:17" ht="11.25" customHeight="1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2:17" ht="11.25" customHeight="1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2:17" ht="11.25" customHeight="1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2:17" ht="11.25" customHeight="1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2:17" ht="11.25" customHeight="1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2:17" ht="11.25" customHeight="1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2:17" ht="11.25" customHeight="1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2:17" ht="11.25" customHeight="1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2:17" ht="11.25" customHeight="1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2:17" ht="11.25" customHeight="1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2:17" ht="11.25" customHeight="1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2:17" ht="11.25" customHeight="1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2:17" ht="11.25" customHeight="1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2:17" ht="11.25" customHeight="1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2:17" ht="11.25" customHeight="1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2:17" ht="11.25" customHeight="1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2:17" ht="11.25" customHeight="1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2:17" ht="11.25" customHeight="1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2:17" ht="11.25" customHeight="1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2:17" ht="11.25" customHeight="1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2:17" ht="11.25" customHeight="1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2:17" ht="11.25" customHeight="1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2:17" ht="11.25" customHeight="1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2:17" ht="11.25" customHeight="1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2:17" ht="11.25" customHeight="1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2:17" ht="11.25" customHeight="1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2:17" ht="11.25" customHeight="1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2:17" ht="11.25" customHeight="1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2:17" ht="11.25" customHeight="1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2:17" ht="11.25" customHeight="1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2:17" ht="11.25" customHeight="1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2:17" ht="11.25" customHeight="1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2:17" ht="11.25" customHeight="1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2:17" ht="11.25" customHeight="1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2:17" ht="11.25" customHeight="1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2:17" ht="11.25" customHeight="1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2:17" ht="11.25" customHeight="1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2:17" ht="11.25" customHeight="1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2:17" ht="11.25" customHeight="1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2:17" ht="11.25" customHeight="1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2:17" ht="11.25" customHeight="1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2:17" ht="11.25" customHeight="1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2:17" ht="11.25" customHeight="1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2:17" ht="11.25" customHeight="1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2:17" ht="11.25" customHeight="1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2:17" ht="11.25" customHeight="1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2:17" ht="11.25" customHeight="1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2:17" ht="11.25" customHeight="1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2:17" ht="11.25" customHeight="1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2:17" ht="11.25" customHeight="1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2:17" ht="11.25" customHeight="1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2:17" ht="11.25" customHeight="1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2:17" ht="11.25" customHeight="1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2:17" ht="11.25" customHeight="1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2:17" ht="11.25" customHeight="1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2:17" ht="11.25" customHeight="1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2:17" ht="11.25" customHeight="1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2:17" ht="11.25" customHeight="1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2:17" ht="11.25" customHeight="1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2:17" ht="11.25" customHeight="1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2:17" ht="11.25" customHeight="1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2:17" ht="11.25" customHeight="1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2:17" ht="11.25" customHeight="1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2:17" ht="11.25" customHeight="1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2:17" ht="11.25" customHeight="1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2:17" ht="11.25" customHeight="1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2:17" ht="11.25" customHeight="1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2:17" ht="11.25" customHeight="1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2:17" ht="11.25" customHeight="1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2:17" ht="11.25" customHeight="1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2:17" ht="11.25" customHeight="1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2:17" ht="11.25" customHeight="1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2:17" ht="11.25" customHeight="1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2:17" ht="11.25" customHeight="1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2:17" ht="11.25" customHeight="1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2:17" ht="11.25" customHeight="1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2:17" ht="11.25" customHeight="1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2:17" ht="11.25" customHeight="1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2:17" ht="11.25" customHeight="1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2:17" ht="11.25" customHeight="1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2:17" ht="11.25" customHeight="1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2:17" ht="11.25" customHeight="1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2:17" ht="11.25" customHeight="1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2:17" ht="11.25" customHeight="1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2:17" ht="11.25" customHeight="1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2:17" ht="11.25" customHeight="1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2:17" ht="11.25" customHeight="1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2:17" ht="11.25" customHeight="1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2:17" ht="11.25" customHeight="1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2:17" ht="11.25" customHeight="1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2:17" ht="11.25" customHeight="1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2:17" ht="11.25" customHeight="1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2:17" ht="11.25" customHeight="1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2:17" ht="11.25" customHeight="1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2:17" ht="11.25" customHeight="1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2:17" ht="11.25" customHeight="1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2:17" ht="11.25" customHeight="1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2:17" ht="11.25" customHeight="1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2:17" ht="11.25" customHeight="1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2:17" ht="11.25" customHeight="1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2:17" ht="11.25" customHeight="1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2:17" ht="11.25" customHeight="1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2:17" ht="11.25" customHeight="1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2:17" ht="11.25" customHeight="1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2:17" ht="11.25" customHeight="1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2:17" ht="11.25" customHeight="1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2:17" ht="11.25" customHeight="1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2:17" ht="11.25" customHeight="1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2:17" ht="11.25" customHeight="1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2:17" ht="11.25" customHeight="1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2:17" ht="11.25" customHeight="1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2:17" ht="11.25" customHeight="1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2:17" ht="11.25" customHeight="1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2:17" ht="11.25" customHeight="1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2:17" ht="11.25" customHeight="1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2:17" ht="11.25" customHeight="1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2:17" ht="11.25" customHeight="1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2:17" ht="11.25" customHeight="1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2:17" ht="11.25" customHeight="1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2:17" ht="11.25" customHeight="1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2:17" ht="11.25" customHeight="1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2:17" ht="11.25" customHeight="1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2:17" ht="11.25" customHeight="1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2:17" ht="11.25" customHeight="1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2:17" ht="11.25" customHeight="1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2:17" ht="11.25" customHeight="1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2:17" ht="11.25" customHeight="1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2:17" ht="11.25" customHeight="1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2:17" ht="11.25" customHeight="1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2:17" ht="11.25" customHeight="1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2:17" ht="11.25" customHeight="1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2:17" ht="11.25" customHeight="1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2:17" ht="11.25" customHeight="1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2:17" ht="11.25" customHeight="1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2:17" ht="11.25" customHeight="1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2:17" ht="11.25" customHeight="1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2:17" ht="11.25" customHeight="1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2:17" ht="11.25" customHeight="1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2:17" ht="11.25" customHeight="1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2:17" ht="11.25" customHeight="1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2:17" ht="11.25" customHeight="1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2:17" ht="11.25" customHeight="1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2:17" ht="11.25" customHeight="1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2:17" ht="11.25" customHeight="1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2:17" ht="11.25" customHeight="1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2:17" ht="11.25" customHeight="1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2:17" ht="11.25" customHeight="1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2:17" ht="11.25" customHeight="1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2:17" ht="11.25" customHeight="1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2:17" ht="11.25" customHeight="1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2:17" ht="11.25" customHeight="1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2:17" ht="11.25" customHeight="1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2:17" ht="11.25" customHeight="1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2:17" ht="11.25" customHeight="1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2:17" ht="11.25" customHeight="1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2:17" ht="11.25" customHeight="1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2:17" ht="11.25" customHeight="1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2:17" ht="11.25" customHeight="1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2:17" ht="11.25" customHeight="1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2:17" ht="11.25" customHeight="1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2:17" ht="11.25" customHeight="1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2:17" ht="11.25" customHeight="1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2:17" ht="11.25" customHeight="1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2:17" ht="11.25" customHeight="1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2:17" ht="11.25" customHeight="1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2:17" ht="11.25" customHeight="1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2:17" ht="11.25" customHeight="1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2:17" ht="11.25" customHeight="1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2:17" ht="11.25" customHeight="1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2:17" ht="11.25" customHeight="1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2:17" ht="11.25" customHeight="1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2:17" ht="11.25" customHeight="1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2:17" ht="11.25" customHeight="1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2:17" ht="11.25" customHeight="1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2:17" ht="11.25" customHeight="1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2:17" ht="11.25" customHeight="1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2:17" ht="11.25" customHeight="1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2:17" ht="11.25" customHeight="1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2:17" ht="11.25" customHeight="1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2:17" ht="11.25" customHeight="1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2:17" ht="11.25" customHeight="1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2:17" ht="11.25" customHeight="1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2:17" ht="11.25" customHeight="1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2:17" ht="11.25" customHeight="1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2:17" ht="11.25" customHeight="1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2:17" ht="11.25" customHeight="1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2:17" ht="11.25" customHeight="1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2:17" ht="11.25" customHeight="1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2:17" ht="11.25" customHeight="1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2:17" ht="11.25" customHeight="1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2:17" ht="11.25" customHeight="1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2:17" ht="11.25" customHeight="1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2:17" ht="11.25" customHeight="1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2:17" ht="11.25" customHeight="1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2:17" ht="11.25" customHeight="1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2:17" ht="11.25" customHeight="1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2:17" ht="11.25" customHeight="1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2:17" ht="11.25" customHeight="1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2:17" ht="11.25" customHeight="1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2:17" ht="11.25" customHeight="1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2:17" ht="11.25" customHeight="1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2:17" ht="11.25" customHeight="1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2:17" ht="11.25" customHeight="1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2:17" ht="11.25" customHeight="1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2:17" ht="11.25" customHeight="1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2:17" ht="11.25" customHeight="1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2:17" ht="11.25" customHeight="1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2:17" ht="11.25" customHeight="1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2:17" ht="11.25" customHeight="1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2:17" ht="11.25" customHeight="1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2:17" ht="11.25" customHeight="1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2:17" ht="11.25" customHeight="1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2:17" ht="11.25" customHeight="1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2:17" ht="11.25" customHeight="1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2:17" ht="11.25" customHeight="1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2:17" ht="11.25" customHeight="1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2:17" ht="11.25" customHeight="1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2:17" ht="11.25" customHeight="1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2:17" ht="11.25" customHeight="1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2:17" ht="11.25" customHeight="1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2:17" ht="11.25" customHeight="1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2:17" ht="11.25" customHeight="1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2:17" ht="11.25" customHeight="1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2:17" ht="11.25" customHeight="1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2:17" ht="11.25" customHeight="1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2:17" ht="11.25" customHeight="1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2:17" ht="11.25" customHeight="1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2:17" ht="11.25" customHeight="1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2:17" ht="11.25" customHeight="1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2:17" ht="11.25" customHeight="1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2:17" ht="11.25" customHeight="1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2:17" ht="11.25" customHeight="1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2:17" ht="11.25" customHeight="1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2:17" ht="11.25" customHeight="1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2:17" ht="11.25" customHeight="1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2:17" ht="11.25" customHeight="1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2:17" ht="11.25" customHeight="1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2:17" ht="11.25" customHeight="1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2:17" ht="11.25" customHeight="1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2:17" ht="11.25" customHeight="1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2:17" ht="11.25" customHeight="1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2:17" ht="11.25" customHeight="1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2:17" ht="11.25" customHeight="1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2:17" ht="11.25" customHeight="1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2:17" ht="11.25" customHeight="1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2:17" ht="11.25" customHeight="1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2:17" ht="11.25" customHeight="1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2:17" ht="11.25" customHeight="1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2:17" ht="11.25" customHeight="1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2:17" ht="11.25" customHeight="1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2:17" ht="11.25" customHeight="1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2:17" ht="11.25" customHeight="1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2:17" ht="11.25" customHeight="1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2:17" ht="11.25" customHeight="1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2:17" ht="11.25" customHeight="1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2:17" ht="11.25" customHeight="1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2:17" ht="11.25" customHeight="1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2:17" ht="11.25" customHeight="1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2:17" ht="11.25" customHeight="1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2:17" ht="11.25" customHeight="1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2:17" ht="11.25" customHeight="1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2:17" ht="11.25" customHeight="1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2:17" ht="11.25" customHeight="1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2:17" ht="11.25" customHeight="1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2:17" ht="11.25" customHeight="1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2:17" ht="11.25" customHeight="1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2:17" ht="11.25" customHeight="1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2:17" ht="11.25" customHeight="1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2:17" ht="11.25" customHeight="1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2:17" ht="11.25" customHeight="1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2:17" ht="11.25" customHeight="1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2:17" ht="11.25" customHeight="1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2:17" ht="11.25" customHeight="1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2:17" ht="11.25" customHeight="1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2:17" ht="11.25" customHeight="1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2:17" ht="11.25" customHeight="1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2:17" ht="11.25" customHeight="1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2:17" ht="11.25" customHeight="1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2:17" ht="11.25" customHeight="1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2:17" ht="11.25" customHeight="1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2:17" ht="11.25" customHeight="1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2:17" ht="11.25" customHeight="1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2:17" ht="11.25" customHeight="1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2:17" ht="11.25" customHeight="1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2:17" ht="11.25" customHeight="1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2:17" ht="11.25" customHeight="1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2:17" ht="11.25" customHeight="1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2:17" ht="11.25" customHeight="1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2:17" ht="11.25" customHeight="1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2:17" ht="11.25" customHeight="1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2:17" ht="11.25" customHeight="1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2:17" ht="11.25" customHeight="1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2:17" ht="11.25" customHeight="1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2:17" ht="11.25" customHeight="1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2:17" ht="11.25" customHeight="1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2:17" ht="11.25" customHeight="1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2:17" ht="11.25" customHeight="1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2:17" ht="11.25" customHeight="1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2:17" ht="11.25" customHeight="1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2:17" ht="11.25" customHeight="1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2:17" ht="11.25" customHeight="1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2:17" ht="11.25" customHeight="1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2:17" ht="11.25" customHeight="1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2:17" ht="11.25" customHeight="1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2:17" ht="11.25" customHeight="1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2:17" ht="11.25" customHeight="1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2:17" ht="11.25" customHeight="1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2:17" ht="11.25" customHeight="1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2:17" ht="11.25" customHeight="1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2:17" ht="11.25" customHeight="1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</sheetData>
  <mergeCells count="16">
    <mergeCell ref="G3:G4"/>
    <mergeCell ref="M113:N113"/>
    <mergeCell ref="S116:S117"/>
    <mergeCell ref="U116:V116"/>
    <mergeCell ref="H3:I3"/>
    <mergeCell ref="J3:L3"/>
    <mergeCell ref="M3:M4"/>
    <mergeCell ref="N3:N4"/>
    <mergeCell ref="O3:O4"/>
    <mergeCell ref="P3:Q3"/>
    <mergeCell ref="H4:I4"/>
    <mergeCell ref="B3:B4"/>
    <mergeCell ref="C3:C4"/>
    <mergeCell ref="D3:D4"/>
    <mergeCell ref="E3:E4"/>
    <mergeCell ref="F3:F4"/>
  </mergeCells>
  <conditionalFormatting sqref="N5:N112">
    <cfRule type="expression" dxfId="47" priority="4" stopIfTrue="1">
      <formula>S5=3</formula>
    </cfRule>
    <cfRule type="expression" dxfId="46" priority="5" stopIfTrue="1">
      <formula>S5=2</formula>
    </cfRule>
    <cfRule type="expression" dxfId="45" priority="6" stopIfTrue="1">
      <formula>S5=1</formula>
    </cfRule>
  </conditionalFormatting>
  <conditionalFormatting sqref="L5:L112">
    <cfRule type="expression" dxfId="44" priority="3" stopIfTrue="1">
      <formula>K5=0</formula>
    </cfRule>
  </conditionalFormatting>
  <conditionalFormatting sqref="Z137:AA65536 X129:X65536 B783:Q65536 A277:A65536 Y125:Y65536 AB113:IV65536 B113:F114 J113:Q114 G114:I114 B7:B112 R113:V65536 A113:A275 A80:K80 A81:J112 A78:J79 A77:K77 U5:IV112 M5:M112 O5:S112 A1:XFD4 A5:J76 W113:AA115 W125:W65536">
    <cfRule type="cellIs" dxfId="43" priority="2" stopIfTrue="1" operator="equal">
      <formula>0</formula>
    </cfRule>
  </conditionalFormatting>
  <conditionalFormatting sqref="M80 M77 K5:K112">
    <cfRule type="cellIs" dxfId="42" priority="1" stopIfTrue="1" operator="equal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AE742"/>
  <sheetViews>
    <sheetView zoomScaleNormal="100" workbookViewId="0"/>
  </sheetViews>
  <sheetFormatPr defaultRowHeight="11.25" customHeight="1"/>
  <cols>
    <col min="1" max="1" width="9.33203125" style="1"/>
    <col min="2" max="2" width="4.5" style="1" bestFit="1" customWidth="1"/>
    <col min="3" max="3" width="28.83203125" style="1" customWidth="1"/>
    <col min="4" max="4" width="34.33203125" style="1" customWidth="1"/>
    <col min="5" max="5" width="12.5" style="1" customWidth="1"/>
    <col min="6" max="6" width="12.83203125" style="1" customWidth="1"/>
    <col min="7" max="7" width="30.6640625" style="1" customWidth="1"/>
    <col min="8" max="9" width="4.1640625" style="1" customWidth="1"/>
    <col min="10" max="11" width="6.6640625" style="1" customWidth="1"/>
    <col min="12" max="12" width="9.83203125" style="1" customWidth="1"/>
    <col min="13" max="13" width="21.83203125" style="1" customWidth="1"/>
    <col min="14" max="14" width="9.83203125" style="1" customWidth="1"/>
    <col min="15" max="15" width="16.6640625" style="1" customWidth="1"/>
    <col min="16" max="16" width="13" style="1" bestFit="1" customWidth="1"/>
    <col min="17" max="17" width="20.5" style="1" bestFit="1" customWidth="1"/>
    <col min="18" max="18" width="16.83203125" style="1" customWidth="1"/>
    <col min="19" max="19" width="37.5" style="1" customWidth="1"/>
    <col min="20" max="20" width="16.33203125" style="1" customWidth="1"/>
    <col min="21" max="21" width="13.6640625" style="1" bestFit="1" customWidth="1"/>
    <col min="22" max="22" width="34.83203125" style="1" bestFit="1" customWidth="1"/>
    <col min="23" max="23" width="34.6640625" style="1" bestFit="1" customWidth="1"/>
    <col min="24" max="24" width="22" style="1" bestFit="1" customWidth="1"/>
    <col min="25" max="25" width="9.5" style="1" bestFit="1" customWidth="1"/>
    <col min="26" max="26" width="6.1640625" style="1" bestFit="1" customWidth="1"/>
    <col min="27" max="27" width="21.6640625" style="1" customWidth="1"/>
    <col min="28" max="28" width="11.6640625" style="1" bestFit="1" customWidth="1"/>
    <col min="29" max="29" width="29.1640625" style="1" customWidth="1"/>
    <col min="30" max="30" width="4.1640625" style="1" bestFit="1" customWidth="1"/>
    <col min="31" max="31" width="17.83203125" style="1" customWidth="1"/>
    <col min="32" max="32" width="11.6640625" style="1" bestFit="1" customWidth="1"/>
    <col min="33" max="16384" width="9.33203125" style="1"/>
  </cols>
  <sheetData>
    <row r="1" spans="1:30" ht="11.25" customHeight="1">
      <c r="B1" s="11"/>
    </row>
    <row r="3" spans="1:30" ht="11.25" customHeight="1">
      <c r="A3"/>
      <c r="B3" s="233" t="s">
        <v>1931</v>
      </c>
      <c r="C3" s="227" t="s">
        <v>1923</v>
      </c>
      <c r="D3" s="227" t="s">
        <v>1924</v>
      </c>
      <c r="E3" s="227" t="s">
        <v>1925</v>
      </c>
      <c r="F3" s="230" t="s">
        <v>1965</v>
      </c>
      <c r="G3" s="227" t="s">
        <v>1926</v>
      </c>
      <c r="H3" s="257" t="s">
        <v>1927</v>
      </c>
      <c r="I3" s="258"/>
      <c r="J3" s="231" t="s">
        <v>1944</v>
      </c>
      <c r="K3" s="184"/>
      <c r="L3" s="185"/>
      <c r="M3" s="259" t="s">
        <v>1942</v>
      </c>
      <c r="N3" s="230" t="s">
        <v>1936</v>
      </c>
      <c r="O3" s="231" t="s">
        <v>7907</v>
      </c>
      <c r="P3" s="231" t="s">
        <v>1964</v>
      </c>
      <c r="Q3" s="189"/>
      <c r="R3"/>
      <c r="S3" s="1" t="s">
        <v>1943</v>
      </c>
      <c r="U3"/>
      <c r="V3" s="4" t="s">
        <v>1968</v>
      </c>
      <c r="W3" s="4" t="s">
        <v>1970</v>
      </c>
      <c r="X3" s="6" t="s">
        <v>1969</v>
      </c>
      <c r="Y3" s="3" t="s">
        <v>1967</v>
      </c>
      <c r="Z3" s="3" t="s">
        <v>1971</v>
      </c>
      <c r="AA3" s="110" t="s">
        <v>7904</v>
      </c>
      <c r="AB3" s="3" t="s">
        <v>1933</v>
      </c>
    </row>
    <row r="4" spans="1:30" ht="23.25" customHeight="1">
      <c r="A4"/>
      <c r="B4" s="233"/>
      <c r="C4" s="254"/>
      <c r="D4" s="254"/>
      <c r="E4" s="254"/>
      <c r="F4" s="254"/>
      <c r="G4" s="254"/>
      <c r="H4" s="225" t="s">
        <v>1930</v>
      </c>
      <c r="I4" s="226"/>
      <c r="J4" s="54" t="s">
        <v>1928</v>
      </c>
      <c r="K4" s="18" t="s">
        <v>1940</v>
      </c>
      <c r="L4" s="3" t="s">
        <v>1935</v>
      </c>
      <c r="M4" s="259"/>
      <c r="N4" s="229"/>
      <c r="O4" s="231"/>
      <c r="P4" s="53" t="s">
        <v>1988</v>
      </c>
      <c r="Q4" s="4" t="s">
        <v>1329</v>
      </c>
      <c r="R4"/>
      <c r="U4"/>
    </row>
    <row r="5" spans="1:30" ht="11.25" customHeight="1">
      <c r="A5"/>
      <c r="B5" s="44">
        <v>1</v>
      </c>
      <c r="C5" s="111" t="s">
        <v>2008</v>
      </c>
      <c r="D5" s="90"/>
      <c r="E5" s="43" t="str">
        <f>VLOOKUP($C5,'Ewidencja działek'!$A$2:$C$59999,2,0)</f>
        <v>349</v>
      </c>
      <c r="F5" s="43" t="str">
        <f>VLOOKUP($C5,'Ewidencja działek'!$A$2:$C$59999,3,0)</f>
        <v xml:space="preserve">Lębork obr 2 </v>
      </c>
      <c r="G5" s="44" t="s">
        <v>1968</v>
      </c>
      <c r="H5" s="44">
        <v>120</v>
      </c>
      <c r="I5" s="44">
        <v>140</v>
      </c>
      <c r="J5" s="44">
        <v>114</v>
      </c>
      <c r="K5" s="69">
        <f t="shared" ref="K5:K19" si="0">ROUND(H5*I5*J5/10000,0)</f>
        <v>192</v>
      </c>
      <c r="L5" s="70">
        <f>ROUND(VLOOKUP(I5,'Wymiary i ciężar'!$C$4:$D$23,2,0)*K5/1000,1)</f>
        <v>3.3</v>
      </c>
      <c r="M5" s="44">
        <v>80</v>
      </c>
      <c r="N5" s="71" t="str">
        <f t="shared" ref="N5:N19" si="1">IF($M5&gt;=120,"I",IF($M5&lt;=90,"III","II"))</f>
        <v>III</v>
      </c>
      <c r="O5" s="45" t="s">
        <v>1143</v>
      </c>
      <c r="P5" s="72">
        <f>IF(AB5=1,$L5*'Koszty jednostkowe'!$F$12,$L5*'Koszty jednostkowe'!$F$10)</f>
        <v>5997.1559999999999</v>
      </c>
      <c r="Q5" s="72">
        <f>IF(AB5=1,$L5*'Koszty jednostkowe'!$F$23,$L5*'Koszty jednostkowe'!$F$21)</f>
        <v>5103.78</v>
      </c>
      <c r="R5"/>
      <c r="S5" s="9">
        <f t="shared" ref="S5:S19" si="2">IF($M5&gt;=120,1,IF($M5&lt;=90,3,2))</f>
        <v>3</v>
      </c>
      <c r="T5"/>
      <c r="U5"/>
      <c r="V5" s="2">
        <f t="shared" ref="V5:AB9" si="3">IF($G5=V$3,1,0)</f>
        <v>1</v>
      </c>
      <c r="W5" s="2">
        <f t="shared" si="3"/>
        <v>0</v>
      </c>
      <c r="X5" s="2">
        <f t="shared" si="3"/>
        <v>0</v>
      </c>
      <c r="Y5" s="2">
        <f t="shared" si="3"/>
        <v>0</v>
      </c>
      <c r="Z5" s="2">
        <f t="shared" si="3"/>
        <v>0</v>
      </c>
      <c r="AA5" s="2">
        <f t="shared" si="3"/>
        <v>0</v>
      </c>
      <c r="AB5" s="2">
        <f t="shared" si="3"/>
        <v>0</v>
      </c>
      <c r="AD5" s="1">
        <f t="shared" ref="AD5:AD19" si="4">SUM(V5:AB5)</f>
        <v>1</v>
      </c>
    </row>
    <row r="6" spans="1:30" ht="11.25" customHeight="1">
      <c r="A6"/>
      <c r="B6" s="44">
        <f t="shared" ref="B6:B35" si="5">B5+1</f>
        <v>2</v>
      </c>
      <c r="C6" s="111" t="s">
        <v>2021</v>
      </c>
      <c r="D6" s="90" t="s">
        <v>2022</v>
      </c>
      <c r="E6" s="43" t="str">
        <f>VLOOKUP($C6,'Ewidencja działek'!$A$2:$C$59999,2,0)</f>
        <v>357</v>
      </c>
      <c r="F6" s="43" t="str">
        <f>VLOOKUP($C6,'Ewidencja działek'!$A$2:$C$59999,3,0)</f>
        <v xml:space="preserve">Lębork obr 2 </v>
      </c>
      <c r="G6" s="44" t="s">
        <v>1968</v>
      </c>
      <c r="H6" s="44">
        <v>120</v>
      </c>
      <c r="I6" s="44">
        <v>140</v>
      </c>
      <c r="J6" s="44">
        <v>112</v>
      </c>
      <c r="K6" s="69">
        <f t="shared" si="0"/>
        <v>188</v>
      </c>
      <c r="L6" s="70">
        <f>ROUND(VLOOKUP(I6,'Wymiary i ciężar'!$C$4:$D$23,2,0)*K6/1000,1)</f>
        <v>3.2</v>
      </c>
      <c r="M6" s="44">
        <v>80</v>
      </c>
      <c r="N6" s="71" t="str">
        <f t="shared" si="1"/>
        <v>III</v>
      </c>
      <c r="O6" s="45" t="s">
        <v>1148</v>
      </c>
      <c r="P6" s="72">
        <f>IF(AB6=1,$L6*'Koszty jednostkowe'!$F$12,$L6*'Koszty jednostkowe'!$F$10)</f>
        <v>5815.4240000000009</v>
      </c>
      <c r="Q6" s="72">
        <f>IF(AB6=1,$L6*'Koszty jednostkowe'!$F$23,$L6*'Koszty jednostkowe'!$F$21)</f>
        <v>4949.12</v>
      </c>
      <c r="R6"/>
      <c r="S6" s="9">
        <f t="shared" si="2"/>
        <v>3</v>
      </c>
      <c r="T6"/>
      <c r="U6"/>
      <c r="V6" s="2">
        <f t="shared" si="3"/>
        <v>1</v>
      </c>
      <c r="W6" s="2">
        <f t="shared" si="3"/>
        <v>0</v>
      </c>
      <c r="X6" s="2">
        <f t="shared" si="3"/>
        <v>0</v>
      </c>
      <c r="Y6" s="2">
        <f t="shared" si="3"/>
        <v>0</v>
      </c>
      <c r="Z6" s="2">
        <f t="shared" si="3"/>
        <v>0</v>
      </c>
      <c r="AA6" s="2">
        <f t="shared" si="3"/>
        <v>0</v>
      </c>
      <c r="AB6" s="2">
        <f t="shared" si="3"/>
        <v>0</v>
      </c>
      <c r="AD6" s="1">
        <f t="shared" si="4"/>
        <v>1</v>
      </c>
    </row>
    <row r="7" spans="1:30" ht="11.25" customHeight="1">
      <c r="A7"/>
      <c r="B7" s="44">
        <f t="shared" si="5"/>
        <v>3</v>
      </c>
      <c r="C7" s="111" t="s">
        <v>2006</v>
      </c>
      <c r="D7" s="90" t="s">
        <v>2007</v>
      </c>
      <c r="E7" s="43" t="str">
        <f>VLOOKUP($C7,'Ewidencja działek'!$A$2:$C$59999,2,0)</f>
        <v>351</v>
      </c>
      <c r="F7" s="43" t="str">
        <f>VLOOKUP($C7,'Ewidencja działek'!$A$2:$C$59999,3,0)</f>
        <v xml:space="preserve">Lębork obr 2 </v>
      </c>
      <c r="G7" s="44" t="s">
        <v>1968</v>
      </c>
      <c r="H7" s="44">
        <v>120</v>
      </c>
      <c r="I7" s="44">
        <v>140</v>
      </c>
      <c r="J7" s="44">
        <v>104</v>
      </c>
      <c r="K7" s="69">
        <f t="shared" si="0"/>
        <v>175</v>
      </c>
      <c r="L7" s="70">
        <f>ROUND(VLOOKUP(I7,'Wymiary i ciężar'!$C$4:$D$23,2,0)*K7/1000,1)</f>
        <v>3</v>
      </c>
      <c r="M7" s="44">
        <v>80</v>
      </c>
      <c r="N7" s="71" t="str">
        <f t="shared" si="1"/>
        <v>III</v>
      </c>
      <c r="O7" s="45" t="s">
        <v>1142</v>
      </c>
      <c r="P7" s="72">
        <f>IF(AB7=1,$L7*'Koszty jednostkowe'!$F$12,$L7*'Koszty jednostkowe'!$F$10)</f>
        <v>5451.9600000000009</v>
      </c>
      <c r="Q7" s="72">
        <f>IF(AB7=1,$L7*'Koszty jednostkowe'!$F$23,$L7*'Koszty jednostkowe'!$F$21)</f>
        <v>4639.7999999999993</v>
      </c>
      <c r="R7"/>
      <c r="S7" s="9">
        <f t="shared" si="2"/>
        <v>3</v>
      </c>
      <c r="T7"/>
      <c r="U7"/>
      <c r="V7" s="2">
        <f t="shared" si="3"/>
        <v>1</v>
      </c>
      <c r="W7" s="2">
        <f t="shared" si="3"/>
        <v>0</v>
      </c>
      <c r="X7" s="2">
        <f t="shared" si="3"/>
        <v>0</v>
      </c>
      <c r="Y7" s="2">
        <f t="shared" si="3"/>
        <v>0</v>
      </c>
      <c r="Z7" s="2">
        <f t="shared" si="3"/>
        <v>0</v>
      </c>
      <c r="AA7" s="2">
        <f t="shared" si="3"/>
        <v>0</v>
      </c>
      <c r="AB7" s="2">
        <f t="shared" si="3"/>
        <v>0</v>
      </c>
      <c r="AD7" s="1">
        <f t="shared" si="4"/>
        <v>1</v>
      </c>
    </row>
    <row r="8" spans="1:30" ht="11.25" customHeight="1">
      <c r="A8"/>
      <c r="B8" s="44">
        <f t="shared" si="5"/>
        <v>4</v>
      </c>
      <c r="C8" s="111" t="s">
        <v>2004</v>
      </c>
      <c r="D8" s="90" t="s">
        <v>2005</v>
      </c>
      <c r="E8" s="43" t="str">
        <f>VLOOKUP($C8,'Ewidencja działek'!$A$2:$C$59999,2,0)</f>
        <v>365</v>
      </c>
      <c r="F8" s="43" t="str">
        <f>VLOOKUP($C8,'Ewidencja działek'!$A$2:$C$59999,3,0)</f>
        <v xml:space="preserve">Lębork obr 2 </v>
      </c>
      <c r="G8" s="44" t="s">
        <v>1968</v>
      </c>
      <c r="H8" s="44">
        <v>120</v>
      </c>
      <c r="I8" s="44">
        <v>140</v>
      </c>
      <c r="J8" s="44">
        <v>144</v>
      </c>
      <c r="K8" s="69">
        <f t="shared" si="0"/>
        <v>242</v>
      </c>
      <c r="L8" s="70">
        <f>ROUND(VLOOKUP(I8,'Wymiary i ciężar'!$C$4:$D$23,2,0)*K8/1000,1)</f>
        <v>4.0999999999999996</v>
      </c>
      <c r="M8" s="44">
        <v>80</v>
      </c>
      <c r="N8" s="71" t="str">
        <f t="shared" si="1"/>
        <v>III</v>
      </c>
      <c r="O8" s="45" t="s">
        <v>1141</v>
      </c>
      <c r="P8" s="72">
        <f>IF(AB8=1,$L8*'Koszty jednostkowe'!$F$12,$L8*'Koszty jednostkowe'!$F$10)</f>
        <v>7451.0119999999997</v>
      </c>
      <c r="Q8" s="72">
        <f>IF(AB8=1,$L8*'Koszty jednostkowe'!$F$23,$L8*'Koszty jednostkowe'!$F$21)</f>
        <v>6341.0599999999995</v>
      </c>
      <c r="R8"/>
      <c r="S8" s="9">
        <f t="shared" si="2"/>
        <v>3</v>
      </c>
      <c r="T8"/>
      <c r="U8"/>
      <c r="V8" s="2">
        <f t="shared" si="3"/>
        <v>1</v>
      </c>
      <c r="W8" s="2">
        <f t="shared" si="3"/>
        <v>0</v>
      </c>
      <c r="X8" s="2">
        <f t="shared" si="3"/>
        <v>0</v>
      </c>
      <c r="Y8" s="2">
        <f t="shared" si="3"/>
        <v>0</v>
      </c>
      <c r="Z8" s="2">
        <f t="shared" si="3"/>
        <v>0</v>
      </c>
      <c r="AA8" s="2">
        <f t="shared" si="3"/>
        <v>0</v>
      </c>
      <c r="AB8" s="2">
        <f t="shared" si="3"/>
        <v>0</v>
      </c>
      <c r="AD8" s="1">
        <f t="shared" si="4"/>
        <v>1</v>
      </c>
    </row>
    <row r="9" spans="1:30" ht="11.25" customHeight="1">
      <c r="A9"/>
      <c r="B9" s="44">
        <f t="shared" si="5"/>
        <v>5</v>
      </c>
      <c r="C9" s="111" t="s">
        <v>2002</v>
      </c>
      <c r="D9" s="90" t="s">
        <v>2003</v>
      </c>
      <c r="E9" s="43" t="str">
        <f>VLOOKUP($C9,'Ewidencja działek'!$A$2:$C$59999,2,0)</f>
        <v>366</v>
      </c>
      <c r="F9" s="43" t="str">
        <f>VLOOKUP($C9,'Ewidencja działek'!$A$2:$C$59999,3,0)</f>
        <v xml:space="preserve">Lębork obr 2 </v>
      </c>
      <c r="G9" s="44" t="s">
        <v>1968</v>
      </c>
      <c r="H9" s="44">
        <v>120</v>
      </c>
      <c r="I9" s="44">
        <v>140</v>
      </c>
      <c r="J9" s="44">
        <v>112</v>
      </c>
      <c r="K9" s="69">
        <f t="shared" si="0"/>
        <v>188</v>
      </c>
      <c r="L9" s="70">
        <f>ROUND(VLOOKUP(I9,'Wymiary i ciężar'!$C$4:$D$23,2,0)*K9/1000,1)</f>
        <v>3.2</v>
      </c>
      <c r="M9" s="44">
        <v>80</v>
      </c>
      <c r="N9" s="71" t="str">
        <f t="shared" si="1"/>
        <v>III</v>
      </c>
      <c r="O9" s="45" t="s">
        <v>1140</v>
      </c>
      <c r="P9" s="72">
        <f>IF(AB9=1,$L9*'Koszty jednostkowe'!$F$12,$L9*'Koszty jednostkowe'!$F$10)</f>
        <v>5815.4240000000009</v>
      </c>
      <c r="Q9" s="72">
        <f>IF(AB9=1,$L9*'Koszty jednostkowe'!$F$23,$L9*'Koszty jednostkowe'!$F$21)</f>
        <v>4949.12</v>
      </c>
      <c r="R9"/>
      <c r="S9" s="9">
        <f t="shared" si="2"/>
        <v>3</v>
      </c>
      <c r="T9"/>
      <c r="U9"/>
      <c r="V9" s="2">
        <f t="shared" si="3"/>
        <v>1</v>
      </c>
      <c r="W9" s="2">
        <f t="shared" si="3"/>
        <v>0</v>
      </c>
      <c r="X9" s="2">
        <f t="shared" si="3"/>
        <v>0</v>
      </c>
      <c r="Y9" s="2">
        <f t="shared" si="3"/>
        <v>0</v>
      </c>
      <c r="Z9" s="2">
        <f t="shared" si="3"/>
        <v>0</v>
      </c>
      <c r="AA9" s="2">
        <f t="shared" si="3"/>
        <v>0</v>
      </c>
      <c r="AB9" s="2">
        <f t="shared" si="3"/>
        <v>0</v>
      </c>
      <c r="AD9" s="1">
        <f t="shared" si="4"/>
        <v>1</v>
      </c>
    </row>
    <row r="10" spans="1:30" ht="11.25" customHeight="1">
      <c r="A10"/>
      <c r="B10" s="44">
        <f t="shared" si="5"/>
        <v>6</v>
      </c>
      <c r="C10" s="111" t="s">
        <v>4032</v>
      </c>
      <c r="D10" s="102" t="s">
        <v>7903</v>
      </c>
      <c r="E10" s="43" t="str">
        <f>VLOOKUP($C10,'Ewidencja działek'!$A$2:$C$59999,2,0)</f>
        <v>249/2</v>
      </c>
      <c r="F10" s="43" t="str">
        <f>VLOOKUP($C10,'Ewidencja działek'!$A$2:$C$59999,3,0)</f>
        <v xml:space="preserve">Lębork obr 1 </v>
      </c>
      <c r="G10" s="52" t="s">
        <v>1968</v>
      </c>
      <c r="H10" s="44">
        <v>100</v>
      </c>
      <c r="I10" s="44">
        <v>110</v>
      </c>
      <c r="J10" s="44">
        <v>154</v>
      </c>
      <c r="K10" s="69">
        <f t="shared" si="0"/>
        <v>169</v>
      </c>
      <c r="L10" s="70">
        <f>ROUND(VLOOKUP(I10,'Wymiary i ciężar'!$C$4:$D$23,2,0)*K10/1000,1)</f>
        <v>2.2000000000000002</v>
      </c>
      <c r="M10" s="44">
        <v>85</v>
      </c>
      <c r="N10" s="71" t="str">
        <f t="shared" si="1"/>
        <v>III</v>
      </c>
      <c r="O10" s="45" t="s">
        <v>7396</v>
      </c>
      <c r="P10" s="72">
        <f>IF(AB10=1,$L10*'Koszty jednostkowe'!$F$12,$L10*'Koszty jednostkowe'!$F$10)</f>
        <v>3998.1040000000007</v>
      </c>
      <c r="Q10" s="72">
        <f>IF(AB10=1,$L10*'Koszty jednostkowe'!$F$23,$L10*'Koszty jednostkowe'!$F$21)</f>
        <v>3402.52</v>
      </c>
      <c r="R10"/>
      <c r="S10" s="9">
        <f t="shared" si="2"/>
        <v>3</v>
      </c>
      <c r="T10"/>
      <c r="U10"/>
      <c r="V10" s="2">
        <f t="shared" ref="V10:AB17" si="6">IF($G10=V$3,1,0)</f>
        <v>1</v>
      </c>
      <c r="W10" s="2">
        <f t="shared" si="6"/>
        <v>0</v>
      </c>
      <c r="X10" s="2">
        <f t="shared" si="6"/>
        <v>0</v>
      </c>
      <c r="Y10" s="2">
        <f t="shared" si="6"/>
        <v>0</v>
      </c>
      <c r="Z10" s="2">
        <f t="shared" si="6"/>
        <v>0</v>
      </c>
      <c r="AA10" s="2">
        <f t="shared" si="6"/>
        <v>0</v>
      </c>
      <c r="AB10" s="2">
        <f t="shared" si="6"/>
        <v>0</v>
      </c>
      <c r="AD10" s="1">
        <f t="shared" si="4"/>
        <v>1</v>
      </c>
    </row>
    <row r="11" spans="1:30" ht="11.25" customHeight="1">
      <c r="A11"/>
      <c r="B11" s="44">
        <f t="shared" si="5"/>
        <v>7</v>
      </c>
      <c r="C11" s="111" t="s">
        <v>3201</v>
      </c>
      <c r="D11" s="90" t="s">
        <v>2029</v>
      </c>
      <c r="E11" s="43" t="str">
        <f>VLOOKUP($C11,'Ewidencja działek'!$A$2:$C$59999,2,0)</f>
        <v>2/61</v>
      </c>
      <c r="F11" s="43" t="str">
        <f>VLOOKUP($C11,'Ewidencja działek'!$A$2:$C$59999,3,0)</f>
        <v xml:space="preserve">Lębork obr 6 </v>
      </c>
      <c r="G11" s="44" t="s">
        <v>1968</v>
      </c>
      <c r="H11" s="44">
        <v>110</v>
      </c>
      <c r="I11" s="44">
        <v>120</v>
      </c>
      <c r="J11" s="44">
        <v>120</v>
      </c>
      <c r="K11" s="69">
        <f>ROUND(H11*I11*J11/10000,0)</f>
        <v>158</v>
      </c>
      <c r="L11" s="70">
        <f>ROUND(VLOOKUP(I11,'Wymiary i ciężar'!$C$4:$D$23,2,0)*K11/1000,1)</f>
        <v>2.7</v>
      </c>
      <c r="M11" s="44">
        <v>90</v>
      </c>
      <c r="N11" s="71" t="str">
        <f t="shared" si="1"/>
        <v>III</v>
      </c>
      <c r="O11" s="45" t="s">
        <v>2026</v>
      </c>
      <c r="P11" s="72">
        <f>IF(AB11=1,$L11*'Koszty jednostkowe'!$F$12,$L11*'Koszty jednostkowe'!$F$10)</f>
        <v>4906.764000000001</v>
      </c>
      <c r="Q11" s="72">
        <f>IF(AB11=1,$L11*'Koszty jednostkowe'!$F$23,$L11*'Koszty jednostkowe'!$F$21)</f>
        <v>4175.82</v>
      </c>
      <c r="R11"/>
      <c r="S11" s="9">
        <f t="shared" si="2"/>
        <v>3</v>
      </c>
      <c r="T11"/>
      <c r="U11"/>
      <c r="V11" s="2">
        <f t="shared" si="6"/>
        <v>1</v>
      </c>
      <c r="W11" s="2">
        <f t="shared" si="6"/>
        <v>0</v>
      </c>
      <c r="X11" s="2">
        <f t="shared" si="6"/>
        <v>0</v>
      </c>
      <c r="Y11" s="2">
        <f t="shared" si="6"/>
        <v>0</v>
      </c>
      <c r="Z11" s="2">
        <f t="shared" si="6"/>
        <v>0</v>
      </c>
      <c r="AA11" s="2">
        <f t="shared" si="6"/>
        <v>0</v>
      </c>
      <c r="AB11" s="2">
        <f t="shared" si="6"/>
        <v>0</v>
      </c>
      <c r="AD11" s="1">
        <f>SUM(V11:AB11)</f>
        <v>1</v>
      </c>
    </row>
    <row r="12" spans="1:30" ht="11.25" customHeight="1">
      <c r="A12"/>
      <c r="B12" s="44">
        <f t="shared" si="5"/>
        <v>8</v>
      </c>
      <c r="C12" s="111" t="s">
        <v>7899</v>
      </c>
      <c r="D12" s="90"/>
      <c r="E12" s="43">
        <v>320</v>
      </c>
      <c r="F12" s="43" t="s">
        <v>7946</v>
      </c>
      <c r="G12" s="44" t="s">
        <v>1971</v>
      </c>
      <c r="H12" s="44">
        <v>120</v>
      </c>
      <c r="I12" s="44">
        <v>140</v>
      </c>
      <c r="J12" s="44">
        <v>60</v>
      </c>
      <c r="K12" s="69">
        <f t="shared" si="0"/>
        <v>101</v>
      </c>
      <c r="L12" s="70">
        <f>ROUND(VLOOKUP(I12,'Wymiary i ciężar'!$C$4:$D$23,2,0)*K12/1000,1)</f>
        <v>1.7</v>
      </c>
      <c r="M12" s="44">
        <v>80</v>
      </c>
      <c r="N12" s="71" t="str">
        <f t="shared" si="1"/>
        <v>III</v>
      </c>
      <c r="O12" s="45" t="s">
        <v>1159</v>
      </c>
      <c r="P12" s="72">
        <f>IF(AB12=1,$L12*'Koszty jednostkowe'!$F$12,$L12*'Koszty jednostkowe'!$F$10)</f>
        <v>3089.4440000000004</v>
      </c>
      <c r="Q12" s="72">
        <f>IF(AB12=1,$L12*'Koszty jednostkowe'!$F$23,$L12*'Koszty jednostkowe'!$F$21)</f>
        <v>2629.22</v>
      </c>
      <c r="R12"/>
      <c r="S12" s="9">
        <f t="shared" si="2"/>
        <v>3</v>
      </c>
      <c r="T12"/>
      <c r="U12"/>
      <c r="V12" s="2">
        <f t="shared" si="6"/>
        <v>0</v>
      </c>
      <c r="W12" s="2">
        <f t="shared" si="6"/>
        <v>0</v>
      </c>
      <c r="X12" s="2">
        <f t="shared" si="6"/>
        <v>0</v>
      </c>
      <c r="Y12" s="2">
        <f t="shared" si="6"/>
        <v>0</v>
      </c>
      <c r="Z12" s="2">
        <f t="shared" si="6"/>
        <v>1</v>
      </c>
      <c r="AA12" s="2">
        <f t="shared" si="6"/>
        <v>0</v>
      </c>
      <c r="AB12" s="2">
        <f t="shared" si="6"/>
        <v>0</v>
      </c>
      <c r="AD12" s="1">
        <f t="shared" si="4"/>
        <v>1</v>
      </c>
    </row>
    <row r="13" spans="1:30" ht="11.25" customHeight="1">
      <c r="A13"/>
      <c r="B13" s="44">
        <f t="shared" si="5"/>
        <v>9</v>
      </c>
      <c r="C13" s="111" t="s">
        <v>1165</v>
      </c>
      <c r="D13" s="90" t="s">
        <v>1166</v>
      </c>
      <c r="E13" s="43" t="str">
        <f>VLOOKUP($C13,'Ewidencja działek'!$A$2:$C$59999,2,0)</f>
        <v>204</v>
      </c>
      <c r="F13" s="43" t="str">
        <f>VLOOKUP($C13,'Ewidencja działek'!$A$2:$C$59999,3,0)</f>
        <v xml:space="preserve">Lębork obr 6 </v>
      </c>
      <c r="G13" s="43" t="s">
        <v>1968</v>
      </c>
      <c r="H13" s="44">
        <v>110</v>
      </c>
      <c r="I13" s="44">
        <v>120</v>
      </c>
      <c r="J13" s="44">
        <v>192</v>
      </c>
      <c r="K13" s="69">
        <f t="shared" si="0"/>
        <v>253</v>
      </c>
      <c r="L13" s="70">
        <f>ROUND(VLOOKUP(I13,'Wymiary i ciężar'!$C$4:$D$23,2,0)*K13/1000,1)</f>
        <v>4.3</v>
      </c>
      <c r="M13" s="44">
        <v>90</v>
      </c>
      <c r="N13" s="71" t="str">
        <f t="shared" si="1"/>
        <v>III</v>
      </c>
      <c r="O13" s="45" t="s">
        <v>1173</v>
      </c>
      <c r="P13" s="72">
        <f>IF(AB13=1,$L13*'Koszty jednostkowe'!$F$12,$L13*'Koszty jednostkowe'!$F$10)</f>
        <v>7814.4760000000006</v>
      </c>
      <c r="Q13" s="72">
        <f>IF(AB13=1,$L13*'Koszty jednostkowe'!$F$23,$L13*'Koszty jednostkowe'!$F$21)</f>
        <v>6650.3799999999992</v>
      </c>
      <c r="R13"/>
      <c r="S13" s="9">
        <f t="shared" si="2"/>
        <v>3</v>
      </c>
      <c r="T13"/>
      <c r="U13"/>
      <c r="V13" s="2">
        <f t="shared" si="6"/>
        <v>1</v>
      </c>
      <c r="W13" s="2">
        <f t="shared" si="6"/>
        <v>0</v>
      </c>
      <c r="X13" s="2">
        <f t="shared" si="6"/>
        <v>0</v>
      </c>
      <c r="Y13" s="2">
        <f t="shared" si="6"/>
        <v>0</v>
      </c>
      <c r="Z13" s="2">
        <f t="shared" si="6"/>
        <v>0</v>
      </c>
      <c r="AA13" s="2">
        <f t="shared" si="6"/>
        <v>0</v>
      </c>
      <c r="AB13" s="2">
        <f t="shared" si="6"/>
        <v>0</v>
      </c>
      <c r="AD13" s="1">
        <f t="shared" si="4"/>
        <v>1</v>
      </c>
    </row>
    <row r="14" spans="1:30" ht="11.25" customHeight="1">
      <c r="A14"/>
      <c r="B14" s="44">
        <f t="shared" si="5"/>
        <v>10</v>
      </c>
      <c r="C14" s="111" t="s">
        <v>1167</v>
      </c>
      <c r="D14" s="90" t="s">
        <v>1168</v>
      </c>
      <c r="E14" s="43" t="str">
        <f>VLOOKUP($C14,'Ewidencja działek'!$A$2:$C$59999,2,0)</f>
        <v>205</v>
      </c>
      <c r="F14" s="43" t="str">
        <f>VLOOKUP($C14,'Ewidencja działek'!$A$2:$C$59999,3,0)</f>
        <v xml:space="preserve">Lębork obr 6 </v>
      </c>
      <c r="G14" s="44" t="s">
        <v>1968</v>
      </c>
      <c r="H14" s="44">
        <v>100</v>
      </c>
      <c r="I14" s="44">
        <v>120</v>
      </c>
      <c r="J14" s="44">
        <v>126</v>
      </c>
      <c r="K14" s="69">
        <f t="shared" si="0"/>
        <v>151</v>
      </c>
      <c r="L14" s="70">
        <f>ROUND(VLOOKUP(I14,'Wymiary i ciężar'!$C$4:$D$23,2,0)*K14/1000,1)</f>
        <v>2.6</v>
      </c>
      <c r="M14" s="44">
        <v>90</v>
      </c>
      <c r="N14" s="71" t="str">
        <f t="shared" si="1"/>
        <v>III</v>
      </c>
      <c r="O14" s="45" t="s">
        <v>1174</v>
      </c>
      <c r="P14" s="72">
        <f>IF(AB14=1,$L14*'Koszty jednostkowe'!$F$12,$L14*'Koszty jednostkowe'!$F$10)</f>
        <v>4725.0320000000002</v>
      </c>
      <c r="Q14" s="72">
        <f>IF(AB14=1,$L14*'Koszty jednostkowe'!$F$23,$L14*'Koszty jednostkowe'!$F$21)</f>
        <v>4021.16</v>
      </c>
      <c r="R14"/>
      <c r="S14" s="9">
        <f t="shared" si="2"/>
        <v>3</v>
      </c>
      <c r="T14"/>
      <c r="U14"/>
      <c r="V14" s="2">
        <f t="shared" si="6"/>
        <v>1</v>
      </c>
      <c r="W14" s="2">
        <f t="shared" si="6"/>
        <v>0</v>
      </c>
      <c r="X14" s="2">
        <f t="shared" si="6"/>
        <v>0</v>
      </c>
      <c r="Y14" s="2">
        <f t="shared" si="6"/>
        <v>0</v>
      </c>
      <c r="Z14" s="2">
        <f t="shared" si="6"/>
        <v>0</v>
      </c>
      <c r="AA14" s="2">
        <f t="shared" si="6"/>
        <v>0</v>
      </c>
      <c r="AB14" s="2">
        <f t="shared" si="6"/>
        <v>0</v>
      </c>
      <c r="AD14" s="1">
        <f t="shared" si="4"/>
        <v>1</v>
      </c>
    </row>
    <row r="15" spans="1:30" ht="11.25" customHeight="1">
      <c r="A15"/>
      <c r="B15" s="44">
        <f t="shared" si="5"/>
        <v>11</v>
      </c>
      <c r="C15" s="111" t="s">
        <v>1182</v>
      </c>
      <c r="D15" s="90" t="s">
        <v>1183</v>
      </c>
      <c r="E15" s="43" t="str">
        <f>VLOOKUP($C15,'Ewidencja działek'!$A$2:$C$59999,2,0)</f>
        <v>320</v>
      </c>
      <c r="F15" s="43" t="str">
        <f>VLOOKUP($C15,'Ewidencja działek'!$A$2:$C$59999,3,0)</f>
        <v xml:space="preserve">Lębork obr 6 </v>
      </c>
      <c r="G15" s="44" t="s">
        <v>1968</v>
      </c>
      <c r="H15" s="44">
        <v>110</v>
      </c>
      <c r="I15" s="44">
        <v>120</v>
      </c>
      <c r="J15" s="44">
        <v>160</v>
      </c>
      <c r="K15" s="69">
        <f t="shared" si="0"/>
        <v>211</v>
      </c>
      <c r="L15" s="70">
        <f>ROUND(VLOOKUP(I15,'Wymiary i ciężar'!$C$4:$D$23,2,0)*K15/1000,1)</f>
        <v>3.6</v>
      </c>
      <c r="M15" s="44">
        <v>90</v>
      </c>
      <c r="N15" s="71" t="str">
        <f t="shared" si="1"/>
        <v>III</v>
      </c>
      <c r="O15" s="89" t="s">
        <v>1187</v>
      </c>
      <c r="P15" s="72">
        <f>IF(AB15=1,$L15*'Koszty jednostkowe'!$F$12,$L15*'Koszty jednostkowe'!$F$10)</f>
        <v>6542.3520000000008</v>
      </c>
      <c r="Q15" s="72">
        <f>IF(AB15=1,$L15*'Koszty jednostkowe'!$F$23,$L15*'Koszty jednostkowe'!$F$21)</f>
        <v>5567.76</v>
      </c>
      <c r="R15"/>
      <c r="S15" s="9">
        <f t="shared" si="2"/>
        <v>3</v>
      </c>
      <c r="T15"/>
      <c r="U15"/>
      <c r="V15" s="2">
        <f t="shared" si="6"/>
        <v>1</v>
      </c>
      <c r="W15" s="2">
        <f t="shared" si="6"/>
        <v>0</v>
      </c>
      <c r="X15" s="2">
        <f t="shared" si="6"/>
        <v>0</v>
      </c>
      <c r="Y15" s="2">
        <f t="shared" si="6"/>
        <v>0</v>
      </c>
      <c r="Z15" s="2">
        <f t="shared" si="6"/>
        <v>0</v>
      </c>
      <c r="AA15" s="2">
        <f t="shared" si="6"/>
        <v>0</v>
      </c>
      <c r="AB15" s="2">
        <f t="shared" si="6"/>
        <v>0</v>
      </c>
      <c r="AD15" s="1">
        <f t="shared" si="4"/>
        <v>1</v>
      </c>
    </row>
    <row r="16" spans="1:30" ht="11.25" customHeight="1">
      <c r="A16"/>
      <c r="B16" s="44">
        <f t="shared" si="5"/>
        <v>12</v>
      </c>
      <c r="C16" s="111" t="s">
        <v>1184</v>
      </c>
      <c r="D16" s="90" t="s">
        <v>1185</v>
      </c>
      <c r="E16" s="43" t="str">
        <f>VLOOKUP($C16,'Ewidencja działek'!$A$2:$C$59999,2,0)</f>
        <v>322</v>
      </c>
      <c r="F16" s="43" t="str">
        <f>VLOOKUP($C16,'Ewidencja działek'!$A$2:$C$59999,3,0)</f>
        <v xml:space="preserve">Lębork obr 6 </v>
      </c>
      <c r="G16" s="44" t="s">
        <v>1968</v>
      </c>
      <c r="H16" s="44">
        <v>110</v>
      </c>
      <c r="I16" s="44">
        <v>120</v>
      </c>
      <c r="J16" s="44">
        <v>110</v>
      </c>
      <c r="K16" s="69">
        <f t="shared" si="0"/>
        <v>145</v>
      </c>
      <c r="L16" s="70">
        <f>ROUND(VLOOKUP(I16,'Wymiary i ciężar'!$C$4:$D$23,2,0)*K16/1000,1)</f>
        <v>2.5</v>
      </c>
      <c r="M16" s="44">
        <v>90</v>
      </c>
      <c r="N16" s="71" t="str">
        <f t="shared" si="1"/>
        <v>III</v>
      </c>
      <c r="O16" s="45" t="s">
        <v>1188</v>
      </c>
      <c r="P16" s="72">
        <f>IF(AB16=1,$L16*'Koszty jednostkowe'!$F$12,$L16*'Koszty jednostkowe'!$F$10)</f>
        <v>4543.3</v>
      </c>
      <c r="Q16" s="72">
        <f>IF(AB16=1,$L16*'Koszty jednostkowe'!$F$23,$L16*'Koszty jednostkowe'!$F$21)</f>
        <v>3866.5</v>
      </c>
      <c r="R16"/>
      <c r="S16" s="9">
        <f t="shared" si="2"/>
        <v>3</v>
      </c>
      <c r="T16"/>
      <c r="U16"/>
      <c r="V16" s="2">
        <f t="shared" si="6"/>
        <v>1</v>
      </c>
      <c r="W16" s="2">
        <f t="shared" si="6"/>
        <v>0</v>
      </c>
      <c r="X16" s="2">
        <f t="shared" si="6"/>
        <v>0</v>
      </c>
      <c r="Y16" s="2">
        <f t="shared" si="6"/>
        <v>0</v>
      </c>
      <c r="Z16" s="2">
        <f t="shared" si="6"/>
        <v>0</v>
      </c>
      <c r="AA16" s="2">
        <f t="shared" si="6"/>
        <v>0</v>
      </c>
      <c r="AB16" s="2">
        <f t="shared" si="6"/>
        <v>0</v>
      </c>
      <c r="AD16" s="1">
        <f t="shared" si="4"/>
        <v>1</v>
      </c>
    </row>
    <row r="17" spans="1:30" ht="11.25" customHeight="1">
      <c r="A17"/>
      <c r="B17" s="44">
        <f t="shared" si="5"/>
        <v>13</v>
      </c>
      <c r="C17" s="111" t="s">
        <v>1189</v>
      </c>
      <c r="D17" s="90" t="s">
        <v>4536</v>
      </c>
      <c r="E17" s="43" t="str">
        <f>VLOOKUP($C17,'Ewidencja działek'!$A$2:$C$59999,2,0)</f>
        <v>201</v>
      </c>
      <c r="F17" s="43" t="str">
        <f>VLOOKUP($C17,'Ewidencja działek'!$A$2:$C$59999,3,0)</f>
        <v xml:space="preserve">Lębork obr 6 </v>
      </c>
      <c r="G17" s="44" t="s">
        <v>1968</v>
      </c>
      <c r="H17" s="44">
        <v>110</v>
      </c>
      <c r="I17" s="44">
        <v>140</v>
      </c>
      <c r="J17" s="44">
        <v>110</v>
      </c>
      <c r="K17" s="69">
        <f t="shared" si="0"/>
        <v>169</v>
      </c>
      <c r="L17" s="70">
        <f>ROUND(VLOOKUP(I17,'Wymiary i ciężar'!$C$4:$D$23,2,0)*K17/1000,1)</f>
        <v>2.9</v>
      </c>
      <c r="M17" s="44">
        <v>90</v>
      </c>
      <c r="N17" s="71" t="str">
        <f t="shared" si="1"/>
        <v>III</v>
      </c>
      <c r="O17" s="45" t="s">
        <v>4537</v>
      </c>
      <c r="P17" s="72">
        <f>IF(AB17=1,$L17*'Koszty jednostkowe'!$F$12,$L17*'Koszty jednostkowe'!$F$10)</f>
        <v>5270.2280000000001</v>
      </c>
      <c r="Q17" s="72">
        <f>IF(AB17=1,$L17*'Koszty jednostkowe'!$F$23,$L17*'Koszty jednostkowe'!$F$21)</f>
        <v>4485.1399999999994</v>
      </c>
      <c r="R17"/>
      <c r="S17" s="9">
        <f t="shared" si="2"/>
        <v>3</v>
      </c>
      <c r="T17"/>
      <c r="U17"/>
      <c r="V17" s="2">
        <f t="shared" si="6"/>
        <v>1</v>
      </c>
      <c r="W17" s="2">
        <f t="shared" si="6"/>
        <v>0</v>
      </c>
      <c r="X17" s="2">
        <f t="shared" si="6"/>
        <v>0</v>
      </c>
      <c r="Y17" s="2">
        <f t="shared" ref="V17:AB24" si="7">IF($G17=Y$3,1,0)</f>
        <v>0</v>
      </c>
      <c r="Z17" s="2">
        <f t="shared" si="7"/>
        <v>0</v>
      </c>
      <c r="AA17" s="2">
        <f t="shared" si="7"/>
        <v>0</v>
      </c>
      <c r="AB17" s="2">
        <f t="shared" si="7"/>
        <v>0</v>
      </c>
      <c r="AD17" s="1">
        <f t="shared" si="4"/>
        <v>1</v>
      </c>
    </row>
    <row r="18" spans="1:30" ht="11.25" customHeight="1">
      <c r="A18"/>
      <c r="B18" s="44">
        <f t="shared" si="5"/>
        <v>14</v>
      </c>
      <c r="C18" s="111" t="s">
        <v>1107</v>
      </c>
      <c r="D18" s="90"/>
      <c r="E18" s="43" t="str">
        <f>VLOOKUP($C18,'Ewidencja działek'!$A$2:$C$59999,2,0)</f>
        <v>319</v>
      </c>
      <c r="F18" s="43" t="str">
        <f>VLOOKUP($C18,'Ewidencja działek'!$A$2:$C$59999,3,0)</f>
        <v xml:space="preserve">Lębork obr 2 </v>
      </c>
      <c r="G18" s="44" t="s">
        <v>1969</v>
      </c>
      <c r="H18" s="44">
        <v>120</v>
      </c>
      <c r="I18" s="44">
        <v>140</v>
      </c>
      <c r="J18" s="44">
        <v>70</v>
      </c>
      <c r="K18" s="69">
        <f t="shared" si="0"/>
        <v>118</v>
      </c>
      <c r="L18" s="70">
        <f>ROUND(VLOOKUP(I18,'Wymiary i ciężar'!$C$4:$D$23,2,0)*K18/1000,1)</f>
        <v>2</v>
      </c>
      <c r="M18" s="44">
        <v>90</v>
      </c>
      <c r="N18" s="71" t="str">
        <f t="shared" si="1"/>
        <v>III</v>
      </c>
      <c r="O18" s="103" t="s">
        <v>7913</v>
      </c>
      <c r="P18" s="72">
        <f>IF(AB18=1,$L18*'Koszty jednostkowe'!$F$12,$L18*'Koszty jednostkowe'!$F$10)</f>
        <v>3634.6400000000003</v>
      </c>
      <c r="Q18" s="72">
        <f>IF(AB18=1,$L18*'Koszty jednostkowe'!$F$23,$L18*'Koszty jednostkowe'!$F$21)</f>
        <v>3093.2</v>
      </c>
      <c r="R18"/>
      <c r="S18" s="9">
        <f t="shared" si="2"/>
        <v>3</v>
      </c>
      <c r="T18"/>
      <c r="U18"/>
      <c r="V18" s="2">
        <f t="shared" si="7"/>
        <v>0</v>
      </c>
      <c r="W18" s="2">
        <f t="shared" si="7"/>
        <v>0</v>
      </c>
      <c r="X18" s="2">
        <f t="shared" si="7"/>
        <v>1</v>
      </c>
      <c r="Y18" s="2">
        <f t="shared" si="7"/>
        <v>0</v>
      </c>
      <c r="Z18" s="2">
        <f t="shared" si="7"/>
        <v>0</v>
      </c>
      <c r="AA18" s="2">
        <f t="shared" si="7"/>
        <v>0</v>
      </c>
      <c r="AB18" s="2">
        <f t="shared" si="7"/>
        <v>0</v>
      </c>
      <c r="AD18" s="1">
        <f>SUM(V18:AB18)</f>
        <v>1</v>
      </c>
    </row>
    <row r="19" spans="1:30" ht="11.25" customHeight="1">
      <c r="A19"/>
      <c r="B19" s="44">
        <f t="shared" si="5"/>
        <v>15</v>
      </c>
      <c r="C19" s="112" t="s">
        <v>1993</v>
      </c>
      <c r="D19" s="90" t="s">
        <v>4541</v>
      </c>
      <c r="E19" s="43" t="str">
        <f>VLOOKUP($C19,'Ewidencja działek'!$A$2:$C$59999,2,0)</f>
        <v>320</v>
      </c>
      <c r="F19" s="43" t="str">
        <f>VLOOKUP($C19,'Ewidencja działek'!$A$2:$C$59999,3,0)</f>
        <v xml:space="preserve">Lębork obr 2 </v>
      </c>
      <c r="G19" s="43" t="s">
        <v>1968</v>
      </c>
      <c r="H19" s="44">
        <v>120</v>
      </c>
      <c r="I19" s="44">
        <v>140</v>
      </c>
      <c r="J19" s="44">
        <v>177</v>
      </c>
      <c r="K19" s="69">
        <f t="shared" si="0"/>
        <v>297</v>
      </c>
      <c r="L19" s="70">
        <f>ROUND(VLOOKUP(I19,'Wymiary i ciężar'!$C$4:$D$23,2,0)*K19/1000,1)</f>
        <v>5</v>
      </c>
      <c r="M19" s="44">
        <v>80</v>
      </c>
      <c r="N19" s="71" t="str">
        <f t="shared" si="1"/>
        <v>III</v>
      </c>
      <c r="O19" s="45" t="s">
        <v>4550</v>
      </c>
      <c r="P19" s="72">
        <f>IF(AB19=1,$L19*'Koszty jednostkowe'!$F$12,$L19*'Koszty jednostkowe'!$F$10)</f>
        <v>9086.6</v>
      </c>
      <c r="Q19" s="72">
        <f>IF(AB19=1,$L19*'Koszty jednostkowe'!$F$23,$L19*'Koszty jednostkowe'!$F$21)</f>
        <v>7733</v>
      </c>
      <c r="R19"/>
      <c r="S19" s="9">
        <f t="shared" si="2"/>
        <v>3</v>
      </c>
      <c r="T19"/>
      <c r="U19"/>
      <c r="V19" s="2">
        <f t="shared" si="7"/>
        <v>1</v>
      </c>
      <c r="W19" s="2">
        <f t="shared" si="7"/>
        <v>0</v>
      </c>
      <c r="X19" s="2">
        <f t="shared" si="7"/>
        <v>0</v>
      </c>
      <c r="Y19" s="2">
        <f t="shared" si="7"/>
        <v>0</v>
      </c>
      <c r="Z19" s="2">
        <f t="shared" si="7"/>
        <v>0</v>
      </c>
      <c r="AA19" s="2">
        <f t="shared" si="7"/>
        <v>0</v>
      </c>
      <c r="AB19" s="2">
        <f t="shared" si="7"/>
        <v>0</v>
      </c>
      <c r="AD19" s="1">
        <f t="shared" si="4"/>
        <v>1</v>
      </c>
    </row>
    <row r="20" spans="1:30" ht="11.25" customHeight="1">
      <c r="A20"/>
      <c r="B20" s="44">
        <f t="shared" si="5"/>
        <v>16</v>
      </c>
      <c r="C20" s="111" t="s">
        <v>1059</v>
      </c>
      <c r="D20" s="90" t="s">
        <v>4560</v>
      </c>
      <c r="E20" s="43" t="str">
        <f>VLOOKUP($C20,'Ewidencja działek'!$A$2:$C$59999,2,0)</f>
        <v>256</v>
      </c>
      <c r="F20" s="43" t="str">
        <f>VLOOKUP($C20,'Ewidencja działek'!$A$2:$C$59999,3,0)</f>
        <v xml:space="preserve">Lębork obr 2 </v>
      </c>
      <c r="G20" s="52" t="s">
        <v>1968</v>
      </c>
      <c r="H20" s="44">
        <v>90</v>
      </c>
      <c r="I20" s="44">
        <v>110</v>
      </c>
      <c r="J20" s="44">
        <v>150</v>
      </c>
      <c r="K20" s="69">
        <f t="shared" ref="K20:K29" si="8">ROUND(H20*I20*J20/10000,0)</f>
        <v>149</v>
      </c>
      <c r="L20" s="70">
        <f>ROUND(VLOOKUP(I20,'Wymiary i ciężar'!$C$4:$D$23,2,0)*K20/1000,1)</f>
        <v>1.9</v>
      </c>
      <c r="M20" s="44">
        <v>80</v>
      </c>
      <c r="N20" s="71" t="str">
        <f t="shared" ref="N20:N29" si="9">IF($M20&gt;=120,"I",IF($M20&lt;=90,"III","II"))</f>
        <v>III</v>
      </c>
      <c r="O20" s="45" t="s">
        <v>4561</v>
      </c>
      <c r="P20" s="72">
        <f>IF(AB20=1,$L20*'Koszty jednostkowe'!$F$12,$L20*'Koszty jednostkowe'!$F$10)</f>
        <v>3452.9080000000004</v>
      </c>
      <c r="Q20" s="72">
        <f>IF(AB20=1,$L20*'Koszty jednostkowe'!$F$23,$L20*'Koszty jednostkowe'!$F$21)</f>
        <v>2938.5399999999995</v>
      </c>
      <c r="R20"/>
      <c r="S20" s="9">
        <f t="shared" ref="S20:S29" si="10">IF($M20&gt;=120,1,IF($M20&lt;=90,3,2))</f>
        <v>3</v>
      </c>
      <c r="T20"/>
      <c r="U20"/>
      <c r="V20" s="2">
        <f t="shared" si="7"/>
        <v>1</v>
      </c>
      <c r="W20" s="2">
        <f t="shared" si="7"/>
        <v>0</v>
      </c>
      <c r="X20" s="2">
        <f t="shared" si="7"/>
        <v>0</v>
      </c>
      <c r="Y20" s="2">
        <f t="shared" si="7"/>
        <v>0</v>
      </c>
      <c r="Z20" s="2">
        <f t="shared" si="7"/>
        <v>0</v>
      </c>
      <c r="AA20" s="2">
        <f t="shared" si="7"/>
        <v>0</v>
      </c>
      <c r="AB20" s="2">
        <f t="shared" si="7"/>
        <v>0</v>
      </c>
      <c r="AD20" s="1">
        <f t="shared" ref="AD20:AD29" si="11">SUM(V20:AB20)</f>
        <v>1</v>
      </c>
    </row>
    <row r="21" spans="1:30" ht="11.25" customHeight="1">
      <c r="A21"/>
      <c r="B21" s="44">
        <f t="shared" si="5"/>
        <v>17</v>
      </c>
      <c r="C21" s="112" t="s">
        <v>5248</v>
      </c>
      <c r="D21" s="90"/>
      <c r="E21" s="43" t="str">
        <f>VLOOKUP($C21,'Ewidencja działek'!$A$2:$C$59999,2,0)</f>
        <v>99</v>
      </c>
      <c r="F21" s="43" t="str">
        <f>VLOOKUP($C21,'Ewidencja działek'!$A$2:$C$59999,3,0)</f>
        <v>Lębork obr 12</v>
      </c>
      <c r="G21" s="44" t="s">
        <v>1968</v>
      </c>
      <c r="H21" s="44">
        <v>110</v>
      </c>
      <c r="I21" s="44">
        <v>120</v>
      </c>
      <c r="J21" s="44">
        <v>150</v>
      </c>
      <c r="K21" s="69">
        <f t="shared" si="8"/>
        <v>198</v>
      </c>
      <c r="L21" s="70">
        <f>ROUND(VLOOKUP(I21,'Wymiary i ciężar'!$C$4:$D$23,2,0)*K21/1000,1)</f>
        <v>3.4</v>
      </c>
      <c r="M21" s="44">
        <v>90</v>
      </c>
      <c r="N21" s="71" t="str">
        <f t="shared" si="9"/>
        <v>III</v>
      </c>
      <c r="O21" s="45" t="s">
        <v>4559</v>
      </c>
      <c r="P21" s="72">
        <f>IF(AB21=1,$L21*'Koszty jednostkowe'!$F$12,$L21*'Koszty jednostkowe'!$F$10)</f>
        <v>6178.8880000000008</v>
      </c>
      <c r="Q21" s="72">
        <f>IF(AB21=1,$L21*'Koszty jednostkowe'!$F$23,$L21*'Koszty jednostkowe'!$F$21)</f>
        <v>5258.44</v>
      </c>
      <c r="R21"/>
      <c r="S21" s="9">
        <f t="shared" si="10"/>
        <v>3</v>
      </c>
      <c r="T21"/>
      <c r="U21"/>
      <c r="V21" s="2">
        <f t="shared" si="7"/>
        <v>1</v>
      </c>
      <c r="W21" s="2">
        <f t="shared" si="7"/>
        <v>0</v>
      </c>
      <c r="X21" s="2">
        <f t="shared" si="7"/>
        <v>0</v>
      </c>
      <c r="Y21" s="2">
        <f t="shared" si="7"/>
        <v>0</v>
      </c>
      <c r="Z21" s="2">
        <f t="shared" si="7"/>
        <v>0</v>
      </c>
      <c r="AA21" s="2">
        <f t="shared" si="7"/>
        <v>0</v>
      </c>
      <c r="AB21" s="2">
        <f t="shared" si="7"/>
        <v>0</v>
      </c>
      <c r="AD21" s="1">
        <f t="shared" si="11"/>
        <v>1</v>
      </c>
    </row>
    <row r="22" spans="1:30" ht="11.25" customHeight="1">
      <c r="A22"/>
      <c r="B22" s="44">
        <f t="shared" si="5"/>
        <v>18</v>
      </c>
      <c r="C22" s="111" t="s">
        <v>1024</v>
      </c>
      <c r="D22" s="90" t="s">
        <v>4585</v>
      </c>
      <c r="E22" s="43" t="str">
        <f>VLOOKUP($C22,'Ewidencja działek'!$A$2:$C$59999,2,0)</f>
        <v>215</v>
      </c>
      <c r="F22" s="43" t="str">
        <f>VLOOKUP($C22,'Ewidencja działek'!$A$2:$C$59999,3,0)</f>
        <v xml:space="preserve">Lębork obr 2 </v>
      </c>
      <c r="G22" s="44" t="s">
        <v>1968</v>
      </c>
      <c r="H22" s="44">
        <v>90</v>
      </c>
      <c r="I22" s="44">
        <v>110</v>
      </c>
      <c r="J22" s="44">
        <v>92</v>
      </c>
      <c r="K22" s="69">
        <f>ROUND(H22*I22*J22/10000,0)</f>
        <v>91</v>
      </c>
      <c r="L22" s="70">
        <f>ROUND(VLOOKUP(I22,'Wymiary i ciężar'!$C$4:$D$23,2,0)*K22/1000,1)</f>
        <v>1.2</v>
      </c>
      <c r="M22" s="44">
        <v>90</v>
      </c>
      <c r="N22" s="71" t="str">
        <f t="shared" si="9"/>
        <v>III</v>
      </c>
      <c r="O22" s="45" t="s">
        <v>4603</v>
      </c>
      <c r="P22" s="72">
        <f>IF(AB22=1,$L22*'Koszty jednostkowe'!$F$12,$L22*'Koszty jednostkowe'!$F$10)</f>
        <v>2180.7840000000001</v>
      </c>
      <c r="Q22" s="72">
        <f>IF(AB22=1,$L22*'Koszty jednostkowe'!$F$23,$L22*'Koszty jednostkowe'!$F$21)</f>
        <v>1855.9199999999998</v>
      </c>
      <c r="R22"/>
      <c r="S22" s="9">
        <f t="shared" si="10"/>
        <v>3</v>
      </c>
      <c r="T22"/>
      <c r="U22"/>
      <c r="V22" s="2">
        <f t="shared" si="7"/>
        <v>1</v>
      </c>
      <c r="W22" s="2">
        <f t="shared" si="7"/>
        <v>0</v>
      </c>
      <c r="X22" s="2">
        <f t="shared" si="7"/>
        <v>0</v>
      </c>
      <c r="Y22" s="2">
        <f t="shared" si="7"/>
        <v>0</v>
      </c>
      <c r="Z22" s="2">
        <f t="shared" si="7"/>
        <v>0</v>
      </c>
      <c r="AA22" s="2">
        <f t="shared" si="7"/>
        <v>0</v>
      </c>
      <c r="AB22" s="2">
        <f t="shared" si="7"/>
        <v>0</v>
      </c>
      <c r="AD22" s="1">
        <f>SUM(V22:AB22)</f>
        <v>1</v>
      </c>
    </row>
    <row r="23" spans="1:30" ht="11.25" customHeight="1">
      <c r="A23"/>
      <c r="B23" s="44">
        <f t="shared" si="5"/>
        <v>19</v>
      </c>
      <c r="C23" s="111" t="s">
        <v>976</v>
      </c>
      <c r="D23" s="90" t="s">
        <v>4583</v>
      </c>
      <c r="E23" s="43" t="str">
        <f>VLOOKUP($C23,'Ewidencja działek'!$A$2:$C$59999,2,0)</f>
        <v>156</v>
      </c>
      <c r="F23" s="43" t="str">
        <f>VLOOKUP($C23,'Ewidencja działek'!$A$2:$C$59999,3,0)</f>
        <v xml:space="preserve">Lębork obr 2 </v>
      </c>
      <c r="G23" s="44" t="s">
        <v>1968</v>
      </c>
      <c r="H23" s="44">
        <v>120</v>
      </c>
      <c r="I23" s="44">
        <v>140</v>
      </c>
      <c r="J23" s="44">
        <v>150</v>
      </c>
      <c r="K23" s="69">
        <f t="shared" si="8"/>
        <v>252</v>
      </c>
      <c r="L23" s="70">
        <f>ROUND(VLOOKUP(I23,'Wymiary i ciężar'!$C$4:$D$23,2,0)*K23/1000,1)</f>
        <v>4.3</v>
      </c>
      <c r="M23" s="44">
        <v>90</v>
      </c>
      <c r="N23" s="71" t="str">
        <f t="shared" si="9"/>
        <v>III</v>
      </c>
      <c r="O23" s="45" t="s">
        <v>4600</v>
      </c>
      <c r="P23" s="72">
        <f>IF(AB23=1,$L23*'Koszty jednostkowe'!$F$12,$L23*'Koszty jednostkowe'!$F$10)</f>
        <v>7814.4760000000006</v>
      </c>
      <c r="Q23" s="72">
        <f>IF(AB23=1,$L23*'Koszty jednostkowe'!$F$23,$L23*'Koszty jednostkowe'!$F$21)</f>
        <v>6650.3799999999992</v>
      </c>
      <c r="R23"/>
      <c r="S23" s="9">
        <f t="shared" si="10"/>
        <v>3</v>
      </c>
      <c r="T23"/>
      <c r="U23"/>
      <c r="V23" s="2">
        <f t="shared" si="7"/>
        <v>1</v>
      </c>
      <c r="W23" s="2">
        <f t="shared" si="7"/>
        <v>0</v>
      </c>
      <c r="X23" s="2">
        <f t="shared" si="7"/>
        <v>0</v>
      </c>
      <c r="Y23" s="2">
        <f t="shared" si="7"/>
        <v>0</v>
      </c>
      <c r="Z23" s="2">
        <f t="shared" si="7"/>
        <v>0</v>
      </c>
      <c r="AA23" s="2">
        <f t="shared" si="7"/>
        <v>0</v>
      </c>
      <c r="AB23" s="2">
        <f t="shared" si="7"/>
        <v>0</v>
      </c>
      <c r="AD23" s="1">
        <f t="shared" si="11"/>
        <v>1</v>
      </c>
    </row>
    <row r="24" spans="1:30" ht="11.25" customHeight="1">
      <c r="A24"/>
      <c r="B24" s="44">
        <f t="shared" si="5"/>
        <v>20</v>
      </c>
      <c r="C24" s="111" t="s">
        <v>977</v>
      </c>
      <c r="D24" s="90" t="s">
        <v>4582</v>
      </c>
      <c r="E24" s="43" t="str">
        <f>VLOOKUP($C24,'Ewidencja działek'!$A$2:$C$59999,2,0)</f>
        <v>157</v>
      </c>
      <c r="F24" s="43" t="str">
        <f>VLOOKUP($C24,'Ewidencja działek'!$A$2:$C$59999,3,0)</f>
        <v xml:space="preserve">Lębork obr 2 </v>
      </c>
      <c r="G24" s="44" t="s">
        <v>1968</v>
      </c>
      <c r="H24" s="44">
        <v>90</v>
      </c>
      <c r="I24" s="44">
        <v>110</v>
      </c>
      <c r="J24" s="44">
        <v>168</v>
      </c>
      <c r="K24" s="69">
        <f t="shared" si="8"/>
        <v>166</v>
      </c>
      <c r="L24" s="70">
        <f>ROUND(VLOOKUP(I24,'Wymiary i ciężar'!$C$4:$D$23,2,0)*K24/1000,1)</f>
        <v>2.2000000000000002</v>
      </c>
      <c r="M24" s="44">
        <v>90</v>
      </c>
      <c r="N24" s="71" t="str">
        <f t="shared" si="9"/>
        <v>III</v>
      </c>
      <c r="O24" s="45" t="s">
        <v>4599</v>
      </c>
      <c r="P24" s="72">
        <f>IF(AB24=1,$L24*'Koszty jednostkowe'!$F$12,$L24*'Koszty jednostkowe'!$F$10)</f>
        <v>3998.1040000000007</v>
      </c>
      <c r="Q24" s="72">
        <f>IF(AB24=1,$L24*'Koszty jednostkowe'!$F$23,$L24*'Koszty jednostkowe'!$F$21)</f>
        <v>3402.52</v>
      </c>
      <c r="R24"/>
      <c r="S24" s="9">
        <f t="shared" si="10"/>
        <v>3</v>
      </c>
      <c r="T24"/>
      <c r="U24"/>
      <c r="V24" s="2">
        <f t="shared" si="7"/>
        <v>1</v>
      </c>
      <c r="W24" s="2">
        <f t="shared" si="7"/>
        <v>0</v>
      </c>
      <c r="X24" s="2">
        <f t="shared" si="7"/>
        <v>0</v>
      </c>
      <c r="Y24" s="2">
        <f t="shared" si="7"/>
        <v>0</v>
      </c>
      <c r="Z24" s="2">
        <f t="shared" si="7"/>
        <v>0</v>
      </c>
      <c r="AA24" s="2">
        <f t="shared" si="7"/>
        <v>0</v>
      </c>
      <c r="AB24" s="2">
        <f t="shared" si="7"/>
        <v>0</v>
      </c>
      <c r="AD24" s="1">
        <f t="shared" si="11"/>
        <v>1</v>
      </c>
    </row>
    <row r="25" spans="1:30" ht="11.25" customHeight="1">
      <c r="A25"/>
      <c r="B25" s="44">
        <f t="shared" si="5"/>
        <v>21</v>
      </c>
      <c r="C25" s="111" t="s">
        <v>2047</v>
      </c>
      <c r="D25" s="90" t="s">
        <v>4627</v>
      </c>
      <c r="E25" s="43" t="str">
        <f>VLOOKUP($C25,'Ewidencja działek'!$A$2:$C$59999,2,0)</f>
        <v>60</v>
      </c>
      <c r="F25" s="43" t="str">
        <f>VLOOKUP($C25,'Ewidencja działek'!$A$2:$C$59999,3,0)</f>
        <v>Lębork obr 12</v>
      </c>
      <c r="G25" s="44" t="s">
        <v>1968</v>
      </c>
      <c r="H25" s="44">
        <v>110</v>
      </c>
      <c r="I25" s="44">
        <v>120</v>
      </c>
      <c r="J25" s="44">
        <v>105</v>
      </c>
      <c r="K25" s="69">
        <f t="shared" si="8"/>
        <v>139</v>
      </c>
      <c r="L25" s="70">
        <f>ROUND(VLOOKUP(I25,'Wymiary i ciężar'!$C$4:$D$23,2,0)*K25/1000,1)</f>
        <v>2.4</v>
      </c>
      <c r="M25" s="44">
        <v>85</v>
      </c>
      <c r="N25" s="71" t="str">
        <f t="shared" si="9"/>
        <v>III</v>
      </c>
      <c r="O25" s="45" t="s">
        <v>4637</v>
      </c>
      <c r="P25" s="72">
        <f>IF(AB25=1,$L25*'Koszty jednostkowe'!$F$12,$L25*'Koszty jednostkowe'!$F$10)</f>
        <v>4361.5680000000002</v>
      </c>
      <c r="Q25" s="72">
        <f>IF(AB25=1,$L25*'Koszty jednostkowe'!$F$23,$L25*'Koszty jednostkowe'!$F$21)</f>
        <v>3711.8399999999997</v>
      </c>
      <c r="R25"/>
      <c r="S25" s="9">
        <f t="shared" si="10"/>
        <v>3</v>
      </c>
      <c r="T25"/>
      <c r="U25"/>
      <c r="V25" s="2">
        <f t="shared" ref="V25:AB27" si="12">IF($G25=V$3,1,0)</f>
        <v>1</v>
      </c>
      <c r="W25" s="2">
        <f t="shared" si="12"/>
        <v>0</v>
      </c>
      <c r="X25" s="2">
        <f t="shared" si="12"/>
        <v>0</v>
      </c>
      <c r="Y25" s="2">
        <f t="shared" si="12"/>
        <v>0</v>
      </c>
      <c r="Z25" s="2">
        <f t="shared" si="12"/>
        <v>0</v>
      </c>
      <c r="AA25" s="2">
        <f t="shared" si="12"/>
        <v>0</v>
      </c>
      <c r="AB25" s="2">
        <f t="shared" si="12"/>
        <v>0</v>
      </c>
      <c r="AD25" s="1">
        <f t="shared" si="11"/>
        <v>1</v>
      </c>
    </row>
    <row r="26" spans="1:30" ht="11.25" customHeight="1">
      <c r="A26"/>
      <c r="B26" s="44">
        <f t="shared" si="5"/>
        <v>22</v>
      </c>
      <c r="C26" s="111" t="s">
        <v>2049</v>
      </c>
      <c r="D26" s="90" t="s">
        <v>4629</v>
      </c>
      <c r="E26" s="43" t="str">
        <f>VLOOKUP($C26,'Ewidencja działek'!$A$2:$C$59999,2,0)</f>
        <v>72</v>
      </c>
      <c r="F26" s="43" t="str">
        <f>VLOOKUP($C26,'Ewidencja działek'!$A$2:$C$59999,3,0)</f>
        <v>Lębork obr 12</v>
      </c>
      <c r="G26" s="44" t="s">
        <v>1968</v>
      </c>
      <c r="H26" s="44">
        <v>110</v>
      </c>
      <c r="I26" s="44">
        <v>120</v>
      </c>
      <c r="J26" s="44">
        <v>105</v>
      </c>
      <c r="K26" s="69">
        <f t="shared" si="8"/>
        <v>139</v>
      </c>
      <c r="L26" s="70">
        <f>ROUND(VLOOKUP(I26,'Wymiary i ciężar'!$C$4:$D$23,2,0)*K26/1000,1)</f>
        <v>2.4</v>
      </c>
      <c r="M26" s="44">
        <v>90</v>
      </c>
      <c r="N26" s="71" t="str">
        <f t="shared" si="9"/>
        <v>III</v>
      </c>
      <c r="O26" s="45" t="s">
        <v>4639</v>
      </c>
      <c r="P26" s="72">
        <f>IF(AB26=1,$L26*'Koszty jednostkowe'!$F$12,$L26*'Koszty jednostkowe'!$F$10)</f>
        <v>4361.5680000000002</v>
      </c>
      <c r="Q26" s="72">
        <f>IF(AB26=1,$L26*'Koszty jednostkowe'!$F$23,$L26*'Koszty jednostkowe'!$F$21)</f>
        <v>3711.8399999999997</v>
      </c>
      <c r="R26"/>
      <c r="S26" s="9">
        <f t="shared" si="10"/>
        <v>3</v>
      </c>
      <c r="T26"/>
      <c r="U26"/>
      <c r="V26" s="2">
        <f t="shared" si="12"/>
        <v>1</v>
      </c>
      <c r="W26" s="2">
        <f t="shared" si="12"/>
        <v>0</v>
      </c>
      <c r="X26" s="2">
        <f t="shared" si="12"/>
        <v>0</v>
      </c>
      <c r="Y26" s="2">
        <f t="shared" si="12"/>
        <v>0</v>
      </c>
      <c r="Z26" s="2">
        <f t="shared" si="12"/>
        <v>0</v>
      </c>
      <c r="AA26" s="2">
        <f t="shared" si="12"/>
        <v>0</v>
      </c>
      <c r="AB26" s="2">
        <f t="shared" si="12"/>
        <v>0</v>
      </c>
      <c r="AD26" s="1">
        <f t="shared" si="11"/>
        <v>1</v>
      </c>
    </row>
    <row r="27" spans="1:30" ht="11.25" customHeight="1">
      <c r="A27"/>
      <c r="B27" s="44">
        <f t="shared" si="5"/>
        <v>23</v>
      </c>
      <c r="C27" s="111" t="s">
        <v>7430</v>
      </c>
      <c r="D27" s="90"/>
      <c r="E27" s="43" t="s">
        <v>2227</v>
      </c>
      <c r="F27" s="43" t="s">
        <v>7948</v>
      </c>
      <c r="G27" s="44" t="s">
        <v>1969</v>
      </c>
      <c r="H27" s="44">
        <v>100</v>
      </c>
      <c r="I27" s="44">
        <v>180</v>
      </c>
      <c r="J27" s="44">
        <v>36</v>
      </c>
      <c r="K27" s="69">
        <f t="shared" si="8"/>
        <v>65</v>
      </c>
      <c r="L27" s="70">
        <f>ROUND(VLOOKUP(I27,'Wymiary i ciężar'!$C$4:$D$23,2,0)*K27/1000,1)</f>
        <v>1</v>
      </c>
      <c r="M27" s="44">
        <v>90</v>
      </c>
      <c r="N27" s="71" t="str">
        <f t="shared" si="9"/>
        <v>III</v>
      </c>
      <c r="O27" s="45" t="s">
        <v>7431</v>
      </c>
      <c r="P27" s="72">
        <f>IF(AB27=1,$L27*'Koszty jednostkowe'!$F$12,$L27*'Koszty jednostkowe'!$F$10)</f>
        <v>1817.3200000000002</v>
      </c>
      <c r="Q27" s="72">
        <f>IF(AB27=1,$L27*'Koszty jednostkowe'!$F$23,$L27*'Koszty jednostkowe'!$F$21)</f>
        <v>1546.6</v>
      </c>
      <c r="R27"/>
      <c r="S27" s="9">
        <f t="shared" si="10"/>
        <v>3</v>
      </c>
      <c r="T27"/>
      <c r="U27"/>
      <c r="V27" s="2">
        <f t="shared" si="12"/>
        <v>0</v>
      </c>
      <c r="W27" s="2">
        <f t="shared" si="12"/>
        <v>0</v>
      </c>
      <c r="X27" s="2">
        <f t="shared" si="12"/>
        <v>1</v>
      </c>
      <c r="Y27" s="2">
        <f t="shared" si="12"/>
        <v>0</v>
      </c>
      <c r="Z27" s="2">
        <f t="shared" si="12"/>
        <v>0</v>
      </c>
      <c r="AA27" s="2">
        <f t="shared" si="12"/>
        <v>0</v>
      </c>
      <c r="AB27" s="2">
        <f t="shared" si="12"/>
        <v>0</v>
      </c>
      <c r="AD27" s="1">
        <f t="shared" si="11"/>
        <v>1</v>
      </c>
    </row>
    <row r="28" spans="1:30" ht="11.25" customHeight="1">
      <c r="A28"/>
      <c r="B28" s="44">
        <f t="shared" si="5"/>
        <v>24</v>
      </c>
      <c r="C28" s="111" t="s">
        <v>2931</v>
      </c>
      <c r="D28" s="90"/>
      <c r="E28" s="43" t="str">
        <f>VLOOKUP($C28,'Ewidencja działek'!$A$2:$C$59999,2,0)</f>
        <v>36/2</v>
      </c>
      <c r="F28" s="43" t="str">
        <f>VLOOKUP($C28,'Ewidencja działek'!$A$2:$C$59999,3,0)</f>
        <v xml:space="preserve">Lębork obr 4 </v>
      </c>
      <c r="G28" s="44" t="s">
        <v>1967</v>
      </c>
      <c r="H28" s="44">
        <v>120</v>
      </c>
      <c r="I28" s="44">
        <v>140</v>
      </c>
      <c r="J28" s="44">
        <v>18</v>
      </c>
      <c r="K28" s="69">
        <f t="shared" si="8"/>
        <v>30</v>
      </c>
      <c r="L28" s="70">
        <f>ROUND(VLOOKUP(I28,'Wymiary i ciężar'!$C$4:$D$23,2,0)*K28/1000,1)</f>
        <v>0.5</v>
      </c>
      <c r="M28" s="44">
        <v>90</v>
      </c>
      <c r="N28" s="71" t="str">
        <f t="shared" si="9"/>
        <v>III</v>
      </c>
      <c r="O28" s="45" t="s">
        <v>4570</v>
      </c>
      <c r="P28" s="72">
        <f>IF(AB28=1,$L28*'Koszty jednostkowe'!$F$12,$L28*'Koszty jednostkowe'!$F$10)</f>
        <v>908.66000000000008</v>
      </c>
      <c r="Q28" s="72">
        <f>IF(AB28=1,$L28*'Koszty jednostkowe'!$F$23,$L28*'Koszty jednostkowe'!$F$21)</f>
        <v>773.3</v>
      </c>
      <c r="R28"/>
      <c r="S28" s="9">
        <f t="shared" si="10"/>
        <v>3</v>
      </c>
      <c r="T28"/>
      <c r="U28"/>
      <c r="V28" s="2">
        <f t="shared" ref="V28:AB32" si="13">IF($G28=V$3,1,0)</f>
        <v>0</v>
      </c>
      <c r="W28" s="2">
        <f t="shared" si="13"/>
        <v>0</v>
      </c>
      <c r="X28" s="2">
        <f t="shared" si="13"/>
        <v>0</v>
      </c>
      <c r="Y28" s="2">
        <f t="shared" si="13"/>
        <v>1</v>
      </c>
      <c r="Z28" s="2">
        <f t="shared" si="13"/>
        <v>0</v>
      </c>
      <c r="AA28" s="2">
        <f t="shared" si="13"/>
        <v>0</v>
      </c>
      <c r="AB28" s="2">
        <f t="shared" si="13"/>
        <v>0</v>
      </c>
      <c r="AD28" s="1">
        <f t="shared" si="11"/>
        <v>1</v>
      </c>
    </row>
    <row r="29" spans="1:30" ht="11.25" customHeight="1">
      <c r="A29"/>
      <c r="B29" s="44">
        <f t="shared" si="5"/>
        <v>25</v>
      </c>
      <c r="C29" s="112" t="s">
        <v>6211</v>
      </c>
      <c r="D29" s="90"/>
      <c r="E29" s="43" t="str">
        <f>VLOOKUP($C29,'Ewidencja działek'!$A$2:$C$59999,2,0)</f>
        <v>91/1</v>
      </c>
      <c r="F29" s="43" t="str">
        <f>VLOOKUP($C29,'Ewidencja działek'!$A$2:$C$59999,3,0)</f>
        <v>Lębork obr 13</v>
      </c>
      <c r="G29" s="44" t="s">
        <v>1969</v>
      </c>
      <c r="H29" s="44">
        <v>100</v>
      </c>
      <c r="I29" s="44">
        <v>180</v>
      </c>
      <c r="J29" s="44">
        <v>7</v>
      </c>
      <c r="K29" s="69">
        <f t="shared" si="8"/>
        <v>13</v>
      </c>
      <c r="L29" s="70">
        <f>ROUND(VLOOKUP(I29,'Wymiary i ciężar'!$C$4:$D$23,2,0)*K29/1000,1)</f>
        <v>0.2</v>
      </c>
      <c r="M29" s="44">
        <v>90</v>
      </c>
      <c r="N29" s="71" t="str">
        <f t="shared" si="9"/>
        <v>III</v>
      </c>
      <c r="O29" s="45" t="s">
        <v>7414</v>
      </c>
      <c r="P29" s="72">
        <f>IF(AB29=1,$L29*'Koszty jednostkowe'!$F$12,$L29*'Koszty jednostkowe'!$F$10)</f>
        <v>363.46400000000006</v>
      </c>
      <c r="Q29" s="72">
        <f>IF(AB29=1,$L29*'Koszty jednostkowe'!$F$23,$L29*'Koszty jednostkowe'!$F$21)</f>
        <v>309.32</v>
      </c>
      <c r="R29"/>
      <c r="S29" s="9">
        <f t="shared" si="10"/>
        <v>3</v>
      </c>
      <c r="T29"/>
      <c r="U29"/>
      <c r="V29" s="2">
        <f t="shared" si="13"/>
        <v>0</v>
      </c>
      <c r="W29" s="2">
        <f t="shared" si="13"/>
        <v>0</v>
      </c>
      <c r="X29" s="2">
        <f t="shared" si="13"/>
        <v>1</v>
      </c>
      <c r="Y29" s="2">
        <f t="shared" si="13"/>
        <v>0</v>
      </c>
      <c r="Z29" s="2">
        <f t="shared" si="13"/>
        <v>0</v>
      </c>
      <c r="AA29" s="2">
        <f t="shared" si="13"/>
        <v>0</v>
      </c>
      <c r="AB29" s="2">
        <f t="shared" si="13"/>
        <v>0</v>
      </c>
      <c r="AD29" s="1">
        <f t="shared" si="11"/>
        <v>1</v>
      </c>
    </row>
    <row r="30" spans="1:30" ht="11.25" customHeight="1">
      <c r="A30"/>
      <c r="B30" s="44">
        <f t="shared" si="5"/>
        <v>26</v>
      </c>
      <c r="C30" s="111" t="s">
        <v>4666</v>
      </c>
      <c r="D30" s="90" t="s">
        <v>4667</v>
      </c>
      <c r="E30" s="43" t="str">
        <f>VLOOKUP($C30,'Ewidencja działek'!$A$2:$C$59999,2,0)</f>
        <v>208/4</v>
      </c>
      <c r="F30" s="43" t="str">
        <f>VLOOKUP($C30,'Ewidencja działek'!$A$2:$C$59999,3,0)</f>
        <v xml:space="preserve">Lębork obr 3 </v>
      </c>
      <c r="G30" s="44" t="s">
        <v>1969</v>
      </c>
      <c r="H30" s="44">
        <v>90</v>
      </c>
      <c r="I30" s="44">
        <v>200</v>
      </c>
      <c r="J30" s="44">
        <v>18</v>
      </c>
      <c r="K30" s="69">
        <f t="shared" ref="K30:K35" si="14">ROUND(H30*I30*J30/10000,0)</f>
        <v>32</v>
      </c>
      <c r="L30" s="70">
        <f>ROUND(VLOOKUP(I30,'Wymiary i ciężar'!$C$4:$D$23,2,0)*K30/1000,1)</f>
        <v>0.5</v>
      </c>
      <c r="M30" s="44">
        <v>85</v>
      </c>
      <c r="N30" s="71" t="str">
        <f t="shared" ref="N30:N35" si="15">IF($M30&gt;=120,"I",IF($M30&lt;=90,"III","II"))</f>
        <v>III</v>
      </c>
      <c r="O30" s="45" t="s">
        <v>4670</v>
      </c>
      <c r="P30" s="72">
        <f>IF(AB30=1,$L30*'Koszty jednostkowe'!$F$12,$L30*'Koszty jednostkowe'!$F$10)</f>
        <v>908.66000000000008</v>
      </c>
      <c r="Q30" s="72">
        <f>IF(AB30=1,$L30*'Koszty jednostkowe'!$F$23,$L30*'Koszty jednostkowe'!$F$21)</f>
        <v>773.3</v>
      </c>
      <c r="R30"/>
      <c r="S30" s="9">
        <f t="shared" ref="S30:S35" si="16">IF($M30&gt;=120,1,IF($M30&lt;=90,3,2))</f>
        <v>3</v>
      </c>
      <c r="T30"/>
      <c r="U30"/>
      <c r="V30" s="2">
        <f t="shared" si="13"/>
        <v>0</v>
      </c>
      <c r="W30" s="2">
        <f t="shared" si="13"/>
        <v>0</v>
      </c>
      <c r="X30" s="2">
        <f t="shared" si="13"/>
        <v>1</v>
      </c>
      <c r="Y30" s="2">
        <f t="shared" si="13"/>
        <v>0</v>
      </c>
      <c r="Z30" s="2">
        <f t="shared" si="13"/>
        <v>0</v>
      </c>
      <c r="AA30" s="2">
        <f t="shared" si="13"/>
        <v>0</v>
      </c>
      <c r="AB30" s="2">
        <f t="shared" si="13"/>
        <v>0</v>
      </c>
      <c r="AD30" s="1">
        <f t="shared" ref="AD30:AD35" si="17">SUM(V30:AB30)</f>
        <v>1</v>
      </c>
    </row>
    <row r="31" spans="1:30" ht="11.25" customHeight="1">
      <c r="A31"/>
      <c r="B31" s="44">
        <f t="shared" si="5"/>
        <v>27</v>
      </c>
      <c r="C31" s="111" t="s">
        <v>4666</v>
      </c>
      <c r="D31" s="90" t="s">
        <v>4667</v>
      </c>
      <c r="E31" s="43" t="str">
        <f>VLOOKUP($C31,'Ewidencja działek'!$A$2:$C$59999,2,0)</f>
        <v>208/4</v>
      </c>
      <c r="F31" s="43" t="str">
        <f>VLOOKUP($C31,'Ewidencja działek'!$A$2:$C$59999,3,0)</f>
        <v xml:space="preserve">Lębork obr 3 </v>
      </c>
      <c r="G31" s="44" t="s">
        <v>1969</v>
      </c>
      <c r="H31" s="44">
        <v>120</v>
      </c>
      <c r="I31" s="44">
        <v>140</v>
      </c>
      <c r="J31" s="44">
        <v>112</v>
      </c>
      <c r="K31" s="69">
        <f t="shared" si="14"/>
        <v>188</v>
      </c>
      <c r="L31" s="70">
        <f>ROUND(VLOOKUP(I31,'Wymiary i ciężar'!$C$4:$D$23,2,0)*K31/1000,1)</f>
        <v>3.2</v>
      </c>
      <c r="M31" s="44">
        <v>85</v>
      </c>
      <c r="N31" s="71" t="str">
        <f t="shared" si="15"/>
        <v>III</v>
      </c>
      <c r="O31" s="45" t="s">
        <v>4670</v>
      </c>
      <c r="P31" s="72">
        <f>IF(AB31=1,$L31*'Koszty jednostkowe'!$F$12,$L31*'Koszty jednostkowe'!$F$10)</f>
        <v>5815.4240000000009</v>
      </c>
      <c r="Q31" s="72">
        <f>IF(AB31=1,$L31*'Koszty jednostkowe'!$F$23,$L31*'Koszty jednostkowe'!$F$21)</f>
        <v>4949.12</v>
      </c>
      <c r="R31"/>
      <c r="S31" s="9">
        <f t="shared" si="16"/>
        <v>3</v>
      </c>
      <c r="T31"/>
      <c r="U31"/>
      <c r="V31" s="2">
        <f t="shared" si="13"/>
        <v>0</v>
      </c>
      <c r="W31" s="2">
        <f t="shared" si="13"/>
        <v>0</v>
      </c>
      <c r="X31" s="2">
        <f t="shared" si="13"/>
        <v>1</v>
      </c>
      <c r="Y31" s="2">
        <f t="shared" si="13"/>
        <v>0</v>
      </c>
      <c r="Z31" s="2">
        <f t="shared" si="13"/>
        <v>0</v>
      </c>
      <c r="AA31" s="2">
        <f t="shared" si="13"/>
        <v>0</v>
      </c>
      <c r="AB31" s="2">
        <f t="shared" si="13"/>
        <v>0</v>
      </c>
      <c r="AD31" s="1">
        <f t="shared" si="17"/>
        <v>1</v>
      </c>
    </row>
    <row r="32" spans="1:30" ht="11.25" customHeight="1">
      <c r="A32"/>
      <c r="B32" s="44">
        <f t="shared" si="5"/>
        <v>28</v>
      </c>
      <c r="C32" s="111" t="s">
        <v>4664</v>
      </c>
      <c r="D32" s="90" t="s">
        <v>4665</v>
      </c>
      <c r="E32" s="43">
        <v>200</v>
      </c>
      <c r="F32" s="43" t="s">
        <v>7945</v>
      </c>
      <c r="G32" s="44" t="s">
        <v>1969</v>
      </c>
      <c r="H32" s="44">
        <v>120</v>
      </c>
      <c r="I32" s="44">
        <v>140</v>
      </c>
      <c r="J32" s="44">
        <v>168</v>
      </c>
      <c r="K32" s="69">
        <f t="shared" si="14"/>
        <v>282</v>
      </c>
      <c r="L32" s="70">
        <f>ROUND(VLOOKUP(I32,'Wymiary i ciężar'!$C$4:$D$23,2,0)*K32/1000,1)</f>
        <v>4.8</v>
      </c>
      <c r="M32" s="44">
        <v>85</v>
      </c>
      <c r="N32" s="71" t="str">
        <f t="shared" si="15"/>
        <v>III</v>
      </c>
      <c r="O32" s="45" t="s">
        <v>4668</v>
      </c>
      <c r="P32" s="72">
        <f>IF(AB32=1,$L32*'Koszty jednostkowe'!$F$12,$L32*'Koszty jednostkowe'!$F$10)</f>
        <v>8723.1360000000004</v>
      </c>
      <c r="Q32" s="72">
        <f>IF(AB32=1,$L32*'Koszty jednostkowe'!$F$23,$L32*'Koszty jednostkowe'!$F$21)</f>
        <v>7423.6799999999994</v>
      </c>
      <c r="R32"/>
      <c r="S32" s="9">
        <f t="shared" si="16"/>
        <v>3</v>
      </c>
      <c r="T32"/>
      <c r="U32"/>
      <c r="V32" s="2">
        <f t="shared" si="13"/>
        <v>0</v>
      </c>
      <c r="W32" s="2">
        <f t="shared" si="13"/>
        <v>0</v>
      </c>
      <c r="X32" s="2">
        <f t="shared" si="13"/>
        <v>1</v>
      </c>
      <c r="Y32" s="2">
        <f t="shared" si="13"/>
        <v>0</v>
      </c>
      <c r="Z32" s="2">
        <f t="shared" si="13"/>
        <v>0</v>
      </c>
      <c r="AA32" s="2">
        <f t="shared" si="13"/>
        <v>0</v>
      </c>
      <c r="AB32" s="2">
        <f t="shared" si="13"/>
        <v>0</v>
      </c>
      <c r="AD32" s="1">
        <f t="shared" si="17"/>
        <v>1</v>
      </c>
    </row>
    <row r="33" spans="1:31" ht="11.25" customHeight="1">
      <c r="A33"/>
      <c r="B33" s="44">
        <f t="shared" si="5"/>
        <v>29</v>
      </c>
      <c r="C33" s="111" t="s">
        <v>7472</v>
      </c>
      <c r="D33" s="90" t="s">
        <v>7473</v>
      </c>
      <c r="E33" s="43" t="str">
        <f>VLOOKUP($C33,'Ewidencja działek'!$A$2:$C$59999,2,0)</f>
        <v>200/13</v>
      </c>
      <c r="F33" s="43" t="str">
        <f>VLOOKUP($C33,'Ewidencja działek'!$A$2:$C$59999,3,0)</f>
        <v xml:space="preserve">Lębork obr 1 </v>
      </c>
      <c r="G33" s="52" t="s">
        <v>1968</v>
      </c>
      <c r="H33" s="44">
        <v>100</v>
      </c>
      <c r="I33" s="44">
        <v>110</v>
      </c>
      <c r="J33" s="44">
        <v>4</v>
      </c>
      <c r="K33" s="69">
        <f t="shared" si="14"/>
        <v>4</v>
      </c>
      <c r="L33" s="70">
        <f>ROUND(VLOOKUP(I33,'Wymiary i ciężar'!$C$4:$D$23,2,0)*K33/1000,1)</f>
        <v>0.1</v>
      </c>
      <c r="M33" s="44">
        <v>90</v>
      </c>
      <c r="N33" s="71" t="str">
        <f t="shared" si="15"/>
        <v>III</v>
      </c>
      <c r="O33" s="45" t="s">
        <v>7476</v>
      </c>
      <c r="P33" s="72">
        <f>IF(AB33=1,$L33*'Koszty jednostkowe'!$F$12,$L33*'Koszty jednostkowe'!$F$10)</f>
        <v>181.73200000000003</v>
      </c>
      <c r="Q33" s="72">
        <f>IF(AB33=1,$L33*'Koszty jednostkowe'!$F$23,$L33*'Koszty jednostkowe'!$F$21)</f>
        <v>154.66</v>
      </c>
      <c r="R33"/>
      <c r="S33" s="9">
        <f t="shared" si="16"/>
        <v>3</v>
      </c>
      <c r="T33"/>
      <c r="U33"/>
      <c r="V33" s="2">
        <f t="shared" ref="V33:AB35" si="18">IF($G33=V$3,1,0)</f>
        <v>1</v>
      </c>
      <c r="W33" s="2">
        <f t="shared" si="18"/>
        <v>0</v>
      </c>
      <c r="X33" s="2">
        <f t="shared" si="18"/>
        <v>0</v>
      </c>
      <c r="Y33" s="2">
        <f t="shared" si="18"/>
        <v>0</v>
      </c>
      <c r="Z33" s="2">
        <f t="shared" si="18"/>
        <v>0</v>
      </c>
      <c r="AA33" s="2">
        <f t="shared" si="18"/>
        <v>0</v>
      </c>
      <c r="AB33" s="2">
        <f t="shared" si="18"/>
        <v>0</v>
      </c>
      <c r="AD33" s="1">
        <f t="shared" si="17"/>
        <v>1</v>
      </c>
    </row>
    <row r="34" spans="1:31" ht="11.25" customHeight="1">
      <c r="A34"/>
      <c r="B34" s="44">
        <f t="shared" si="5"/>
        <v>30</v>
      </c>
      <c r="C34" s="111" t="s">
        <v>3695</v>
      </c>
      <c r="D34" s="90" t="s">
        <v>7482</v>
      </c>
      <c r="E34" s="43" t="str">
        <f>VLOOKUP($C34,'Ewidencja działek'!$A$2:$C$59999,2,0)</f>
        <v>382</v>
      </c>
      <c r="F34" s="43" t="str">
        <f>VLOOKUP($C34,'Ewidencja działek'!$A$2:$C$59999,3,0)</f>
        <v xml:space="preserve">Lębork obr 2 </v>
      </c>
      <c r="G34" s="52" t="s">
        <v>1968</v>
      </c>
      <c r="H34" s="44">
        <v>100</v>
      </c>
      <c r="I34" s="44">
        <v>110</v>
      </c>
      <c r="J34" s="44">
        <v>110</v>
      </c>
      <c r="K34" s="69">
        <f t="shared" si="14"/>
        <v>121</v>
      </c>
      <c r="L34" s="70">
        <f>ROUND(VLOOKUP(I34,'Wymiary i ciężar'!$C$4:$D$23,2,0)*K34/1000,1)</f>
        <v>1.6</v>
      </c>
      <c r="M34" s="44">
        <v>85</v>
      </c>
      <c r="N34" s="71" t="str">
        <f t="shared" si="15"/>
        <v>III</v>
      </c>
      <c r="O34" s="45" t="s">
        <v>7487</v>
      </c>
      <c r="P34" s="72">
        <f>IF(AB34=1,$L34*'Koszty jednostkowe'!$F$12,$L34*'Koszty jednostkowe'!$F$10)</f>
        <v>2907.7120000000004</v>
      </c>
      <c r="Q34" s="72">
        <f>IF(AB34=1,$L34*'Koszty jednostkowe'!$F$23,$L34*'Koszty jednostkowe'!$F$21)</f>
        <v>2474.56</v>
      </c>
      <c r="R34"/>
      <c r="S34" s="9">
        <f t="shared" si="16"/>
        <v>3</v>
      </c>
      <c r="T34"/>
      <c r="U34"/>
      <c r="V34" s="2">
        <f t="shared" si="18"/>
        <v>1</v>
      </c>
      <c r="W34" s="2">
        <f t="shared" si="18"/>
        <v>0</v>
      </c>
      <c r="X34" s="2">
        <f t="shared" si="18"/>
        <v>0</v>
      </c>
      <c r="Y34" s="2">
        <f t="shared" si="18"/>
        <v>0</v>
      </c>
      <c r="Z34" s="2">
        <f t="shared" si="18"/>
        <v>0</v>
      </c>
      <c r="AA34" s="2">
        <f t="shared" si="18"/>
        <v>0</v>
      </c>
      <c r="AB34" s="2">
        <f t="shared" si="18"/>
        <v>0</v>
      </c>
      <c r="AD34" s="1">
        <f t="shared" si="17"/>
        <v>1</v>
      </c>
    </row>
    <row r="35" spans="1:31" ht="11.25" customHeight="1">
      <c r="A35"/>
      <c r="B35" s="44">
        <f t="shared" si="5"/>
        <v>31</v>
      </c>
      <c r="C35" s="111" t="s">
        <v>3695</v>
      </c>
      <c r="D35" s="90" t="s">
        <v>7482</v>
      </c>
      <c r="E35" s="43" t="str">
        <f>VLOOKUP($C35,'Ewidencja działek'!$A$2:$C$59999,2,0)</f>
        <v>382</v>
      </c>
      <c r="F35" s="43" t="str">
        <f>VLOOKUP($C35,'Ewidencja działek'!$A$2:$C$59999,3,0)</f>
        <v xml:space="preserve">Lębork obr 2 </v>
      </c>
      <c r="G35" s="52" t="s">
        <v>1969</v>
      </c>
      <c r="H35" s="44">
        <v>100</v>
      </c>
      <c r="I35" s="44">
        <v>120</v>
      </c>
      <c r="J35" s="44">
        <v>42</v>
      </c>
      <c r="K35" s="69">
        <f t="shared" si="14"/>
        <v>50</v>
      </c>
      <c r="L35" s="70">
        <f>ROUND(VLOOKUP(I35,'Wymiary i ciężar'!$C$4:$D$23,2,0)*K35/1000,1)</f>
        <v>0.9</v>
      </c>
      <c r="M35" s="44">
        <v>60</v>
      </c>
      <c r="N35" s="71" t="str">
        <f t="shared" si="15"/>
        <v>III</v>
      </c>
      <c r="O35" s="45" t="s">
        <v>7488</v>
      </c>
      <c r="P35" s="72">
        <f>IF(AB35=1,$L35*'Koszty jednostkowe'!$F$12,$L35*'Koszty jednostkowe'!$F$10)</f>
        <v>1635.5880000000002</v>
      </c>
      <c r="Q35" s="72">
        <f>IF(AB35=1,$L35*'Koszty jednostkowe'!$F$23,$L35*'Koszty jednostkowe'!$F$21)</f>
        <v>1391.94</v>
      </c>
      <c r="R35"/>
      <c r="S35" s="9">
        <f t="shared" si="16"/>
        <v>3</v>
      </c>
      <c r="T35"/>
      <c r="U35"/>
      <c r="V35" s="2">
        <f t="shared" si="18"/>
        <v>0</v>
      </c>
      <c r="W35" s="2">
        <f t="shared" si="18"/>
        <v>0</v>
      </c>
      <c r="X35" s="2">
        <f t="shared" si="18"/>
        <v>1</v>
      </c>
      <c r="Y35" s="2">
        <f t="shared" si="18"/>
        <v>0</v>
      </c>
      <c r="Z35" s="2">
        <f t="shared" si="18"/>
        <v>0</v>
      </c>
      <c r="AA35" s="2">
        <f t="shared" si="18"/>
        <v>0</v>
      </c>
      <c r="AB35" s="2">
        <f t="shared" si="18"/>
        <v>0</v>
      </c>
      <c r="AD35" s="1">
        <f t="shared" si="17"/>
        <v>1</v>
      </c>
    </row>
    <row r="36" spans="1:31" ht="11.25" customHeight="1">
      <c r="A36"/>
      <c r="B36" s="74"/>
      <c r="C36" s="114"/>
      <c r="D36" s="74"/>
      <c r="E36" s="74"/>
      <c r="F36" s="74"/>
      <c r="G36" s="75"/>
      <c r="H36" s="75"/>
      <c r="I36" s="75"/>
      <c r="J36" s="14">
        <f>SUM(J5:J35)</f>
        <v>3300</v>
      </c>
      <c r="K36" s="14">
        <f>SUM(K5:K35)</f>
        <v>4676</v>
      </c>
      <c r="L36" s="95">
        <f>SUM(L5:L35)</f>
        <v>76.899999999999991</v>
      </c>
      <c r="M36" s="238"/>
      <c r="N36" s="239"/>
      <c r="O36" s="76"/>
      <c r="P36" s="86">
        <f>SUM(P5:P35)</f>
        <v>139751.90800000002</v>
      </c>
      <c r="Q36" s="86">
        <f>SUM(Q5:Q35)</f>
        <v>118933.54</v>
      </c>
      <c r="R36"/>
      <c r="U36" s="10" t="s">
        <v>1934</v>
      </c>
      <c r="V36" s="10">
        <f t="shared" ref="V36:AB36" si="19">SUM(V5:V35)</f>
        <v>22</v>
      </c>
      <c r="W36" s="10">
        <f t="shared" si="19"/>
        <v>0</v>
      </c>
      <c r="X36" s="10">
        <f t="shared" si="19"/>
        <v>7</v>
      </c>
      <c r="Y36" s="10">
        <f t="shared" si="19"/>
        <v>1</v>
      </c>
      <c r="Z36" s="10">
        <f t="shared" si="19"/>
        <v>1</v>
      </c>
      <c r="AA36" s="10">
        <f t="shared" si="19"/>
        <v>0</v>
      </c>
      <c r="AB36" s="10">
        <f t="shared" si="19"/>
        <v>0</v>
      </c>
      <c r="AD36" s="1">
        <f>SUM(V36:AB36)</f>
        <v>31</v>
      </c>
    </row>
    <row r="37" spans="1:31" ht="11.25" customHeight="1">
      <c r="A37"/>
      <c r="C37" s="115"/>
      <c r="R37"/>
      <c r="AB37"/>
    </row>
    <row r="38" spans="1:31" ht="11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AB38"/>
    </row>
    <row r="39" spans="1:31" ht="11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 s="217" t="s">
        <v>1936</v>
      </c>
      <c r="T39" s="144" t="s">
        <v>172</v>
      </c>
      <c r="U39" s="255" t="s">
        <v>1949</v>
      </c>
      <c r="V39" s="256"/>
      <c r="W39"/>
      <c r="X39"/>
      <c r="Z39"/>
      <c r="AA39"/>
      <c r="AB39"/>
      <c r="AC39"/>
      <c r="AD39"/>
    </row>
    <row r="40" spans="1:31" ht="11.2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217"/>
      <c r="T40" s="144" t="s">
        <v>173</v>
      </c>
      <c r="U40" s="143" t="s">
        <v>1940</v>
      </c>
      <c r="V40" s="144" t="s">
        <v>1935</v>
      </c>
      <c r="W40"/>
      <c r="X40"/>
      <c r="Z40"/>
      <c r="AA40"/>
      <c r="AB40"/>
      <c r="AC40"/>
      <c r="AD40"/>
    </row>
    <row r="41" spans="1:31" ht="11.25" hidden="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43" t="s">
        <v>1937</v>
      </c>
      <c r="T41" s="143">
        <f>SUM(T42:T48)</f>
        <v>0</v>
      </c>
      <c r="U41" s="150">
        <f>SUM(U42:U48)</f>
        <v>0</v>
      </c>
      <c r="V41" s="151">
        <f>SUM(V42:V48)</f>
        <v>0</v>
      </c>
      <c r="W41"/>
      <c r="X41"/>
      <c r="Z41"/>
      <c r="AA41"/>
      <c r="AB41"/>
      <c r="AC41" s="41"/>
      <c r="AE41" s="42"/>
    </row>
    <row r="42" spans="1:31" ht="11.25" hidden="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52" t="s">
        <v>7920</v>
      </c>
      <c r="T42" s="153">
        <f>SUMIF($S$5:$S$35,1,$V$5:$V$35)</f>
        <v>0</v>
      </c>
      <c r="U42" s="154">
        <f t="array" ref="U42">SUM(IF($S$5:$S$35=1,IF($V$5:$V$35=1,$K$5:$K$35,0),0),0)</f>
        <v>0</v>
      </c>
      <c r="V42" s="155">
        <f t="array" ref="V42">SUM(IF($S$5:$S$35=1,IF($V$5:$V$35=1,$L$5:$L$35,0),0),0)</f>
        <v>0</v>
      </c>
      <c r="W42"/>
      <c r="X42"/>
      <c r="Z42"/>
      <c r="AA42"/>
      <c r="AB42"/>
      <c r="AC42" s="41"/>
      <c r="AE42" s="42"/>
    </row>
    <row r="43" spans="1:31" ht="11.25" hidden="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152" t="s">
        <v>7921</v>
      </c>
      <c r="T43" s="153">
        <f>SUMIF($S$5:$S$35,1,$W$5:$W$35)</f>
        <v>0</v>
      </c>
      <c r="U43" s="154">
        <f t="array" ref="U43">SUM(IF($S$5:$S$35=1,IF($W$5:$W$35=1,$K$5:$K$35,0),0),0)</f>
        <v>0</v>
      </c>
      <c r="V43" s="155">
        <f t="array" ref="V43">SUM(IF($S$5:$S$35=1,IF($W$5:$W$35=1,$L$5:$L$35,0),0),0)</f>
        <v>0</v>
      </c>
      <c r="W43"/>
      <c r="X43"/>
      <c r="Z43"/>
      <c r="AA43"/>
      <c r="AB43"/>
      <c r="AC43" s="41"/>
      <c r="AE43" s="42"/>
    </row>
    <row r="44" spans="1:31" ht="11.25" hidden="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152" t="s">
        <v>7926</v>
      </c>
      <c r="T44" s="153">
        <f>SUMIF($S$5:$S$35,1,$X$5:$X$35)</f>
        <v>0</v>
      </c>
      <c r="U44" s="154">
        <f t="array" ref="U44">SUM(IF($S$5:$S$35=1,IF($X$5:$X$35=1,$K$5:$K$35,0),0),0)</f>
        <v>0</v>
      </c>
      <c r="V44" s="155">
        <f t="array" ref="V44">SUM(IF($S$5:$S$35=1,IF($X$5:$X$35=1,$L$5:$L$35,0),0),0)</f>
        <v>0</v>
      </c>
      <c r="W44"/>
      <c r="X44"/>
      <c r="Z44"/>
      <c r="AA44"/>
      <c r="AB44"/>
      <c r="AC44" s="41"/>
      <c r="AE44" s="42"/>
    </row>
    <row r="45" spans="1:31" ht="11.25" hidden="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156" t="s">
        <v>7906</v>
      </c>
      <c r="T45" s="153">
        <f>SUMIF($S$5:$S$35,1,$AA$5:$AA$35)</f>
        <v>0</v>
      </c>
      <c r="U45" s="154">
        <f t="array" ref="U45">SUM(IF($S$5:$S$35=1,IF($AA$5:$AA$35=1,$K$5:$K$35,0),0),0)</f>
        <v>0</v>
      </c>
      <c r="V45" s="155">
        <f t="array" ref="V45">SUM(IF($S$5:$S$35=1,IF($AA$5:$AA$35=1,$L$5:$L$35,0),0),0)</f>
        <v>0</v>
      </c>
      <c r="W45"/>
      <c r="X45"/>
      <c r="Y45" s="119">
        <f>V41-V45</f>
        <v>0</v>
      </c>
      <c r="Z45"/>
      <c r="AA45"/>
      <c r="AB45"/>
      <c r="AC45" s="41"/>
      <c r="AE45" s="42"/>
    </row>
    <row r="46" spans="1:31" ht="11.25" hidden="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152" t="s">
        <v>7923</v>
      </c>
      <c r="T46" s="153">
        <f>SUMIF($S$5:$S$35,1,$Y$5:$Y$35)</f>
        <v>0</v>
      </c>
      <c r="U46" s="154">
        <f t="array" ref="U46">SUM(IF($S$5:$S$35=1,IF($Y$5:$Y$35=1,$K$5:$K$35,0),0),0)</f>
        <v>0</v>
      </c>
      <c r="V46" s="155">
        <f t="array" ref="V46">SUM(IF($S$5:$S$35=1,IF($Y$5:$Y$35=1,$L$5:$L$35,0),0),0)</f>
        <v>0</v>
      </c>
      <c r="W46"/>
      <c r="X46"/>
      <c r="Z46"/>
      <c r="AA46"/>
      <c r="AB46"/>
      <c r="AC46" s="41"/>
      <c r="AE46" s="42"/>
    </row>
    <row r="47" spans="1:31" ht="11.25" hidden="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152" t="s">
        <v>7924</v>
      </c>
      <c r="T47" s="153">
        <f>SUMIF($S$5:$S$35,1,$Z$5:$Z$35)</f>
        <v>0</v>
      </c>
      <c r="U47" s="154">
        <f t="array" ref="U47">SUM(IF($S$5:$S$35=1,IF($Z$5:$Z$35=1,$K$5:$K$35,0),0),0)</f>
        <v>0</v>
      </c>
      <c r="V47" s="155">
        <f t="array" ref="V47">SUM(IF($S$5:$S$35=1,IF($Z$5:$Z$35=1,$L$5:$L$35,0),0),0)</f>
        <v>0</v>
      </c>
      <c r="W47"/>
      <c r="X47"/>
      <c r="Z47"/>
      <c r="AA47"/>
      <c r="AB47"/>
      <c r="AC47" s="41"/>
      <c r="AE47" s="42"/>
    </row>
    <row r="48" spans="1:31" ht="11.25" hidden="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157" t="s">
        <v>7925</v>
      </c>
      <c r="T48" s="153">
        <f>SUMIF($S$5:$S$35,1,$AB$5:$AB$35)</f>
        <v>0</v>
      </c>
      <c r="U48" s="154">
        <f t="array" ref="U48">SUM(IF($S$5:$S$35=1,IF($AB$5:$AB$35=1,$K$5:$K$35,0),0),0)</f>
        <v>0</v>
      </c>
      <c r="V48" s="155">
        <f t="array" ref="V48">SUM(IF($S$5:$S$35=1,IF($AB$5:$AB$35=1,$L$5:$L$35,0),0),0)</f>
        <v>0</v>
      </c>
      <c r="W48"/>
      <c r="X48"/>
      <c r="Z48"/>
      <c r="AA48"/>
      <c r="AB48"/>
      <c r="AC48"/>
      <c r="AE48" s="42"/>
    </row>
    <row r="49" spans="1:31" ht="11.25" hidden="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144" t="s">
        <v>1938</v>
      </c>
      <c r="T49" s="144">
        <f>SUM(T50:T55)</f>
        <v>0</v>
      </c>
      <c r="U49" s="150">
        <f>SUM(U50:U55)</f>
        <v>0</v>
      </c>
      <c r="V49" s="151">
        <f>SUM(V50:V55)</f>
        <v>0</v>
      </c>
      <c r="W49"/>
      <c r="X49"/>
      <c r="Z49"/>
      <c r="AA49"/>
      <c r="AB49"/>
      <c r="AC49" s="41"/>
      <c r="AE49" s="42"/>
    </row>
    <row r="50" spans="1:31" ht="11.25" hidden="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152" t="s">
        <v>7920</v>
      </c>
      <c r="T50" s="153">
        <f>SUMIF($S$5:$S$35,2,$V$5:$V$35)</f>
        <v>0</v>
      </c>
      <c r="U50" s="154">
        <f t="array" ref="U50">SUM(IF($S$5:$S$35=2,IF($V$5:$V$35=1,$K$5:$K$35,0),0),0)</f>
        <v>0</v>
      </c>
      <c r="V50" s="155">
        <f t="array" ref="V50">SUM(IF($S$5:$S$35=2,IF($V$5:$V$35=1,$L$5:$L$35,0),0),0)</f>
        <v>0</v>
      </c>
      <c r="W50"/>
      <c r="X50"/>
      <c r="Z50"/>
      <c r="AA50"/>
      <c r="AB50"/>
      <c r="AC50"/>
    </row>
    <row r="51" spans="1:31" ht="11.25" hidden="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152" t="s">
        <v>7921</v>
      </c>
      <c r="T51" s="153">
        <f>SUMIF($S$5:$S$35,2,$W$5:$W$35)</f>
        <v>0</v>
      </c>
      <c r="U51" s="154">
        <f t="array" ref="U51">SUM(IF($S$5:$S$35=2,IF($W$5:$W$35=1,$K$5:$K$35,0),0),0)</f>
        <v>0</v>
      </c>
      <c r="V51" s="155">
        <f t="array" ref="V51">SUM(IF($S$5:$S$35=2,IF($W$5:$W$35=1,$L$5:$L$35,0),0),0)</f>
        <v>0</v>
      </c>
      <c r="W51"/>
      <c r="X51"/>
      <c r="Z51"/>
      <c r="AA51"/>
      <c r="AB51"/>
      <c r="AC51"/>
    </row>
    <row r="52" spans="1:31" ht="11.25" hidden="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152" t="s">
        <v>7922</v>
      </c>
      <c r="T52" s="153">
        <f>SUMIF($S$5:$S$35,2,$X$5:$X$35)</f>
        <v>0</v>
      </c>
      <c r="U52" s="154">
        <f t="array" ref="U52">SUM(IF($S$5:$S$35=2,IF($X$5:$X$35=1,$K$5:$K$35,0),0),0)</f>
        <v>0</v>
      </c>
      <c r="V52" s="155">
        <f t="array" ref="V52">SUM(IF($S$5:$S$35=2,IF($X$5:$X$35=1,$L$5:$L$35,0),0),0)</f>
        <v>0</v>
      </c>
      <c r="W52"/>
      <c r="X52"/>
      <c r="Z52"/>
      <c r="AA52"/>
      <c r="AB52"/>
      <c r="AC52"/>
    </row>
    <row r="53" spans="1:31" ht="11.25" hidden="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52" t="s">
        <v>7923</v>
      </c>
      <c r="T53" s="153">
        <f>SUMIF($S$5:$S$35,2,$Y$5:$Y$35)</f>
        <v>0</v>
      </c>
      <c r="U53" s="154">
        <f t="array" ref="U53">SUM(IF($S$5:$S$35=2,IF($Y$5:$Y$35=1,$K$5:$K$35,0),0),0)</f>
        <v>0</v>
      </c>
      <c r="V53" s="155">
        <f t="array" ref="V53">SUM(IF($S$5:$S$35=2,IF($Y$5:$Y$35=1,$L$5:$L$35,0),0),0)</f>
        <v>0</v>
      </c>
      <c r="W53"/>
      <c r="X53"/>
      <c r="Z53"/>
      <c r="AA53"/>
      <c r="AB53"/>
      <c r="AC53"/>
    </row>
    <row r="54" spans="1:31" ht="11.25" hidden="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152" t="s">
        <v>7924</v>
      </c>
      <c r="T54" s="153">
        <f>SUMIF($S$5:$S$35,2,$Z$5:$Z$35)</f>
        <v>0</v>
      </c>
      <c r="U54" s="154">
        <f t="array" ref="U54">SUM(IF($S$5:$S$35=2,IF($Z$5:$Z$35=1,$K$5:$K$35,0),0),0)</f>
        <v>0</v>
      </c>
      <c r="V54" s="155">
        <f t="array" ref="V54">SUM(IF($S$5:$S$35=2,IF($Z$5:$Z$35=1,$L$5:$L$35,0),0),0)</f>
        <v>0</v>
      </c>
      <c r="W54"/>
      <c r="X54"/>
      <c r="Z54"/>
      <c r="AA54"/>
      <c r="AB54"/>
      <c r="AC54"/>
    </row>
    <row r="55" spans="1:31" ht="11.25" hidden="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157" t="s">
        <v>7925</v>
      </c>
      <c r="T55" s="153">
        <f>SUMIF($S$5:$S$35,2,$AB$5:$AB$35)</f>
        <v>0</v>
      </c>
      <c r="U55" s="154">
        <f t="array" ref="U55">SUM(IF($S$5:$S$35=2,IF($AB$5:$AB$35=1,$K$5:$K$35,0),0),0)</f>
        <v>0</v>
      </c>
      <c r="V55" s="155">
        <f t="array" ref="V55">SUM(IF($S$5:$S$35=2,IF($AB$5:$AB$35=1,$L$5:$L$35,0),0),0)</f>
        <v>0</v>
      </c>
      <c r="W55"/>
      <c r="X55"/>
      <c r="Z55"/>
      <c r="AA55"/>
      <c r="AB55"/>
      <c r="AC55"/>
    </row>
    <row r="56" spans="1:31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 s="144" t="s">
        <v>1939</v>
      </c>
      <c r="T56" s="144">
        <f>SUM(T57:T62)</f>
        <v>31</v>
      </c>
      <c r="U56" s="150">
        <f>SUM(U57:U62)</f>
        <v>4676</v>
      </c>
      <c r="V56" s="151">
        <f>SUM(V57:V62)</f>
        <v>76.900000000000006</v>
      </c>
      <c r="W56"/>
      <c r="X56"/>
      <c r="Z56"/>
      <c r="AA56"/>
      <c r="AB56"/>
      <c r="AC56"/>
      <c r="AE56" s="42"/>
    </row>
    <row r="57" spans="1:31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 s="34" t="s">
        <v>7920</v>
      </c>
      <c r="T57" s="92">
        <f>SUMIF($S$5:$S$35,3,$V$5:$V$35)</f>
        <v>22</v>
      </c>
      <c r="U57" s="17">
        <f t="array" ref="U57">SUM(IF($S$5:$S$35=3,IF($V$5:$V$35=1,$K$5:$K$35,0),0),0)</f>
        <v>3797</v>
      </c>
      <c r="V57" s="93">
        <f t="array" ref="V57">SUM(IF($S$5:$S$35=3,IF($V$5:$V$35=1,$L$5:$L$35,0),0),0)</f>
        <v>62.1</v>
      </c>
      <c r="W57"/>
      <c r="X57"/>
      <c r="Z57"/>
      <c r="AA57"/>
      <c r="AB57"/>
      <c r="AC57"/>
    </row>
    <row r="58" spans="1:31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 s="34" t="s">
        <v>7921</v>
      </c>
      <c r="T58" s="92">
        <f>SUMIF($S$5:$S$35,3,$W$5:$W$35)</f>
        <v>0</v>
      </c>
      <c r="U58" s="17">
        <f t="array" ref="U58">SUM(IF($S$5:$S$35=3,IF($W$5:$W$35=1,$K$5:$K$35,0),0),0)</f>
        <v>0</v>
      </c>
      <c r="V58" s="93">
        <f t="array" ref="V58">SUM(IF($S$5:$S$35=3,IF($W$5:$W$35=1,$L$5:$L$35,0),0),0)</f>
        <v>0</v>
      </c>
      <c r="W58"/>
      <c r="X58"/>
      <c r="Z58"/>
      <c r="AA58"/>
      <c r="AB58"/>
      <c r="AC58"/>
    </row>
    <row r="59" spans="1:31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 s="34" t="s">
        <v>7926</v>
      </c>
      <c r="T59" s="92">
        <f>SUMIF($S$5:$S$35,3,$X$5:$X$35)</f>
        <v>7</v>
      </c>
      <c r="U59" s="17">
        <f t="array" ref="U59">SUM(IF($S$5:$S$35=3,IF($X$5:$X$35=1,$K$5:$K$35,0),0),0)</f>
        <v>748</v>
      </c>
      <c r="V59" s="93">
        <f t="array" ref="V59">SUM(IF($S$5:$S$35=3,IF($X$5:$X$35=1,$L$5:$L$35,0),0),0)</f>
        <v>12.6</v>
      </c>
      <c r="W59"/>
      <c r="X59"/>
      <c r="Z59"/>
      <c r="AA59"/>
      <c r="AB59"/>
      <c r="AC59"/>
    </row>
    <row r="60" spans="1:31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 s="34" t="s">
        <v>7923</v>
      </c>
      <c r="T60" s="92">
        <f>SUMIF($S$5:$S$35,3,$Y$5:$Y$35)</f>
        <v>1</v>
      </c>
      <c r="U60" s="17">
        <f t="array" ref="U60">SUM(IF($S$5:$S$35=3,IF($Y$5:$Y$35=1,$K$5:$K$35,0),0),0)</f>
        <v>30</v>
      </c>
      <c r="V60" s="93">
        <f t="array" ref="V60">SUM(IF($S$5:$S$35=3,IF($Y$5:$Y$35=1,$L$5:$L$35,0),0),0)</f>
        <v>0.5</v>
      </c>
      <c r="W60"/>
      <c r="X60"/>
      <c r="Z60"/>
      <c r="AA60"/>
      <c r="AB60"/>
      <c r="AC60"/>
    </row>
    <row r="61" spans="1:31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 s="34" t="s">
        <v>7924</v>
      </c>
      <c r="T61" s="92">
        <f>SUMIF($S$5:$S$35,3,$Z$5:$Z$35)</f>
        <v>1</v>
      </c>
      <c r="U61" s="17">
        <f t="array" ref="U61">SUM(IF($S$5:$S$35=3,IF($Z$5:$Z$35=1,$K$5:$K$35,0),0),0)</f>
        <v>101</v>
      </c>
      <c r="V61" s="93">
        <f t="array" ref="V61">SUM(IF($S$5:$S$35=3,IF($Z$5:$Z$35=1,$L$5:$L$35,0),0),0)</f>
        <v>1.7</v>
      </c>
      <c r="W61"/>
      <c r="X61"/>
      <c r="Z61"/>
      <c r="AA61"/>
      <c r="AB61"/>
      <c r="AC61"/>
    </row>
    <row r="62" spans="1:31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 s="13" t="s">
        <v>7925</v>
      </c>
      <c r="T62" s="92">
        <f>SUMIF($S$5:$S$35,3,$AB$5:$AB$35)</f>
        <v>0</v>
      </c>
      <c r="U62" s="17">
        <f t="array" ref="U62">SUM(IF($S$5:$S$35=3,IF($AB$5:$AB$35=1,$K$5:$K$35,0),0),0)</f>
        <v>0</v>
      </c>
      <c r="V62" s="93">
        <f t="array" ref="V62">SUM(IF($S$5:$S$35=3,IF($AB$5:$AB$35=1,$L$5:$L$35,0),0),0)</f>
        <v>0</v>
      </c>
      <c r="W62"/>
      <c r="X62"/>
      <c r="Z62"/>
      <c r="AA62"/>
      <c r="AB62"/>
      <c r="AC62"/>
    </row>
    <row r="63" spans="1:31" ht="11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V63" s="91"/>
      <c r="W63"/>
      <c r="X63"/>
      <c r="Z63"/>
      <c r="AA63"/>
      <c r="AB63"/>
    </row>
    <row r="64" spans="1:31" ht="11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X64"/>
      <c r="Z64"/>
      <c r="AA64"/>
      <c r="AB64"/>
    </row>
    <row r="65" spans="1:28" ht="11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X65"/>
      <c r="Z65"/>
      <c r="AA65"/>
      <c r="AB65"/>
    </row>
    <row r="66" spans="1:28" ht="11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X66"/>
      <c r="Z66"/>
      <c r="AA66"/>
      <c r="AB66"/>
    </row>
    <row r="67" spans="1:28" ht="11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X67"/>
      <c r="Z67"/>
      <c r="AA67"/>
      <c r="AB67"/>
    </row>
    <row r="68" spans="1:28" ht="11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X68"/>
      <c r="Z68"/>
      <c r="AA68"/>
      <c r="AB68"/>
    </row>
    <row r="69" spans="1:28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X69"/>
      <c r="Z69"/>
      <c r="AA69"/>
      <c r="AB69"/>
    </row>
    <row r="70" spans="1:28" ht="11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X70"/>
      <c r="Z70"/>
      <c r="AA70"/>
      <c r="AB70"/>
    </row>
    <row r="71" spans="1:28" ht="11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X71"/>
      <c r="Z71"/>
      <c r="AA71"/>
      <c r="AB71"/>
    </row>
    <row r="72" spans="1:28" ht="11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X72"/>
      <c r="Z72"/>
      <c r="AA72"/>
      <c r="AB72"/>
    </row>
    <row r="73" spans="1:28" ht="11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X73"/>
      <c r="Z73"/>
      <c r="AA73"/>
      <c r="AB73"/>
    </row>
    <row r="74" spans="1:28" ht="11.2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X74"/>
      <c r="Z74"/>
      <c r="AA74"/>
      <c r="AB74"/>
    </row>
    <row r="75" spans="1:28" ht="11.2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X75"/>
      <c r="Z75"/>
      <c r="AA75"/>
      <c r="AB75"/>
    </row>
    <row r="76" spans="1:28" ht="11.2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X76"/>
      <c r="Z76"/>
      <c r="AA76"/>
      <c r="AB76"/>
    </row>
    <row r="77" spans="1:28" ht="11.2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X77"/>
      <c r="Z77"/>
      <c r="AA77"/>
      <c r="AB77"/>
    </row>
    <row r="78" spans="1:28" ht="11.25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X78"/>
      <c r="Z78"/>
      <c r="AA78"/>
      <c r="AB78"/>
    </row>
    <row r="79" spans="1:28" ht="11.25" customHeigh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X79"/>
      <c r="Z79"/>
      <c r="AA79"/>
      <c r="AB79"/>
    </row>
    <row r="80" spans="1:28" ht="11.25" customHeigh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X80"/>
      <c r="Z80"/>
      <c r="AA80"/>
      <c r="AB80"/>
    </row>
    <row r="81" spans="2:28" ht="11.25" customHeight="1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X81"/>
      <c r="Z81"/>
      <c r="AA81"/>
      <c r="AB81"/>
    </row>
    <row r="82" spans="2:28" ht="11.25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X82"/>
      <c r="Z82"/>
      <c r="AA82"/>
      <c r="AB82"/>
    </row>
    <row r="83" spans="2:28" ht="11.25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X83"/>
      <c r="Z83"/>
      <c r="AA83"/>
      <c r="AB83"/>
    </row>
    <row r="84" spans="2:28" ht="11.25" customHeigh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X84"/>
      <c r="Z84"/>
      <c r="AA84"/>
      <c r="AB84"/>
    </row>
    <row r="85" spans="2:28" ht="11.25" customHeight="1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X85"/>
      <c r="Z85"/>
      <c r="AA85"/>
      <c r="AB85"/>
    </row>
    <row r="86" spans="2:28" ht="11.25" customHeight="1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X86"/>
      <c r="Z86"/>
      <c r="AA86"/>
      <c r="AB86"/>
    </row>
    <row r="87" spans="2:28" ht="11.25" customHeight="1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X87"/>
      <c r="Z87"/>
      <c r="AA87"/>
      <c r="AB87"/>
    </row>
    <row r="88" spans="2:28" ht="11.25" customHeight="1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X88"/>
      <c r="Z88"/>
      <c r="AA88"/>
      <c r="AB88"/>
    </row>
    <row r="89" spans="2:28" ht="11.25" customHeight="1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Z89"/>
      <c r="AA89"/>
      <c r="AB89"/>
    </row>
    <row r="90" spans="2:28" ht="11.25" customHeight="1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Z90"/>
      <c r="AA90"/>
    </row>
    <row r="91" spans="2:28" ht="11.25" customHeigh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Z91"/>
      <c r="AA91"/>
    </row>
    <row r="92" spans="2:28" ht="11.25" customHeight="1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Z92"/>
      <c r="AA92"/>
    </row>
    <row r="93" spans="2:28" ht="11.25" customHeight="1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Z93"/>
      <c r="AA93"/>
    </row>
    <row r="94" spans="2:28" ht="11.25" customHeight="1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Z94"/>
      <c r="AA94"/>
    </row>
    <row r="95" spans="2:28" ht="11.25" customHeight="1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Z95"/>
      <c r="AA95"/>
    </row>
    <row r="96" spans="2:28" ht="11.25" customHeight="1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Z96"/>
      <c r="AA96"/>
    </row>
    <row r="97" spans="2:17" ht="11.25" customHeight="1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2:17" ht="11.25" customHeight="1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2:17" ht="11.25" customHeight="1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2:17" ht="11.25" customHeight="1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2:17" ht="11.25" customHeight="1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2:17" ht="11.25" customHeight="1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2:17" ht="11.25" customHeight="1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2:17" ht="11.25" customHeight="1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2:17" ht="11.25" customHeight="1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2:17" ht="11.25" customHeight="1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2:17" ht="11.25" customHeight="1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2:17" ht="11.25" customHeight="1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2:17" ht="11.25" customHeight="1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2:17" ht="11.25" customHeight="1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2:17" ht="11.25" customHeight="1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2:17" ht="11.25" customHeight="1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2:17" ht="11.25" customHeight="1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2:17" ht="11.25" customHeight="1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2:17" ht="11.25" customHeight="1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2:17" ht="11.25" customHeight="1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2:17" ht="11.25" customHeight="1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2:17" ht="11.25" customHeight="1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2:17" ht="11.25" customHeight="1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2:17" ht="11.25" customHeight="1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2:17" ht="11.25" customHeight="1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2:17" ht="11.25" customHeight="1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2:17" ht="11.25" customHeight="1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2:17" ht="11.25" customHeight="1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2:17" ht="11.25" customHeight="1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2:17" ht="11.25" customHeight="1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2:17" ht="11.25" customHeight="1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2:17" ht="11.25" customHeight="1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2:17" ht="11.25" customHeight="1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2:17" ht="11.25" customHeight="1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2:17" ht="11.25" customHeight="1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2:17" ht="11.25" customHeight="1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2:17" ht="11.25" customHeight="1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2:17" ht="11.25" customHeight="1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2:17" ht="11.25" customHeight="1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2:17" ht="11.25" customHeight="1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2:17" ht="11.25" customHeight="1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 ht="11.25" customHeight="1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ht="11.25" customHeight="1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 ht="11.25" customHeight="1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 ht="11.25" customHeight="1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 ht="11.25" customHeight="1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 ht="11.25" customHeight="1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 ht="11.25" customHeight="1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 ht="11.25" customHeight="1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 ht="11.25" customHeight="1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 ht="11.25" customHeight="1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 ht="11.25" customHeight="1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 ht="11.25" customHeight="1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 ht="11.25" customHeight="1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 ht="11.25" customHeight="1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 ht="11.25" customHeight="1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 ht="11.25" customHeight="1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ht="11.25" customHeight="1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2:17" ht="11.25" customHeight="1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2:17" ht="11.25" customHeight="1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2:17" ht="11.25" customHeight="1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2:17" ht="11.25" customHeight="1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2:17" ht="11.25" customHeight="1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2:17" ht="11.25" customHeight="1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2:17" ht="11.25" customHeight="1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2:17" ht="11.25" customHeight="1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2:17" ht="11.25" customHeight="1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2:17" ht="11.25" customHeight="1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2:17" ht="11.25" customHeight="1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2:17" ht="11.25" customHeight="1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2:17" ht="11.25" customHeight="1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2:17" ht="11.25" customHeight="1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2:17" ht="11.25" customHeight="1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2:17" ht="11.25" customHeight="1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2:17" ht="11.25" customHeight="1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2:17" ht="11.25" customHeight="1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2:17" ht="11.25" customHeight="1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2:17" ht="11.25" customHeight="1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2:17" ht="11.25" customHeight="1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2:17" ht="11.25" customHeight="1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2:17" ht="11.25" customHeight="1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2:17" ht="11.25" customHeight="1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2:17" ht="11.25" customHeight="1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2:17" ht="11.25" customHeight="1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2:17" ht="11.25" customHeight="1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2:17" ht="11.25" customHeight="1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2:17" ht="11.25" customHeight="1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2:17" ht="11.25" customHeight="1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2:17" ht="11.25" customHeight="1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2:17" ht="11.25" customHeight="1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2:17" ht="11.25" customHeight="1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2:17" ht="11.25" customHeight="1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2:17" ht="11.25" customHeight="1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2:17" ht="11.25" customHeight="1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2:17" ht="11.25" customHeight="1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2:17" ht="11.25" customHeight="1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2:17" ht="11.25" customHeight="1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2:17" ht="11.25" customHeight="1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2:17" ht="11.25" customHeight="1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2:17" ht="11.25" customHeight="1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2:17" ht="11.25" customHeight="1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2:17" ht="11.25" customHeight="1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2:17" ht="11.25" customHeight="1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2:17" ht="11.25" customHeight="1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2:17" ht="11.25" customHeight="1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2:17" ht="11.25" customHeight="1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2:17" ht="11.25" customHeight="1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2:17" ht="11.25" customHeight="1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2:17" ht="11.25" customHeight="1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2:17" ht="11.25" customHeight="1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2:17" ht="11.25" customHeight="1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2:17" ht="11.25" customHeight="1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2:17" ht="11.25" customHeight="1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2:17" ht="11.25" customHeight="1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2:17" ht="11.25" customHeight="1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2:17" ht="11.25" customHeight="1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2:17" ht="11.25" customHeight="1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2:17" ht="11.25" customHeight="1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2:17" ht="11.25" customHeight="1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2:17" ht="11.25" customHeight="1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2:17" ht="11.25" customHeight="1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2:17" ht="11.25" customHeight="1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2:17" ht="11.25" customHeight="1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2:17" ht="11.25" customHeight="1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2:17" ht="11.25" customHeight="1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2:17" ht="11.25" customHeight="1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2:17" ht="11.25" customHeight="1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2:17" ht="11.25" customHeight="1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1:17" ht="11.25" customHeight="1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7" ht="11.25" customHeight="1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1:17" ht="11.25" customHeight="1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1:17" ht="11.25" customHeight="1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1:17" ht="11.25" customHeight="1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1:17" ht="11.25" customHeight="1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1:17" ht="11.25" customHeight="1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1:17" ht="11.25" customHeight="1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1:17" ht="11.25" customHeight="1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1:17" ht="11.25" customHeight="1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1:17" ht="11.25" customHeight="1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1:17" ht="11.2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1:17" ht="11.25" customHeight="1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1:17" ht="11.25" customHeight="1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1:17" ht="11.25" customHeight="1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1:17" ht="11.25" customHeight="1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2:17" ht="11.25" customHeight="1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2:17" ht="11.25" customHeight="1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2:17" ht="11.25" customHeight="1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2:17" ht="11.25" customHeight="1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2:17" ht="11.25" customHeight="1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2:17" ht="11.25" customHeight="1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2:17" ht="11.25" customHeight="1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2:17" ht="11.25" customHeight="1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2:17" ht="11.25" customHeight="1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2:17" ht="11.25" customHeight="1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2:17" ht="11.25" customHeight="1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2:17" ht="11.25" customHeight="1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2:17" ht="11.25" customHeight="1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2:17" ht="11.25" customHeight="1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2:17" ht="11.25" customHeight="1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2:17" ht="11.25" customHeight="1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2:17" ht="11.25" customHeight="1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2:17" ht="11.25" customHeight="1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2:17" ht="11.25" customHeight="1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2:17" ht="11.25" customHeight="1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2:17" ht="11.25" customHeight="1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2:17" ht="11.25" customHeight="1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2:17" ht="11.25" customHeight="1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2:17" ht="11.25" customHeight="1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2:17" ht="11.25" customHeight="1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2:17" ht="11.25" customHeight="1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2:17" ht="11.25" customHeight="1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2:17" ht="11.25" customHeight="1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2:17" ht="11.25" customHeight="1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2:17" ht="11.25" customHeight="1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2:17" ht="11.25" customHeight="1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2:17" ht="11.25" customHeight="1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2:17" ht="11.25" customHeight="1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2:17" ht="11.25" customHeight="1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2:17" ht="11.25" customHeight="1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2:17" ht="11.25" customHeight="1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2:17" ht="11.25" customHeight="1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2:17" ht="11.25" customHeight="1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2:17" ht="11.25" customHeight="1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2:17" ht="11.25" customHeight="1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2:17" ht="11.25" customHeight="1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2:17" ht="11.25" customHeight="1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2:17" ht="11.25" customHeight="1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2:17" ht="11.25" customHeight="1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2:17" ht="11.25" customHeight="1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2:17" ht="11.25" customHeight="1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2:17" ht="11.25" customHeight="1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2:17" ht="11.25" customHeight="1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2:17" ht="11.25" customHeight="1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2:17" ht="11.25" customHeight="1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2:17" ht="11.25" customHeight="1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2:17" ht="11.25" customHeight="1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2:17" ht="11.25" customHeight="1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2:17" ht="11.25" customHeight="1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2:17" ht="11.25" customHeight="1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2:17" ht="11.25" customHeight="1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2:17" ht="11.25" customHeight="1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2:17" ht="11.25" customHeight="1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2:17" ht="11.25" customHeight="1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2:17" ht="11.25" customHeight="1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2:17" ht="11.25" customHeight="1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2:17" ht="11.25" customHeight="1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2:17" ht="11.25" customHeight="1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2:17" ht="11.25" customHeight="1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2:17" ht="11.25" customHeight="1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2:17" ht="11.25" customHeight="1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2:17" ht="11.25" customHeight="1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2:17" ht="11.25" customHeight="1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2:17" ht="11.25" customHeight="1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2:17" ht="11.25" customHeight="1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2:17" ht="11.25" customHeight="1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2:17" ht="11.25" customHeight="1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2:17" ht="11.25" customHeight="1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2:17" ht="11.25" customHeight="1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2:17" ht="11.25" customHeight="1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2:17" ht="11.25" customHeight="1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2:17" ht="11.25" customHeight="1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2:17" ht="11.25" customHeight="1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2:17" ht="11.25" customHeight="1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2:17" ht="11.25" customHeight="1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2:17" ht="11.25" customHeight="1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2:17" ht="11.25" customHeight="1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2:17" ht="11.25" customHeight="1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2:17" ht="11.25" customHeight="1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2:17" ht="11.25" customHeight="1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2:17" ht="11.25" customHeight="1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2:17" ht="11.25" customHeight="1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2:17" ht="11.25" customHeight="1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2:17" ht="11.25" customHeight="1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2:17" ht="11.25" customHeight="1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2:17" ht="11.25" customHeight="1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2:17" ht="11.25" customHeight="1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2:17" ht="11.25" customHeight="1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2:17" ht="11.25" customHeight="1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2:17" ht="11.25" customHeight="1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2:17" ht="11.25" customHeight="1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2:17" ht="11.25" customHeight="1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2:17" ht="11.25" customHeight="1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2:17" ht="11.25" customHeight="1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2:17" ht="11.25" customHeight="1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</row>
    <row r="341" spans="2:17" ht="11.25" customHeight="1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</row>
    <row r="342" spans="2:17" ht="11.25" customHeight="1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2:17" ht="11.25" customHeight="1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</row>
    <row r="344" spans="2:17" ht="11.25" customHeight="1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</row>
    <row r="345" spans="2:17" ht="11.25" customHeight="1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</row>
    <row r="346" spans="2:17" ht="11.25" customHeight="1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2:17" ht="11.25" customHeight="1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2:17" ht="11.25" customHeight="1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2:17" ht="11.25" customHeight="1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2:17" ht="11.25" customHeight="1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2:17" ht="11.25" customHeight="1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2:17" ht="11.25" customHeight="1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2:17" ht="11.25" customHeight="1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2:17" ht="11.25" customHeight="1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2:17" ht="11.25" customHeight="1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2:17" ht="11.25" customHeight="1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2:17" ht="11.25" customHeight="1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2:17" ht="11.25" customHeight="1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2:17" ht="11.25" customHeight="1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2:17" ht="11.25" customHeight="1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2:17" ht="11.25" customHeight="1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2:17" ht="11.25" customHeight="1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2:17" ht="11.25" customHeight="1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2:17" ht="11.25" customHeight="1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2:17" ht="11.25" customHeight="1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2:17" ht="11.25" customHeight="1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</row>
    <row r="367" spans="2:17" ht="11.25" customHeight="1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</row>
    <row r="368" spans="2:17" ht="11.25" customHeight="1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</row>
    <row r="369" spans="2:17" ht="11.25" customHeight="1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</row>
    <row r="370" spans="2:17" ht="11.25" customHeight="1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</row>
    <row r="371" spans="2:17" ht="11.25" customHeight="1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</row>
    <row r="372" spans="2:17" ht="11.25" customHeight="1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2:17" ht="11.25" customHeight="1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2:17" ht="11.25" customHeight="1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2:17" ht="11.25" customHeight="1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2:17" ht="11.25" customHeight="1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2:17" ht="11.25" customHeight="1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2:17" ht="11.25" customHeight="1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2:17" ht="11.25" customHeight="1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2:17" ht="11.25" customHeight="1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2:17" ht="11.25" customHeight="1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2:17" ht="11.25" customHeight="1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2:17" ht="11.25" customHeight="1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2:17" ht="11.25" customHeight="1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2:17" ht="11.25" customHeight="1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2:17" ht="11.25" customHeight="1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2:17" ht="11.25" customHeight="1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2:17" ht="11.25" customHeight="1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2:17" ht="11.25" customHeight="1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2:17" ht="11.25" customHeight="1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2:17" ht="11.25" customHeight="1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2:17" ht="11.25" customHeight="1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</row>
    <row r="393" spans="2:17" ht="11.25" customHeight="1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</row>
    <row r="394" spans="2:17" ht="11.25" customHeight="1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</row>
    <row r="395" spans="2:17" ht="11.25" customHeight="1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</row>
    <row r="396" spans="2:17" ht="11.25" customHeight="1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</row>
    <row r="397" spans="2:17" ht="11.25" customHeight="1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</row>
    <row r="398" spans="2:17" ht="11.25" customHeight="1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2:17" ht="11.25" customHeight="1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2:17" ht="11.25" customHeight="1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2:17" ht="11.25" customHeight="1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2:17" ht="11.25" customHeight="1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2:17" ht="11.25" customHeight="1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2:17" ht="11.25" customHeight="1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2:17" ht="11.25" customHeight="1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2:17" ht="11.25" customHeight="1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2:17" ht="11.25" customHeight="1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2:17" ht="11.25" customHeight="1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2:17" ht="11.25" customHeight="1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2:17" ht="11.25" customHeight="1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2:17" ht="11.25" customHeight="1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2:17" ht="11.25" customHeight="1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2:17" ht="11.25" customHeight="1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2:17" ht="11.25" customHeight="1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2:17" ht="11.25" customHeight="1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2:17" ht="11.25" customHeight="1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2:17" ht="11.25" customHeight="1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2:17" ht="11.25" customHeight="1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</row>
    <row r="419" spans="2:17" ht="11.25" customHeight="1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</row>
    <row r="420" spans="2:17" ht="11.25" customHeight="1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</row>
    <row r="421" spans="2:17" ht="11.25" customHeight="1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2:17" ht="11.25" customHeight="1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</row>
    <row r="423" spans="2:17" ht="11.25" customHeight="1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</row>
    <row r="424" spans="2:17" ht="11.25" customHeight="1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2:17" ht="11.25" customHeight="1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2:17" ht="11.25" customHeight="1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2:17" ht="11.25" customHeight="1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2:17" ht="11.25" customHeight="1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2:17" ht="11.25" customHeight="1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2:17" ht="11.25" customHeight="1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2:17" ht="11.25" customHeight="1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2:17" ht="11.25" customHeight="1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2:17" ht="11.25" customHeight="1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2:17" ht="11.25" customHeight="1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2:17" ht="11.25" customHeight="1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2:17" ht="11.25" customHeight="1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2:17" ht="11.25" customHeight="1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2:17" ht="11.25" customHeight="1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2:17" ht="11.25" customHeight="1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2:17" ht="11.25" customHeight="1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2:17" ht="11.25" customHeight="1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2:17" ht="11.25" customHeight="1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2:17" ht="11.25" customHeight="1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2:17" ht="11.25" customHeight="1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2:17" ht="11.25" customHeight="1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2:17" ht="11.25" customHeight="1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2:17" ht="11.25" customHeight="1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2:17" ht="11.25" customHeight="1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2:17" ht="11.25" customHeight="1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2:17" ht="11.25" customHeight="1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2:17" ht="11.25" customHeight="1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2:17" ht="11.25" customHeight="1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2:17" ht="11.25" customHeight="1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2:17" ht="11.25" customHeight="1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2:17" ht="11.25" customHeight="1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2:17" ht="11.25" customHeight="1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2:17" ht="11.25" customHeight="1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2:17" ht="11.25" customHeight="1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2:17" ht="11.25" customHeight="1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2:17" ht="11.25" customHeight="1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2:17" ht="11.25" customHeight="1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2:17" ht="11.25" customHeight="1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2:17" ht="11.25" customHeight="1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2:17" ht="11.25" customHeight="1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2:17" ht="11.25" customHeight="1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2:17" ht="11.25" customHeight="1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2:17" ht="11.25" customHeight="1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2:17" ht="11.25" customHeight="1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2:17" ht="11.25" customHeight="1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2:17" ht="11.25" customHeight="1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2:17" ht="11.25" customHeight="1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2:17" ht="11.25" customHeight="1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2:17" ht="11.25" customHeight="1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2:17" ht="11.25" customHeight="1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2:17" ht="11.25" customHeight="1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2:17" ht="11.25" customHeight="1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2:17" ht="11.25" customHeight="1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2:17" ht="11.25" customHeight="1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2:17" ht="11.25" customHeight="1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2:17" ht="11.25" customHeight="1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2:17" ht="11.25" customHeight="1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2:17" ht="11.25" customHeight="1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2:17" ht="11.25" customHeight="1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2:17" ht="11.25" customHeight="1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2:17" ht="11.25" customHeight="1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2:17" ht="11.25" customHeight="1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2:17" ht="11.25" customHeight="1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2:17" ht="11.25" customHeight="1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2:17" ht="11.25" customHeight="1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2:17" ht="11.25" customHeight="1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2:17" ht="11.25" customHeight="1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2:17" ht="11.25" customHeight="1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2:17" ht="11.25" customHeight="1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2:17" ht="11.25" customHeight="1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2:17" ht="11.25" customHeight="1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2:17" ht="11.25" customHeight="1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2:17" ht="11.25" customHeight="1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2:17" ht="11.25" customHeight="1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2:17" ht="11.25" customHeight="1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2:17" ht="11.25" customHeight="1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2:17" ht="11.25" customHeight="1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2:17" ht="11.25" customHeight="1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2:17" ht="11.25" customHeight="1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2:17" ht="11.25" customHeight="1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2:17" ht="11.25" customHeight="1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2:17" ht="11.25" customHeight="1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2:17" ht="11.25" customHeight="1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2:17" ht="11.25" customHeight="1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2:17" ht="11.25" customHeight="1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2:17" ht="11.25" customHeight="1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2:17" ht="11.25" customHeight="1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2:17" ht="11.25" customHeight="1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2:17" ht="11.25" customHeight="1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2:17" ht="11.25" customHeight="1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2:17" ht="11.25" customHeight="1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2:17" ht="11.25" customHeight="1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2:17" ht="11.25" customHeight="1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2:17" ht="11.25" customHeight="1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2:17" ht="11.25" customHeight="1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2:17" ht="11.25" customHeight="1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2:17" ht="11.25" customHeight="1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2:17" ht="11.25" customHeight="1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2:17" ht="11.25" customHeight="1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2:17" ht="11.25" customHeight="1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2:17" ht="11.25" customHeight="1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2:17" ht="11.25" customHeight="1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2:17" ht="11.25" customHeight="1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2:17" ht="11.25" customHeight="1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2:17" ht="11.25" customHeight="1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2:17" ht="11.25" customHeight="1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2:17" ht="11.25" customHeight="1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2:17" ht="11.25" customHeight="1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2:17" ht="11.25" customHeight="1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2:17" ht="11.25" customHeight="1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2:17" ht="11.25" customHeight="1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2:17" ht="11.25" customHeight="1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2:17" ht="11.25" customHeight="1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2:17" ht="11.25" customHeight="1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2:17" ht="11.25" customHeight="1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2:17" ht="11.25" customHeight="1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2:17" ht="11.25" customHeight="1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2:17" ht="11.25" customHeight="1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2:17" ht="11.25" customHeight="1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2:17" ht="11.25" customHeight="1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2:17" ht="11.25" customHeight="1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2:17" ht="11.25" customHeight="1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2:17" ht="11.25" customHeight="1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2:17" ht="11.25" customHeight="1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2:17" ht="11.25" customHeight="1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2:17" ht="11.25" customHeight="1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2:17" ht="11.25" customHeight="1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2:17" ht="11.25" customHeight="1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2:17" ht="11.25" customHeight="1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2:17" ht="11.25" customHeight="1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2:17" ht="11.25" customHeight="1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2:17" ht="11.25" customHeight="1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2:17" ht="11.25" customHeight="1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2:17" ht="11.25" customHeight="1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2:17" ht="11.25" customHeight="1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2:17" ht="11.25" customHeight="1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2:17" ht="11.25" customHeight="1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2:17" ht="11.25" customHeight="1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2:17" ht="11.25" customHeight="1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2:17" ht="11.25" customHeight="1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2:17" ht="11.25" customHeight="1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2:17" ht="11.25" customHeight="1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2:17" ht="11.25" customHeight="1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2:17" ht="11.25" customHeight="1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2:17" ht="11.25" customHeight="1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2:17" ht="11.25" customHeight="1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2:17" ht="11.25" customHeight="1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2:17" ht="11.25" customHeight="1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2:17" ht="11.25" customHeight="1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2:17" ht="11.25" customHeight="1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2:17" ht="11.25" customHeight="1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2:17" ht="11.25" customHeight="1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2:17" ht="11.25" customHeight="1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2:17" ht="11.25" customHeight="1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2:17" ht="11.25" customHeight="1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2:17" ht="11.25" customHeight="1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2:17" ht="11.25" customHeight="1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2:17" ht="11.25" customHeight="1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2:17" ht="11.25" customHeight="1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2:17" ht="11.25" customHeight="1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2:17" ht="11.25" customHeight="1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2:17" ht="11.25" customHeight="1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2:17" ht="11.25" customHeight="1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2:17" ht="11.25" customHeight="1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2:17" ht="11.25" customHeight="1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2:17" ht="11.25" customHeight="1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2:17" ht="11.25" customHeight="1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2:17" ht="11.25" customHeight="1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2:17" ht="11.25" customHeight="1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2:17" ht="11.25" customHeight="1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2:17" ht="11.25" customHeight="1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2:17" ht="11.25" customHeight="1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2:17" ht="11.25" customHeight="1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2:17" ht="11.25" customHeight="1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2:17" ht="11.25" customHeight="1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2:17" ht="11.25" customHeight="1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2:17" ht="11.25" customHeight="1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2:17" ht="11.25" customHeight="1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2:17" ht="11.25" customHeight="1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2:17" ht="11.25" customHeight="1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2:17" ht="11.25" customHeight="1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2:17" ht="11.25" customHeight="1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2:17" ht="11.25" customHeight="1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2:17" ht="11.25" customHeight="1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2:17" ht="11.25" customHeight="1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2:17" ht="11.25" customHeight="1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2:17" ht="11.25" customHeight="1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2:17" ht="11.25" customHeight="1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2:17" ht="11.25" customHeight="1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2:17" ht="11.25" customHeight="1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2:17" ht="11.25" customHeight="1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2:17" ht="11.25" customHeight="1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2:17" ht="11.25" customHeight="1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2:17" ht="11.25" customHeight="1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2:17" ht="11.25" customHeight="1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2:17" ht="11.25" customHeight="1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2:17" ht="11.25" customHeight="1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2:17" ht="11.25" customHeight="1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2:17" ht="11.25" customHeight="1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2:17" ht="11.25" customHeight="1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2:17" ht="11.25" customHeight="1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2:17" ht="11.25" customHeight="1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2:17" ht="11.25" customHeight="1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2:17" ht="11.25" customHeight="1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2:17" ht="11.25" customHeight="1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2:17" ht="11.25" customHeight="1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2:17" ht="11.25" customHeight="1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2:17" ht="11.25" customHeight="1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2:17" ht="11.25" customHeight="1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2:17" ht="11.25" customHeight="1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2:17" ht="11.25" customHeight="1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2:17" ht="11.25" customHeight="1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2:17" ht="11.25" customHeight="1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2:17" ht="11.25" customHeight="1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2:17" ht="11.25" customHeight="1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2:17" ht="11.25" customHeight="1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2:17" ht="11.25" customHeight="1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2:17" ht="11.25" customHeight="1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2:17" ht="11.25" customHeight="1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2:17" ht="11.25" customHeight="1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2:17" ht="11.25" customHeight="1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2:17" ht="11.25" customHeight="1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2:17" ht="11.25" customHeight="1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2:17" ht="11.25" customHeight="1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2:17" ht="11.25" customHeight="1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2:17" ht="11.25" customHeight="1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2:17" ht="11.25" customHeight="1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2:17" ht="11.25" customHeight="1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2:17" ht="11.25" customHeight="1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2:17" ht="11.25" customHeight="1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2:17" ht="11.25" customHeight="1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2:17" ht="11.25" customHeight="1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2:17" ht="11.25" customHeight="1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2:17" ht="11.25" customHeight="1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2:17" ht="11.25" customHeight="1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2:17" ht="11.25" customHeight="1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2:17" ht="11.25" customHeight="1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2:17" ht="11.25" customHeight="1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2:17" ht="11.25" customHeight="1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2:17" ht="11.25" customHeight="1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2:17" ht="11.25" customHeight="1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2:17" ht="11.25" customHeight="1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2:17" ht="11.25" customHeight="1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2:17" ht="11.25" customHeight="1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2:17" ht="11.25" customHeight="1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2:17" ht="11.25" customHeight="1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2:17" ht="11.25" customHeight="1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2:17" ht="11.25" customHeight="1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2:17" ht="11.25" customHeight="1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2:17" ht="11.25" customHeight="1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2:17" ht="11.25" customHeight="1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2:17" ht="11.25" customHeight="1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2:17" ht="11.25" customHeight="1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2:17" ht="11.25" customHeight="1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2:17" ht="11.25" customHeight="1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2:17" ht="11.25" customHeight="1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2:17" ht="11.25" customHeight="1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2:17" ht="11.25" customHeight="1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2:17" ht="11.25" customHeight="1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2:17" ht="11.25" customHeight="1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2:17" ht="11.25" customHeight="1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2:17" ht="11.25" customHeight="1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2:17" ht="11.25" customHeight="1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2:17" ht="11.25" customHeight="1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2:17" ht="11.25" customHeight="1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2:17" ht="11.25" customHeight="1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2:17" ht="11.25" customHeight="1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2:17" ht="11.25" customHeight="1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2:17" ht="11.25" customHeight="1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2:17" ht="11.25" customHeight="1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2:17" ht="11.25" customHeight="1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2:17" ht="11.25" customHeight="1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2:17" ht="11.25" customHeight="1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2:17" ht="11.25" customHeight="1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2:17" ht="11.25" customHeight="1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2:17" ht="11.25" customHeight="1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2:17" ht="11.25" customHeight="1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2:17" ht="11.25" customHeight="1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2:17" ht="11.25" customHeight="1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2:17" ht="11.25" customHeight="1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2:17" ht="11.25" customHeight="1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2:17" ht="11.25" customHeight="1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2:17" ht="11.25" customHeight="1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2:17" ht="11.25" customHeight="1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2:17" ht="11.25" customHeight="1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2:17" ht="11.25" customHeight="1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2:17" ht="11.25" customHeight="1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2:17" ht="11.25" customHeight="1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2:17" ht="11.25" customHeight="1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2:17" ht="11.25" customHeight="1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2:17" ht="11.25" customHeight="1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2:17" ht="11.25" customHeight="1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2:17" ht="11.25" customHeight="1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2:17" ht="11.25" customHeight="1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2:17" ht="11.25" customHeight="1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2:17" ht="11.25" customHeight="1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2:17" ht="11.25" customHeight="1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2:17" ht="11.25" customHeight="1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2:17" ht="11.25" customHeight="1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2:17" ht="11.25" customHeight="1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2:17" ht="11.25" customHeight="1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2:17" ht="11.25" customHeight="1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2:17" ht="11.25" customHeight="1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2:17" ht="11.25" customHeight="1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2:17" ht="11.25" customHeight="1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2:17" ht="11.25" customHeight="1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2:17" ht="11.25" customHeight="1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2:17" ht="11.25" customHeight="1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2:17" ht="11.25" customHeight="1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2:17" ht="11.25" customHeight="1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2:17" ht="11.25" customHeight="1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2:17" ht="11.25" customHeight="1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2:17" ht="11.25" customHeight="1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2:17" ht="11.25" customHeight="1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2:17" ht="11.25" customHeight="1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2:17" ht="11.25" customHeight="1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2:17" ht="11.25" customHeight="1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2:17" ht="11.25" customHeight="1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</sheetData>
  <mergeCells count="16">
    <mergeCell ref="G3:G4"/>
    <mergeCell ref="M36:N36"/>
    <mergeCell ref="S39:S40"/>
    <mergeCell ref="U39:V39"/>
    <mergeCell ref="H3:I3"/>
    <mergeCell ref="J3:L3"/>
    <mergeCell ref="M3:M4"/>
    <mergeCell ref="N3:N4"/>
    <mergeCell ref="O3:O4"/>
    <mergeCell ref="P3:Q3"/>
    <mergeCell ref="H4:I4"/>
    <mergeCell ref="B3:B4"/>
    <mergeCell ref="C3:C4"/>
    <mergeCell ref="D3:D4"/>
    <mergeCell ref="E3:E4"/>
    <mergeCell ref="F3:F4"/>
  </mergeCells>
  <conditionalFormatting sqref="N5:N35">
    <cfRule type="expression" dxfId="41" priority="4" stopIfTrue="1">
      <formula>S5=3</formula>
    </cfRule>
    <cfRule type="expression" dxfId="40" priority="5" stopIfTrue="1">
      <formula>S5=2</formula>
    </cfRule>
    <cfRule type="expression" dxfId="39" priority="6" stopIfTrue="1">
      <formula>S5=1</formula>
    </cfRule>
  </conditionalFormatting>
  <conditionalFormatting sqref="L5:L35">
    <cfRule type="expression" dxfId="38" priority="3" stopIfTrue="1">
      <formula>K5=0</formula>
    </cfRule>
  </conditionalFormatting>
  <conditionalFormatting sqref="Z97:AA65536 X89:X65536 B743:Q65536 A237:A65536 Y63:Y65536 AB36:IV65536 B36:F37 J36:Q37 G37:I37 R36:V65536 A5:J35 A36:A235 U5:IV35 M5:M35 O5:S35 A1:XFD4 W36:AA38 W64:W65536">
    <cfRule type="cellIs" dxfId="37" priority="2" stopIfTrue="1" operator="equal">
      <formula>0</formula>
    </cfRule>
  </conditionalFormatting>
  <conditionalFormatting sqref="K5:K35">
    <cfRule type="cellIs" dxfId="36" priority="1" stopIfTrue="1" operator="equal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1">
    <tabColor theme="4" tint="0.39997558519241921"/>
  </sheetPr>
  <dimension ref="C4:G29"/>
  <sheetViews>
    <sheetView workbookViewId="0"/>
  </sheetViews>
  <sheetFormatPr defaultRowHeight="11.25"/>
  <cols>
    <col min="1" max="2" width="9.33203125" style="5"/>
    <col min="3" max="3" width="60.83203125" style="5" customWidth="1"/>
    <col min="4" max="4" width="9.1640625" style="5" customWidth="1"/>
    <col min="5" max="5" width="11.33203125" style="5" customWidth="1"/>
    <col min="6" max="7" width="11" style="5" customWidth="1"/>
    <col min="8" max="16384" width="9.33203125" style="5"/>
  </cols>
  <sheetData>
    <row r="4" spans="3:7">
      <c r="C4" s="266" t="s">
        <v>7498</v>
      </c>
      <c r="D4" s="267"/>
      <c r="E4" s="267"/>
      <c r="F4" s="267"/>
      <c r="G4" s="267"/>
    </row>
    <row r="5" spans="3:7">
      <c r="C5" s="10" t="s">
        <v>1941</v>
      </c>
      <c r="D5" s="217" t="s">
        <v>1952</v>
      </c>
      <c r="E5" s="217"/>
      <c r="F5" s="217" t="s">
        <v>1953</v>
      </c>
      <c r="G5" s="217"/>
    </row>
    <row r="6" spans="3:7">
      <c r="C6" s="28" t="s">
        <v>1989</v>
      </c>
      <c r="D6" s="26">
        <v>599</v>
      </c>
      <c r="E6" s="25" t="s">
        <v>1954</v>
      </c>
      <c r="F6" s="27">
        <f>D6</f>
        <v>599</v>
      </c>
      <c r="G6" s="25" t="s">
        <v>1954</v>
      </c>
    </row>
    <row r="7" spans="3:7">
      <c r="C7" s="28" t="s">
        <v>1961</v>
      </c>
      <c r="D7" s="26">
        <v>154</v>
      </c>
      <c r="E7" s="28" t="s">
        <v>1958</v>
      </c>
      <c r="F7" s="27">
        <f>D7/10</f>
        <v>15.4</v>
      </c>
      <c r="G7" s="25" t="s">
        <v>1954</v>
      </c>
    </row>
    <row r="8" spans="3:7">
      <c r="C8" s="25" t="s">
        <v>1955</v>
      </c>
      <c r="D8" s="26">
        <v>20</v>
      </c>
      <c r="E8" s="25" t="s">
        <v>1956</v>
      </c>
      <c r="F8" s="27">
        <f>D8*58</f>
        <v>1160</v>
      </c>
      <c r="G8" s="25" t="s">
        <v>1954</v>
      </c>
    </row>
    <row r="9" spans="3:7">
      <c r="C9" s="28" t="s">
        <v>7497</v>
      </c>
      <c r="D9" s="26">
        <v>3.7</v>
      </c>
      <c r="E9" s="25" t="s">
        <v>1957</v>
      </c>
      <c r="F9" s="27">
        <f>2*58*D9/10</f>
        <v>42.92</v>
      </c>
      <c r="G9" s="25" t="s">
        <v>1954</v>
      </c>
    </row>
    <row r="10" spans="3:7">
      <c r="C10" s="207" t="s">
        <v>7499</v>
      </c>
      <c r="D10" s="207"/>
      <c r="E10" s="207"/>
      <c r="F10" s="29">
        <f>SUM(F6:F9)</f>
        <v>1817.3200000000002</v>
      </c>
      <c r="G10" s="21" t="s">
        <v>1954</v>
      </c>
    </row>
    <row r="11" spans="3:7" ht="14.25" customHeight="1">
      <c r="C11" s="207"/>
      <c r="D11" s="207"/>
      <c r="E11" s="207"/>
      <c r="F11" s="29">
        <f>F10/$E$29</f>
        <v>30.894440000000003</v>
      </c>
      <c r="G11" s="120" t="s">
        <v>7928</v>
      </c>
    </row>
    <row r="12" spans="3:7">
      <c r="C12" s="207" t="s">
        <v>7500</v>
      </c>
      <c r="D12" s="207"/>
      <c r="E12" s="207"/>
      <c r="F12" s="29">
        <f>F10-F8</f>
        <v>657.32000000000016</v>
      </c>
      <c r="G12" s="21" t="s">
        <v>1954</v>
      </c>
    </row>
    <row r="13" spans="3:7" ht="14.25" customHeight="1">
      <c r="C13" s="207"/>
      <c r="D13" s="207"/>
      <c r="E13" s="207"/>
      <c r="F13" s="29">
        <f>F12/$E$29</f>
        <v>11.174440000000004</v>
      </c>
      <c r="G13" s="120" t="s">
        <v>7928</v>
      </c>
    </row>
    <row r="14" spans="3:7">
      <c r="C14"/>
      <c r="D14"/>
      <c r="E14"/>
      <c r="F14"/>
      <c r="G14"/>
    </row>
    <row r="15" spans="3:7">
      <c r="C15"/>
      <c r="D15"/>
      <c r="E15"/>
      <c r="F15"/>
      <c r="G15"/>
    </row>
    <row r="16" spans="3:7">
      <c r="C16" s="266" t="s">
        <v>7496</v>
      </c>
      <c r="D16" s="267"/>
      <c r="E16" s="267"/>
      <c r="F16" s="267"/>
      <c r="G16" s="267"/>
    </row>
    <row r="17" spans="3:7">
      <c r="C17" s="10" t="s">
        <v>1941</v>
      </c>
      <c r="D17" s="217" t="s">
        <v>1952</v>
      </c>
      <c r="E17" s="217"/>
      <c r="F17" s="217" t="s">
        <v>1953</v>
      </c>
      <c r="G17" s="217"/>
    </row>
    <row r="18" spans="3:7">
      <c r="C18" s="55" t="s">
        <v>1989</v>
      </c>
      <c r="D18" s="66">
        <v>320</v>
      </c>
      <c r="E18" s="67" t="s">
        <v>1954</v>
      </c>
      <c r="F18" s="68">
        <f>D18</f>
        <v>320</v>
      </c>
      <c r="G18" s="67" t="s">
        <v>1954</v>
      </c>
    </row>
    <row r="19" spans="3:7">
      <c r="C19" s="67" t="s">
        <v>1955</v>
      </c>
      <c r="D19" s="66">
        <v>20</v>
      </c>
      <c r="E19" s="67" t="s">
        <v>1956</v>
      </c>
      <c r="F19" s="68">
        <f>D19*58</f>
        <v>1160</v>
      </c>
      <c r="G19" s="67" t="s">
        <v>1954</v>
      </c>
    </row>
    <row r="20" spans="3:7">
      <c r="C20" s="55" t="s">
        <v>7493</v>
      </c>
      <c r="D20" s="66">
        <v>3.7</v>
      </c>
      <c r="E20" s="67" t="s">
        <v>1957</v>
      </c>
      <c r="F20" s="68">
        <f>2*90*D20/10</f>
        <v>66.599999999999994</v>
      </c>
      <c r="G20" s="67" t="s">
        <v>1954</v>
      </c>
    </row>
    <row r="21" spans="3:7">
      <c r="C21" s="260" t="s">
        <v>7494</v>
      </c>
      <c r="D21" s="268"/>
      <c r="E21" s="269"/>
      <c r="F21" s="29">
        <f>SUM(F18:F20)</f>
        <v>1546.6</v>
      </c>
      <c r="G21" s="21" t="s">
        <v>1954</v>
      </c>
    </row>
    <row r="22" spans="3:7" ht="14.25" customHeight="1">
      <c r="C22" s="270"/>
      <c r="D22" s="271"/>
      <c r="E22" s="272"/>
      <c r="F22" s="29">
        <f>F21/$E$29</f>
        <v>26.292200000000001</v>
      </c>
      <c r="G22" s="120" t="s">
        <v>7928</v>
      </c>
    </row>
    <row r="23" spans="3:7">
      <c r="C23" s="260" t="s">
        <v>7495</v>
      </c>
      <c r="D23" s="261"/>
      <c r="E23" s="262"/>
      <c r="F23" s="29">
        <f>F21-F19</f>
        <v>386.59999999999991</v>
      </c>
      <c r="G23" s="21" t="s">
        <v>1954</v>
      </c>
    </row>
    <row r="24" spans="3:7" ht="15" customHeight="1">
      <c r="C24" s="263"/>
      <c r="D24" s="264"/>
      <c r="E24" s="265"/>
      <c r="F24" s="29">
        <f>F23/$E$29</f>
        <v>6.5721999999999987</v>
      </c>
      <c r="G24" s="120" t="s">
        <v>7928</v>
      </c>
    </row>
    <row r="26" spans="3:7">
      <c r="E26" s="5">
        <v>1</v>
      </c>
      <c r="F26" s="5">
        <v>17</v>
      </c>
    </row>
    <row r="27" spans="3:7">
      <c r="E27" s="5" t="s">
        <v>1959</v>
      </c>
      <c r="F27" s="5">
        <v>1000</v>
      </c>
    </row>
    <row r="29" spans="3:7">
      <c r="E29" s="5">
        <f>F27/F26</f>
        <v>58.823529411764703</v>
      </c>
      <c r="F29" s="5" t="s">
        <v>1960</v>
      </c>
    </row>
  </sheetData>
  <mergeCells count="10">
    <mergeCell ref="C23:E24"/>
    <mergeCell ref="C4:G4"/>
    <mergeCell ref="D5:E5"/>
    <mergeCell ref="F5:G5"/>
    <mergeCell ref="C10:E11"/>
    <mergeCell ref="C12:E13"/>
    <mergeCell ref="C16:G16"/>
    <mergeCell ref="D17:E17"/>
    <mergeCell ref="F17:G17"/>
    <mergeCell ref="C21:E22"/>
  </mergeCells>
  <phoneticPr fontId="4" type="noConversion"/>
  <conditionalFormatting sqref="D1:E9 D14:E20 A1:B1048576 C23:E65536 C1:C10 C12 C14:C21 F1:IV1048576">
    <cfRule type="cellIs" dxfId="35" priority="8" stopIfTrue="1" operator="equal">
      <formula>0</formula>
    </cfRule>
  </conditionalFormatting>
  <conditionalFormatting sqref="D16:E20 C16:C21 C23 F16:G24">
    <cfRule type="cellIs" dxfId="34" priority="7" stopIfTrue="1" operator="equal">
      <formula>0</formula>
    </cfRule>
  </conditionalFormatting>
  <conditionalFormatting sqref="G10:G13">
    <cfRule type="cellIs" dxfId="33" priority="6" stopIfTrue="1" operator="equal">
      <formula>0</formula>
    </cfRule>
  </conditionalFormatting>
  <conditionalFormatting sqref="G10:G13">
    <cfRule type="cellIs" dxfId="32" priority="5" stopIfTrue="1" operator="equal">
      <formula>0</formula>
    </cfRule>
  </conditionalFormatting>
  <conditionalFormatting sqref="G22">
    <cfRule type="cellIs" dxfId="31" priority="4" stopIfTrue="1" operator="equal">
      <formula>0</formula>
    </cfRule>
  </conditionalFormatting>
  <conditionalFormatting sqref="G22">
    <cfRule type="cellIs" dxfId="30" priority="3" stopIfTrue="1" operator="equal">
      <formula>0</formula>
    </cfRule>
  </conditionalFormatting>
  <conditionalFormatting sqref="G24">
    <cfRule type="cellIs" dxfId="29" priority="2" stopIfTrue="1" operator="equal">
      <formula>0</formula>
    </cfRule>
  </conditionalFormatting>
  <conditionalFormatting sqref="G24">
    <cfRule type="cellIs" dxfId="28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2">
    <tabColor theme="4" tint="0.39997558519241921"/>
  </sheetPr>
  <dimension ref="A2:F25"/>
  <sheetViews>
    <sheetView workbookViewId="0"/>
  </sheetViews>
  <sheetFormatPr defaultRowHeight="11.25"/>
  <cols>
    <col min="1" max="1" width="9.83203125" bestFit="1" customWidth="1"/>
    <col min="2" max="3" width="5.33203125" bestFit="1" customWidth="1"/>
    <col min="4" max="4" width="11.83203125" bestFit="1" customWidth="1"/>
    <col min="5" max="5" width="10.6640625" customWidth="1"/>
    <col min="6" max="6" width="16.1640625" bestFit="1" customWidth="1"/>
  </cols>
  <sheetData>
    <row r="2" spans="1:6">
      <c r="B2" s="273" t="s">
        <v>1948</v>
      </c>
      <c r="C2" s="273"/>
      <c r="D2" s="49" t="s">
        <v>1946</v>
      </c>
      <c r="E2" s="37"/>
    </row>
    <row r="3" spans="1:6">
      <c r="B3" s="48" t="s">
        <v>1930</v>
      </c>
      <c r="C3" s="48" t="s">
        <v>1930</v>
      </c>
      <c r="D3" s="50" t="s">
        <v>1985</v>
      </c>
      <c r="E3" s="37"/>
      <c r="F3" s="32" t="s">
        <v>1984</v>
      </c>
    </row>
    <row r="4" spans="1:6">
      <c r="A4" s="36" t="s">
        <v>1932</v>
      </c>
      <c r="B4" s="40">
        <v>45</v>
      </c>
      <c r="C4" s="40">
        <v>45</v>
      </c>
      <c r="D4" s="22">
        <v>12</v>
      </c>
      <c r="E4" s="37"/>
      <c r="F4" s="38">
        <f>B4*C4/10000</f>
        <v>0.20250000000000001</v>
      </c>
    </row>
    <row r="5" spans="1:6">
      <c r="B5" s="40">
        <v>80</v>
      </c>
      <c r="C5" s="40">
        <v>300</v>
      </c>
      <c r="D5" s="22">
        <v>16</v>
      </c>
      <c r="E5" s="37"/>
      <c r="F5" s="38">
        <f t="shared" ref="F5:F23" si="0">B5*C5/10000</f>
        <v>2.4</v>
      </c>
    </row>
    <row r="6" spans="1:6">
      <c r="B6" s="40">
        <v>90</v>
      </c>
      <c r="C6" s="40">
        <v>100</v>
      </c>
      <c r="D6" s="22">
        <v>13</v>
      </c>
      <c r="E6" s="37"/>
      <c r="F6" s="38">
        <f t="shared" si="0"/>
        <v>0.9</v>
      </c>
    </row>
    <row r="7" spans="1:6">
      <c r="B7" s="40">
        <v>90</v>
      </c>
      <c r="C7" s="40">
        <v>110</v>
      </c>
      <c r="D7" s="22">
        <v>13</v>
      </c>
      <c r="E7" s="37"/>
      <c r="F7" s="38">
        <f t="shared" si="0"/>
        <v>0.99</v>
      </c>
    </row>
    <row r="8" spans="1:6">
      <c r="B8" s="40">
        <v>90</v>
      </c>
      <c r="C8" s="40">
        <v>130</v>
      </c>
      <c r="D8" s="22">
        <v>14</v>
      </c>
      <c r="E8" s="37"/>
      <c r="F8" s="38">
        <f t="shared" si="0"/>
        <v>1.17</v>
      </c>
    </row>
    <row r="9" spans="1:6">
      <c r="B9" s="40">
        <v>90</v>
      </c>
      <c r="C9" s="40">
        <v>190</v>
      </c>
      <c r="D9" s="22">
        <v>14</v>
      </c>
      <c r="E9" s="37"/>
      <c r="F9" s="38">
        <f t="shared" si="0"/>
        <v>1.71</v>
      </c>
    </row>
    <row r="10" spans="1:6">
      <c r="B10" s="40">
        <v>90</v>
      </c>
      <c r="C10" s="40">
        <v>210</v>
      </c>
      <c r="D10" s="22">
        <v>15</v>
      </c>
      <c r="E10" s="37"/>
      <c r="F10" s="38">
        <f t="shared" si="0"/>
        <v>1.89</v>
      </c>
    </row>
    <row r="11" spans="1:6">
      <c r="B11" s="40">
        <v>90</v>
      </c>
      <c r="C11" s="40">
        <v>220</v>
      </c>
      <c r="D11" s="22">
        <v>15</v>
      </c>
      <c r="E11" s="37"/>
      <c r="F11" s="38">
        <f t="shared" si="0"/>
        <v>1.98</v>
      </c>
    </row>
    <row r="12" spans="1:6">
      <c r="B12" s="40">
        <v>95</v>
      </c>
      <c r="C12" s="40">
        <v>270</v>
      </c>
      <c r="D12" s="22">
        <v>15</v>
      </c>
      <c r="E12" s="37"/>
      <c r="F12" s="38">
        <f t="shared" si="0"/>
        <v>2.5649999999999999</v>
      </c>
    </row>
    <row r="13" spans="1:6">
      <c r="B13" s="40">
        <v>100</v>
      </c>
      <c r="C13" s="40">
        <v>200</v>
      </c>
      <c r="D13" s="22">
        <v>15</v>
      </c>
      <c r="E13" s="37"/>
      <c r="F13" s="38">
        <f t="shared" si="0"/>
        <v>2</v>
      </c>
    </row>
    <row r="14" spans="1:6">
      <c r="B14" s="40">
        <v>106</v>
      </c>
      <c r="C14" s="40">
        <v>178</v>
      </c>
      <c r="D14" s="22">
        <v>15</v>
      </c>
      <c r="E14" s="37"/>
      <c r="F14" s="38">
        <f t="shared" si="0"/>
        <v>1.8868</v>
      </c>
    </row>
    <row r="15" spans="1:6">
      <c r="B15" s="40">
        <v>110</v>
      </c>
      <c r="C15" s="40">
        <v>120</v>
      </c>
      <c r="D15" s="22">
        <v>17</v>
      </c>
      <c r="E15" s="37"/>
      <c r="F15" s="38">
        <f t="shared" si="0"/>
        <v>1.32</v>
      </c>
    </row>
    <row r="16" spans="1:6">
      <c r="B16" s="40">
        <v>110</v>
      </c>
      <c r="C16" s="40">
        <v>125</v>
      </c>
      <c r="D16" s="22">
        <v>17</v>
      </c>
      <c r="E16" s="37"/>
      <c r="F16" s="38">
        <f t="shared" si="0"/>
        <v>1.375</v>
      </c>
    </row>
    <row r="17" spans="2:6">
      <c r="B17" s="40">
        <v>110</v>
      </c>
      <c r="C17" s="40">
        <v>175</v>
      </c>
      <c r="D17" s="22">
        <v>15</v>
      </c>
      <c r="E17" s="37"/>
      <c r="F17" s="38">
        <f t="shared" si="0"/>
        <v>1.925</v>
      </c>
    </row>
    <row r="18" spans="2:6">
      <c r="B18" s="40">
        <v>110</v>
      </c>
      <c r="C18" s="40">
        <v>250</v>
      </c>
      <c r="D18" s="22">
        <v>16</v>
      </c>
      <c r="E18" s="37"/>
      <c r="F18" s="38">
        <f t="shared" si="0"/>
        <v>2.75</v>
      </c>
    </row>
    <row r="19" spans="2:6">
      <c r="B19" s="40">
        <v>112</v>
      </c>
      <c r="C19" s="40">
        <v>124</v>
      </c>
      <c r="D19" s="22">
        <v>17</v>
      </c>
      <c r="E19" s="37"/>
      <c r="F19" s="38">
        <f t="shared" si="0"/>
        <v>1.3888</v>
      </c>
    </row>
    <row r="20" spans="2:6">
      <c r="B20" s="40">
        <v>115</v>
      </c>
      <c r="C20" s="40">
        <v>140</v>
      </c>
      <c r="D20" s="22">
        <v>17</v>
      </c>
      <c r="E20" s="37"/>
      <c r="F20" s="38">
        <f t="shared" si="0"/>
        <v>1.61</v>
      </c>
    </row>
    <row r="21" spans="2:6">
      <c r="B21" s="40">
        <v>115</v>
      </c>
      <c r="C21" s="40">
        <v>205</v>
      </c>
      <c r="D21" s="22">
        <v>15</v>
      </c>
      <c r="E21" s="37"/>
      <c r="F21" s="38">
        <f t="shared" si="0"/>
        <v>2.3574999999999999</v>
      </c>
    </row>
    <row r="22" spans="2:6">
      <c r="B22" s="40">
        <v>120</v>
      </c>
      <c r="C22" s="40">
        <v>140</v>
      </c>
      <c r="D22" s="22">
        <v>18</v>
      </c>
      <c r="E22" s="37"/>
      <c r="F22" s="38">
        <f t="shared" si="0"/>
        <v>1.68</v>
      </c>
    </row>
    <row r="23" spans="2:6">
      <c r="B23" s="40">
        <v>120</v>
      </c>
      <c r="C23" s="40">
        <v>180</v>
      </c>
      <c r="D23" s="22">
        <v>15</v>
      </c>
      <c r="E23" s="37"/>
      <c r="F23" s="38">
        <f t="shared" si="0"/>
        <v>2.16</v>
      </c>
    </row>
    <row r="25" spans="2:6">
      <c r="B25" t="s">
        <v>1983</v>
      </c>
      <c r="D25" s="39">
        <f>AVERAGE(D4:D23)</f>
        <v>15.2</v>
      </c>
      <c r="E25" t="s">
        <v>1986</v>
      </c>
    </row>
  </sheetData>
  <mergeCells count="1">
    <mergeCell ref="B2:C2"/>
  </mergeCells>
  <phoneticPr fontId="0" type="noConversion"/>
  <conditionalFormatting sqref="H1:IV1048576 G1:G2 G4:G65536 A23:A65536 A1:A20 B1:F1048576">
    <cfRule type="cellIs" dxfId="27" priority="1" stopIfTrue="1" operator="equal">
      <formula>0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45">
    <tabColor theme="4" tint="0.39997558519241921"/>
  </sheetPr>
  <dimension ref="A1:C7793"/>
  <sheetViews>
    <sheetView workbookViewId="0"/>
  </sheetViews>
  <sheetFormatPr defaultRowHeight="11.25"/>
  <cols>
    <col min="1" max="1" width="52" bestFit="1" customWidth="1"/>
    <col min="2" max="2" width="13.83203125" style="104" bestFit="1" customWidth="1"/>
    <col min="3" max="3" width="19.5" bestFit="1" customWidth="1"/>
  </cols>
  <sheetData>
    <row r="1" spans="1:3">
      <c r="A1" s="87" t="s">
        <v>1333</v>
      </c>
      <c r="B1" s="88" t="s">
        <v>1334</v>
      </c>
      <c r="C1" s="88" t="s">
        <v>2057</v>
      </c>
    </row>
    <row r="2" spans="1:3">
      <c r="A2" s="57" t="s">
        <v>2060</v>
      </c>
      <c r="B2" s="104" t="s">
        <v>2058</v>
      </c>
      <c r="C2" t="s">
        <v>7929</v>
      </c>
    </row>
    <row r="3" spans="1:3">
      <c r="A3" s="57" t="s">
        <v>7146</v>
      </c>
      <c r="B3" s="104" t="s">
        <v>2061</v>
      </c>
      <c r="C3" t="s">
        <v>7929</v>
      </c>
    </row>
    <row r="4" spans="1:3">
      <c r="A4" s="57" t="s">
        <v>7147</v>
      </c>
      <c r="B4" s="104" t="s">
        <v>2063</v>
      </c>
      <c r="C4" t="s">
        <v>7929</v>
      </c>
    </row>
    <row r="5" spans="1:3">
      <c r="A5" s="57"/>
      <c r="B5" s="104" t="s">
        <v>2065</v>
      </c>
      <c r="C5" t="s">
        <v>7929</v>
      </c>
    </row>
    <row r="6" spans="1:3">
      <c r="A6" s="57" t="s">
        <v>7147</v>
      </c>
      <c r="B6" s="104" t="s">
        <v>2067</v>
      </c>
      <c r="C6" t="s">
        <v>7929</v>
      </c>
    </row>
    <row r="7" spans="1:3">
      <c r="A7" s="57" t="s">
        <v>7147</v>
      </c>
      <c r="B7" s="104" t="s">
        <v>2069</v>
      </c>
      <c r="C7" t="s">
        <v>7929</v>
      </c>
    </row>
    <row r="8" spans="1:3">
      <c r="A8" s="57" t="s">
        <v>7147</v>
      </c>
      <c r="B8" s="104" t="s">
        <v>2070</v>
      </c>
      <c r="C8" t="s">
        <v>7929</v>
      </c>
    </row>
    <row r="9" spans="1:3">
      <c r="A9" s="57" t="s">
        <v>7147</v>
      </c>
      <c r="B9" s="104" t="s">
        <v>2072</v>
      </c>
      <c r="C9" t="s">
        <v>7929</v>
      </c>
    </row>
    <row r="10" spans="1:3">
      <c r="A10" s="57" t="s">
        <v>7148</v>
      </c>
      <c r="B10" s="104" t="s">
        <v>2073</v>
      </c>
      <c r="C10" t="s">
        <v>7929</v>
      </c>
    </row>
    <row r="11" spans="1:3">
      <c r="A11" s="57" t="s">
        <v>7149</v>
      </c>
      <c r="B11" s="104" t="s">
        <v>2074</v>
      </c>
      <c r="C11" t="s">
        <v>7929</v>
      </c>
    </row>
    <row r="12" spans="1:3">
      <c r="A12" s="57" t="s">
        <v>7150</v>
      </c>
      <c r="B12" s="104" t="s">
        <v>2076</v>
      </c>
      <c r="C12" t="s">
        <v>7929</v>
      </c>
    </row>
    <row r="13" spans="1:3">
      <c r="A13" s="57" t="s">
        <v>7151</v>
      </c>
      <c r="B13" s="104" t="s">
        <v>2078</v>
      </c>
      <c r="C13" t="s">
        <v>7929</v>
      </c>
    </row>
    <row r="14" spans="1:3">
      <c r="A14" s="57" t="s">
        <v>7152</v>
      </c>
      <c r="B14" s="104" t="s">
        <v>2080</v>
      </c>
      <c r="C14" t="s">
        <v>7929</v>
      </c>
    </row>
    <row r="15" spans="1:3">
      <c r="A15" s="57" t="s">
        <v>7153</v>
      </c>
      <c r="B15" s="104" t="s">
        <v>2082</v>
      </c>
      <c r="C15" t="s">
        <v>7929</v>
      </c>
    </row>
    <row r="16" spans="1:3">
      <c r="A16" s="57" t="s">
        <v>7154</v>
      </c>
      <c r="B16" s="104" t="s">
        <v>2083</v>
      </c>
      <c r="C16" t="s">
        <v>7929</v>
      </c>
    </row>
    <row r="17" spans="1:3">
      <c r="A17" s="57" t="s">
        <v>7155</v>
      </c>
      <c r="B17" s="104" t="s">
        <v>2085</v>
      </c>
      <c r="C17" t="s">
        <v>7929</v>
      </c>
    </row>
    <row r="18" spans="1:3">
      <c r="A18" s="57" t="s">
        <v>7147</v>
      </c>
      <c r="B18" s="104" t="s">
        <v>2087</v>
      </c>
      <c r="C18" t="s">
        <v>7929</v>
      </c>
    </row>
    <row r="19" spans="1:3">
      <c r="A19" s="57" t="s">
        <v>7156</v>
      </c>
      <c r="B19" s="104" t="s">
        <v>2088</v>
      </c>
      <c r="C19" t="s">
        <v>7929</v>
      </c>
    </row>
    <row r="20" spans="1:3">
      <c r="A20" s="57" t="s">
        <v>7147</v>
      </c>
      <c r="B20" s="104" t="s">
        <v>2091</v>
      </c>
      <c r="C20" t="s">
        <v>7929</v>
      </c>
    </row>
    <row r="21" spans="1:3">
      <c r="A21" s="57" t="s">
        <v>7147</v>
      </c>
      <c r="B21" s="104" t="s">
        <v>2093</v>
      </c>
      <c r="C21" t="s">
        <v>7929</v>
      </c>
    </row>
    <row r="22" spans="1:3">
      <c r="A22" s="57" t="s">
        <v>7147</v>
      </c>
      <c r="B22" s="104" t="s">
        <v>2095</v>
      </c>
      <c r="C22" t="s">
        <v>7929</v>
      </c>
    </row>
    <row r="23" spans="1:3">
      <c r="A23" s="57" t="s">
        <v>7147</v>
      </c>
      <c r="B23" s="104" t="s">
        <v>2097</v>
      </c>
      <c r="C23" t="s">
        <v>7929</v>
      </c>
    </row>
    <row r="24" spans="1:3">
      <c r="A24" s="57"/>
      <c r="B24" s="104" t="s">
        <v>2092</v>
      </c>
      <c r="C24" t="s">
        <v>7929</v>
      </c>
    </row>
    <row r="25" spans="1:3">
      <c r="A25" s="57" t="s">
        <v>7157</v>
      </c>
      <c r="B25" s="104" t="s">
        <v>2100</v>
      </c>
      <c r="C25" t="s">
        <v>7929</v>
      </c>
    </row>
    <row r="26" spans="1:3">
      <c r="A26" s="57" t="s">
        <v>7157</v>
      </c>
      <c r="B26" s="104" t="s">
        <v>2103</v>
      </c>
      <c r="C26" t="s">
        <v>7929</v>
      </c>
    </row>
    <row r="27" spans="1:3">
      <c r="A27" s="57" t="s">
        <v>7158</v>
      </c>
      <c r="B27" s="104" t="s">
        <v>2096</v>
      </c>
      <c r="C27" t="s">
        <v>7929</v>
      </c>
    </row>
    <row r="28" spans="1:3">
      <c r="A28" s="57" t="s">
        <v>7158</v>
      </c>
      <c r="B28" s="104" t="s">
        <v>2098</v>
      </c>
      <c r="C28" t="s">
        <v>7929</v>
      </c>
    </row>
    <row r="29" spans="1:3">
      <c r="A29" s="57" t="s">
        <v>7159</v>
      </c>
      <c r="B29" s="104" t="s">
        <v>2099</v>
      </c>
      <c r="C29" t="s">
        <v>7929</v>
      </c>
    </row>
    <row r="30" spans="1:3">
      <c r="A30" s="57" t="s">
        <v>7160</v>
      </c>
      <c r="B30" s="104" t="s">
        <v>2102</v>
      </c>
      <c r="C30" t="s">
        <v>7929</v>
      </c>
    </row>
    <row r="31" spans="1:3">
      <c r="A31" s="57" t="s">
        <v>7161</v>
      </c>
      <c r="B31" s="104" t="s">
        <v>2104</v>
      </c>
      <c r="C31" t="s">
        <v>7929</v>
      </c>
    </row>
    <row r="32" spans="1:3">
      <c r="A32" s="57"/>
      <c r="B32" s="104" t="s">
        <v>2113</v>
      </c>
      <c r="C32" t="s">
        <v>7929</v>
      </c>
    </row>
    <row r="33" spans="1:3">
      <c r="A33" s="57" t="s">
        <v>2117</v>
      </c>
      <c r="B33" s="104" t="s">
        <v>2116</v>
      </c>
      <c r="C33" t="s">
        <v>7929</v>
      </c>
    </row>
    <row r="34" spans="1:3">
      <c r="A34" s="57" t="s">
        <v>7158</v>
      </c>
      <c r="B34" s="104" t="s">
        <v>2119</v>
      </c>
      <c r="C34" t="s">
        <v>7929</v>
      </c>
    </row>
    <row r="35" spans="1:3">
      <c r="A35" s="57"/>
      <c r="B35" s="104" t="s">
        <v>2122</v>
      </c>
      <c r="C35" t="s">
        <v>7929</v>
      </c>
    </row>
    <row r="36" spans="1:3">
      <c r="A36" s="57" t="s">
        <v>2117</v>
      </c>
      <c r="B36" s="104" t="s">
        <v>2125</v>
      </c>
      <c r="C36" t="s">
        <v>7929</v>
      </c>
    </row>
    <row r="37" spans="1:3">
      <c r="A37" s="57"/>
      <c r="B37" s="104" t="s">
        <v>2127</v>
      </c>
      <c r="C37" t="s">
        <v>7929</v>
      </c>
    </row>
    <row r="38" spans="1:3">
      <c r="A38" s="57"/>
      <c r="B38" s="104" t="s">
        <v>2130</v>
      </c>
      <c r="C38" t="s">
        <v>7929</v>
      </c>
    </row>
    <row r="39" spans="1:3">
      <c r="A39" s="57"/>
      <c r="B39" s="104" t="s">
        <v>2132</v>
      </c>
      <c r="C39" t="s">
        <v>7929</v>
      </c>
    </row>
    <row r="40" spans="1:3">
      <c r="A40" s="57"/>
      <c r="B40" s="104" t="s">
        <v>2135</v>
      </c>
      <c r="C40" t="s">
        <v>7929</v>
      </c>
    </row>
    <row r="41" spans="1:3">
      <c r="A41" s="57"/>
      <c r="B41" s="104" t="s">
        <v>2138</v>
      </c>
      <c r="C41" t="s">
        <v>7929</v>
      </c>
    </row>
    <row r="42" spans="1:3">
      <c r="A42" s="57"/>
      <c r="B42" s="104" t="s">
        <v>2141</v>
      </c>
      <c r="C42" t="s">
        <v>7929</v>
      </c>
    </row>
    <row r="43" spans="1:3">
      <c r="A43" s="57"/>
      <c r="B43" s="104" t="s">
        <v>2144</v>
      </c>
      <c r="C43" t="s">
        <v>7929</v>
      </c>
    </row>
    <row r="44" spans="1:3">
      <c r="A44" s="57"/>
      <c r="B44" s="104" t="s">
        <v>2147</v>
      </c>
      <c r="C44" t="s">
        <v>7929</v>
      </c>
    </row>
    <row r="45" spans="1:3">
      <c r="A45" s="57" t="s">
        <v>2117</v>
      </c>
      <c r="B45" s="104" t="s">
        <v>2150</v>
      </c>
      <c r="C45" t="s">
        <v>7929</v>
      </c>
    </row>
    <row r="46" spans="1:3">
      <c r="A46" s="57"/>
      <c r="B46" s="104" t="s">
        <v>2151</v>
      </c>
      <c r="C46" t="s">
        <v>7929</v>
      </c>
    </row>
    <row r="47" spans="1:3">
      <c r="A47" s="57"/>
      <c r="B47" s="104" t="s">
        <v>2154</v>
      </c>
      <c r="C47" t="s">
        <v>7929</v>
      </c>
    </row>
    <row r="48" spans="1:3">
      <c r="A48" s="57" t="s">
        <v>2117</v>
      </c>
      <c r="B48" s="104" t="s">
        <v>2156</v>
      </c>
      <c r="C48" t="s">
        <v>7929</v>
      </c>
    </row>
    <row r="49" spans="1:3">
      <c r="A49" s="57" t="s">
        <v>7158</v>
      </c>
      <c r="B49" s="104" t="s">
        <v>2158</v>
      </c>
      <c r="C49" t="s">
        <v>7929</v>
      </c>
    </row>
    <row r="50" spans="1:3">
      <c r="A50" s="57"/>
      <c r="B50" s="104" t="s">
        <v>2161</v>
      </c>
      <c r="C50" t="s">
        <v>7929</v>
      </c>
    </row>
    <row r="51" spans="1:3">
      <c r="A51" s="57" t="s">
        <v>2117</v>
      </c>
      <c r="B51" s="104" t="s">
        <v>2163</v>
      </c>
      <c r="C51" t="s">
        <v>7929</v>
      </c>
    </row>
    <row r="52" spans="1:3">
      <c r="A52" s="57" t="s">
        <v>7158</v>
      </c>
      <c r="B52" s="104" t="s">
        <v>2165</v>
      </c>
      <c r="C52" t="s">
        <v>7929</v>
      </c>
    </row>
    <row r="53" spans="1:3">
      <c r="A53" s="57" t="s">
        <v>7162</v>
      </c>
      <c r="B53" s="104" t="s">
        <v>2167</v>
      </c>
      <c r="C53" t="s">
        <v>7929</v>
      </c>
    </row>
    <row r="54" spans="1:3">
      <c r="A54" s="57" t="s">
        <v>7163</v>
      </c>
      <c r="B54" s="104" t="s">
        <v>2106</v>
      </c>
      <c r="C54" t="s">
        <v>7929</v>
      </c>
    </row>
    <row r="55" spans="1:3">
      <c r="A55" s="57" t="s">
        <v>7164</v>
      </c>
      <c r="B55" s="104" t="s">
        <v>2108</v>
      </c>
      <c r="C55" t="s">
        <v>7929</v>
      </c>
    </row>
    <row r="56" spans="1:3">
      <c r="A56" s="57" t="s">
        <v>7158</v>
      </c>
      <c r="B56" s="104" t="s">
        <v>2171</v>
      </c>
      <c r="C56" t="s">
        <v>7929</v>
      </c>
    </row>
    <row r="57" spans="1:3">
      <c r="A57" s="57" t="s">
        <v>7158</v>
      </c>
      <c r="B57" s="104" t="s">
        <v>2172</v>
      </c>
      <c r="C57" t="s">
        <v>7929</v>
      </c>
    </row>
    <row r="58" spans="1:3">
      <c r="A58" s="57" t="s">
        <v>7158</v>
      </c>
      <c r="B58" s="104" t="s">
        <v>2173</v>
      </c>
      <c r="C58" t="s">
        <v>7929</v>
      </c>
    </row>
    <row r="59" spans="1:3">
      <c r="A59" s="57" t="s">
        <v>7165</v>
      </c>
      <c r="B59" s="104" t="s">
        <v>2176</v>
      </c>
      <c r="C59" t="s">
        <v>7929</v>
      </c>
    </row>
    <row r="60" spans="1:3">
      <c r="A60" s="57" t="s">
        <v>7165</v>
      </c>
      <c r="B60" s="104" t="s">
        <v>2178</v>
      </c>
      <c r="C60" t="s">
        <v>7929</v>
      </c>
    </row>
    <row r="61" spans="1:3">
      <c r="A61" s="57" t="s">
        <v>7166</v>
      </c>
      <c r="B61" s="104" t="s">
        <v>2181</v>
      </c>
      <c r="C61" t="s">
        <v>7929</v>
      </c>
    </row>
    <row r="62" spans="1:3">
      <c r="A62" s="57" t="s">
        <v>7167</v>
      </c>
      <c r="B62" s="104" t="s">
        <v>2115</v>
      </c>
      <c r="C62" t="s">
        <v>7929</v>
      </c>
    </row>
    <row r="63" spans="1:3">
      <c r="A63" s="57" t="s">
        <v>7168</v>
      </c>
      <c r="B63" s="104" t="s">
        <v>2118</v>
      </c>
      <c r="C63" t="s">
        <v>7929</v>
      </c>
    </row>
    <row r="64" spans="1:3">
      <c r="A64" s="57" t="s">
        <v>7169</v>
      </c>
      <c r="B64" s="104" t="s">
        <v>2121</v>
      </c>
      <c r="C64" t="s">
        <v>7929</v>
      </c>
    </row>
    <row r="65" spans="1:3">
      <c r="A65" s="57" t="s">
        <v>7170</v>
      </c>
      <c r="B65" s="104" t="s">
        <v>2124</v>
      </c>
      <c r="C65" t="s">
        <v>7929</v>
      </c>
    </row>
    <row r="66" spans="1:3">
      <c r="A66" s="57" t="s">
        <v>7171</v>
      </c>
      <c r="B66" s="104" t="s">
        <v>2126</v>
      </c>
      <c r="C66" t="s">
        <v>7929</v>
      </c>
    </row>
    <row r="67" spans="1:3">
      <c r="A67" s="57" t="s">
        <v>7172</v>
      </c>
      <c r="B67" s="104" t="s">
        <v>2129</v>
      </c>
      <c r="C67" t="s">
        <v>7929</v>
      </c>
    </row>
    <row r="68" spans="1:3">
      <c r="A68" s="57" t="s">
        <v>7173</v>
      </c>
      <c r="B68" s="104" t="s">
        <v>2131</v>
      </c>
      <c r="C68" t="s">
        <v>7929</v>
      </c>
    </row>
    <row r="69" spans="1:3">
      <c r="A69" s="57" t="s">
        <v>7174</v>
      </c>
      <c r="B69" s="104" t="s">
        <v>2134</v>
      </c>
      <c r="C69" t="s">
        <v>7929</v>
      </c>
    </row>
    <row r="70" spans="1:3">
      <c r="A70" s="57" t="s">
        <v>7175</v>
      </c>
      <c r="B70" s="104" t="s">
        <v>2137</v>
      </c>
      <c r="C70" t="s">
        <v>7929</v>
      </c>
    </row>
    <row r="71" spans="1:3">
      <c r="A71" s="57" t="s">
        <v>7176</v>
      </c>
      <c r="B71" s="104" t="s">
        <v>2140</v>
      </c>
      <c r="C71" t="s">
        <v>7929</v>
      </c>
    </row>
    <row r="72" spans="1:3">
      <c r="A72" s="57" t="s">
        <v>7177</v>
      </c>
      <c r="B72" s="104" t="s">
        <v>2143</v>
      </c>
      <c r="C72" t="s">
        <v>7929</v>
      </c>
    </row>
    <row r="73" spans="1:3">
      <c r="A73" s="57" t="s">
        <v>7178</v>
      </c>
      <c r="B73" s="104" t="s">
        <v>2146</v>
      </c>
      <c r="C73" t="s">
        <v>7929</v>
      </c>
    </row>
    <row r="74" spans="1:3">
      <c r="A74" s="57" t="s">
        <v>7179</v>
      </c>
      <c r="B74" s="104" t="s">
        <v>2149</v>
      </c>
      <c r="C74" t="s">
        <v>7929</v>
      </c>
    </row>
    <row r="75" spans="1:3">
      <c r="A75" s="57" t="s">
        <v>7180</v>
      </c>
      <c r="B75" s="104" t="s">
        <v>2139</v>
      </c>
      <c r="C75" t="s">
        <v>7929</v>
      </c>
    </row>
    <row r="76" spans="1:3">
      <c r="A76" s="57" t="s">
        <v>7181</v>
      </c>
      <c r="B76" s="104" t="s">
        <v>2153</v>
      </c>
      <c r="C76" t="s">
        <v>7929</v>
      </c>
    </row>
    <row r="77" spans="1:3">
      <c r="A77" s="57" t="s">
        <v>7182</v>
      </c>
      <c r="B77" s="104" t="s">
        <v>2081</v>
      </c>
      <c r="C77" t="s">
        <v>7929</v>
      </c>
    </row>
    <row r="78" spans="1:3">
      <c r="A78" s="57" t="s">
        <v>7183</v>
      </c>
      <c r="B78" s="104" t="s">
        <v>2157</v>
      </c>
      <c r="C78" t="s">
        <v>7929</v>
      </c>
    </row>
    <row r="79" spans="1:3">
      <c r="A79" s="57" t="s">
        <v>7184</v>
      </c>
      <c r="B79" s="104" t="s">
        <v>2202</v>
      </c>
      <c r="C79" t="s">
        <v>7929</v>
      </c>
    </row>
    <row r="80" spans="1:3">
      <c r="A80" s="57" t="s">
        <v>7184</v>
      </c>
      <c r="B80" s="104" t="s">
        <v>2205</v>
      </c>
      <c r="C80" t="s">
        <v>7929</v>
      </c>
    </row>
    <row r="81" spans="1:3">
      <c r="A81" s="57" t="s">
        <v>7158</v>
      </c>
      <c r="B81" s="104" t="s">
        <v>2207</v>
      </c>
      <c r="C81" t="s">
        <v>7929</v>
      </c>
    </row>
    <row r="82" spans="1:3">
      <c r="A82" s="57" t="s">
        <v>7185</v>
      </c>
      <c r="B82" s="104" t="s">
        <v>2086</v>
      </c>
      <c r="C82" t="s">
        <v>7929</v>
      </c>
    </row>
    <row r="83" spans="1:3">
      <c r="A83" s="57" t="s">
        <v>7186</v>
      </c>
      <c r="B83" s="104" t="s">
        <v>2164</v>
      </c>
      <c r="C83" t="s">
        <v>7929</v>
      </c>
    </row>
    <row r="84" spans="1:3">
      <c r="A84" s="57" t="s">
        <v>7187</v>
      </c>
      <c r="B84" s="104" t="s">
        <v>2166</v>
      </c>
      <c r="C84" t="s">
        <v>7929</v>
      </c>
    </row>
    <row r="85" spans="1:3">
      <c r="A85" s="57" t="s">
        <v>7188</v>
      </c>
      <c r="B85" s="104" t="s">
        <v>2168</v>
      </c>
      <c r="C85" t="s">
        <v>7929</v>
      </c>
    </row>
    <row r="86" spans="1:3">
      <c r="A86" s="57" t="s">
        <v>7189</v>
      </c>
      <c r="B86" s="104" t="s">
        <v>2214</v>
      </c>
      <c r="C86" t="s">
        <v>7929</v>
      </c>
    </row>
    <row r="87" spans="1:3">
      <c r="A87" s="57" t="s">
        <v>7190</v>
      </c>
      <c r="B87" s="104" t="s">
        <v>2217</v>
      </c>
      <c r="C87" t="s">
        <v>7929</v>
      </c>
    </row>
    <row r="88" spans="1:3">
      <c r="A88" s="57" t="s">
        <v>7191</v>
      </c>
      <c r="B88" s="104" t="s">
        <v>2220</v>
      </c>
      <c r="C88" t="s">
        <v>7929</v>
      </c>
    </row>
    <row r="89" spans="1:3">
      <c r="A89" s="57" t="s">
        <v>7192</v>
      </c>
      <c r="B89" s="104" t="s">
        <v>2223</v>
      </c>
      <c r="C89" t="s">
        <v>7929</v>
      </c>
    </row>
    <row r="90" spans="1:3">
      <c r="A90" s="57" t="s">
        <v>7193</v>
      </c>
      <c r="B90" s="104" t="s">
        <v>2224</v>
      </c>
      <c r="C90" t="s">
        <v>7929</v>
      </c>
    </row>
    <row r="91" spans="1:3">
      <c r="A91" s="57" t="s">
        <v>7158</v>
      </c>
      <c r="B91" s="104" t="s">
        <v>2227</v>
      </c>
      <c r="C91" t="s">
        <v>7929</v>
      </c>
    </row>
    <row r="92" spans="1:3">
      <c r="A92" s="57" t="s">
        <v>3808</v>
      </c>
      <c r="B92" s="104" t="s">
        <v>2230</v>
      </c>
      <c r="C92" t="s">
        <v>7929</v>
      </c>
    </row>
    <row r="93" spans="1:3">
      <c r="A93" s="57" t="s">
        <v>3809</v>
      </c>
      <c r="B93" s="104" t="s">
        <v>2170</v>
      </c>
      <c r="C93" t="s">
        <v>7929</v>
      </c>
    </row>
    <row r="94" spans="1:3">
      <c r="A94" s="57" t="s">
        <v>3810</v>
      </c>
      <c r="B94" s="104" t="s">
        <v>2079</v>
      </c>
      <c r="C94" t="s">
        <v>7929</v>
      </c>
    </row>
    <row r="95" spans="1:3">
      <c r="A95" s="57" t="s">
        <v>3811</v>
      </c>
      <c r="B95" s="104" t="s">
        <v>2236</v>
      </c>
      <c r="C95" t="s">
        <v>7929</v>
      </c>
    </row>
    <row r="96" spans="1:3">
      <c r="A96" s="57" t="s">
        <v>3811</v>
      </c>
      <c r="B96" s="104" t="s">
        <v>2238</v>
      </c>
      <c r="C96" t="s">
        <v>7929</v>
      </c>
    </row>
    <row r="97" spans="1:3">
      <c r="A97" s="57" t="s">
        <v>3812</v>
      </c>
      <c r="B97" s="104" t="s">
        <v>2175</v>
      </c>
      <c r="C97" t="s">
        <v>7929</v>
      </c>
    </row>
    <row r="98" spans="1:3">
      <c r="A98" s="57" t="s">
        <v>7158</v>
      </c>
      <c r="B98" s="104" t="s">
        <v>2177</v>
      </c>
      <c r="C98" t="s">
        <v>7929</v>
      </c>
    </row>
    <row r="99" spans="1:3">
      <c r="A99" s="57" t="s">
        <v>3813</v>
      </c>
      <c r="B99" s="104" t="s">
        <v>2180</v>
      </c>
      <c r="C99" t="s">
        <v>7929</v>
      </c>
    </row>
    <row r="100" spans="1:3">
      <c r="A100" s="57" t="s">
        <v>3814</v>
      </c>
      <c r="B100" s="104" t="s">
        <v>2182</v>
      </c>
      <c r="C100" t="s">
        <v>7929</v>
      </c>
    </row>
    <row r="101" spans="1:3">
      <c r="A101" s="57" t="s">
        <v>3815</v>
      </c>
      <c r="B101" s="104" t="s">
        <v>2101</v>
      </c>
      <c r="C101" t="s">
        <v>7929</v>
      </c>
    </row>
    <row r="102" spans="1:3">
      <c r="A102" s="57" t="s">
        <v>3816</v>
      </c>
      <c r="B102" s="104" t="s">
        <v>2184</v>
      </c>
      <c r="C102" t="s">
        <v>7929</v>
      </c>
    </row>
    <row r="103" spans="1:3">
      <c r="A103" s="57" t="s">
        <v>3817</v>
      </c>
      <c r="B103" s="104" t="s">
        <v>2185</v>
      </c>
      <c r="C103" t="s">
        <v>7929</v>
      </c>
    </row>
    <row r="104" spans="1:3">
      <c r="A104" s="57" t="s">
        <v>3818</v>
      </c>
      <c r="B104" s="104" t="s">
        <v>2186</v>
      </c>
      <c r="C104" t="s">
        <v>7929</v>
      </c>
    </row>
    <row r="105" spans="1:3">
      <c r="A105" s="57" t="s">
        <v>7158</v>
      </c>
      <c r="B105" s="104" t="s">
        <v>2187</v>
      </c>
      <c r="C105" t="s">
        <v>7929</v>
      </c>
    </row>
    <row r="106" spans="1:3">
      <c r="A106" s="57" t="s">
        <v>3819</v>
      </c>
      <c r="B106" s="104" t="s">
        <v>2189</v>
      </c>
      <c r="C106" t="s">
        <v>7929</v>
      </c>
    </row>
    <row r="107" spans="1:3">
      <c r="A107" s="57" t="s">
        <v>3820</v>
      </c>
      <c r="B107" s="104" t="s">
        <v>2190</v>
      </c>
      <c r="C107" t="s">
        <v>7929</v>
      </c>
    </row>
    <row r="108" spans="1:3">
      <c r="A108" s="57" t="s">
        <v>7158</v>
      </c>
      <c r="B108" s="104" t="s">
        <v>2191</v>
      </c>
      <c r="C108" t="s">
        <v>7929</v>
      </c>
    </row>
    <row r="109" spans="1:3">
      <c r="A109" s="57" t="s">
        <v>3821</v>
      </c>
      <c r="B109" s="104" t="s">
        <v>2193</v>
      </c>
      <c r="C109" t="s">
        <v>7929</v>
      </c>
    </row>
    <row r="110" spans="1:3">
      <c r="A110" s="57" t="s">
        <v>3822</v>
      </c>
      <c r="B110" s="104" t="s">
        <v>2194</v>
      </c>
      <c r="C110" t="s">
        <v>7929</v>
      </c>
    </row>
    <row r="111" spans="1:3">
      <c r="A111" s="57" t="s">
        <v>3823</v>
      </c>
      <c r="B111" s="104" t="s">
        <v>2195</v>
      </c>
      <c r="C111" t="s">
        <v>7929</v>
      </c>
    </row>
    <row r="112" spans="1:3">
      <c r="A112" s="57" t="s">
        <v>3824</v>
      </c>
      <c r="B112" s="104" t="s">
        <v>2197</v>
      </c>
      <c r="C112" t="s">
        <v>7929</v>
      </c>
    </row>
    <row r="113" spans="1:3">
      <c r="A113" s="57" t="s">
        <v>3825</v>
      </c>
      <c r="B113" s="104" t="s">
        <v>2084</v>
      </c>
      <c r="C113" t="s">
        <v>7929</v>
      </c>
    </row>
    <row r="114" spans="1:3">
      <c r="A114" s="57" t="s">
        <v>3826</v>
      </c>
      <c r="B114" s="104" t="s">
        <v>2198</v>
      </c>
      <c r="C114" t="s">
        <v>7929</v>
      </c>
    </row>
    <row r="115" spans="1:3">
      <c r="A115" s="57" t="s">
        <v>3827</v>
      </c>
      <c r="B115" s="104" t="s">
        <v>2261</v>
      </c>
      <c r="C115" t="s">
        <v>7929</v>
      </c>
    </row>
    <row r="116" spans="1:3">
      <c r="A116" s="57" t="s">
        <v>3827</v>
      </c>
      <c r="B116" s="104" t="s">
        <v>2264</v>
      </c>
      <c r="C116" t="s">
        <v>7929</v>
      </c>
    </row>
    <row r="117" spans="1:3">
      <c r="A117" s="57" t="s">
        <v>3828</v>
      </c>
      <c r="B117" s="104" t="s">
        <v>2200</v>
      </c>
      <c r="C117" t="s">
        <v>7929</v>
      </c>
    </row>
    <row r="118" spans="1:3">
      <c r="A118" s="57" t="s">
        <v>3829</v>
      </c>
      <c r="B118" s="104" t="s">
        <v>2201</v>
      </c>
      <c r="C118" t="s">
        <v>7929</v>
      </c>
    </row>
    <row r="119" spans="1:3">
      <c r="A119" s="57" t="s">
        <v>3830</v>
      </c>
      <c r="B119" s="104" t="s">
        <v>2204</v>
      </c>
      <c r="C119" t="s">
        <v>7929</v>
      </c>
    </row>
    <row r="120" spans="1:3">
      <c r="A120" s="57" t="s">
        <v>3831</v>
      </c>
      <c r="B120" s="104" t="s">
        <v>2206</v>
      </c>
      <c r="C120" t="s">
        <v>7929</v>
      </c>
    </row>
    <row r="121" spans="1:3">
      <c r="A121" s="57" t="s">
        <v>3832</v>
      </c>
      <c r="B121" s="104" t="s">
        <v>2123</v>
      </c>
      <c r="C121" t="s">
        <v>7929</v>
      </c>
    </row>
    <row r="122" spans="1:3">
      <c r="A122" s="57" t="s">
        <v>3833</v>
      </c>
      <c r="B122" s="104" t="s">
        <v>2208</v>
      </c>
      <c r="C122" t="s">
        <v>7929</v>
      </c>
    </row>
    <row r="123" spans="1:3">
      <c r="A123" s="57" t="s">
        <v>3834</v>
      </c>
      <c r="B123" s="104" t="s">
        <v>2210</v>
      </c>
      <c r="C123" t="s">
        <v>7929</v>
      </c>
    </row>
    <row r="124" spans="1:3">
      <c r="A124" s="57" t="s">
        <v>3835</v>
      </c>
      <c r="B124" s="104" t="s">
        <v>2212</v>
      </c>
      <c r="C124" t="s">
        <v>7929</v>
      </c>
    </row>
    <row r="125" spans="1:3">
      <c r="A125" s="57" t="s">
        <v>3836</v>
      </c>
      <c r="B125" s="104" t="s">
        <v>2213</v>
      </c>
      <c r="C125" t="s">
        <v>7929</v>
      </c>
    </row>
    <row r="126" spans="1:3">
      <c r="A126" s="57" t="s">
        <v>7158</v>
      </c>
      <c r="B126" s="104" t="s">
        <v>2216</v>
      </c>
      <c r="C126" t="s">
        <v>7929</v>
      </c>
    </row>
    <row r="127" spans="1:3">
      <c r="A127" s="57" t="s">
        <v>3837</v>
      </c>
      <c r="B127" s="104" t="s">
        <v>2219</v>
      </c>
      <c r="C127" t="s">
        <v>7929</v>
      </c>
    </row>
    <row r="128" spans="1:3">
      <c r="A128" s="57" t="s">
        <v>3838</v>
      </c>
      <c r="B128" s="104" t="s">
        <v>2222</v>
      </c>
      <c r="C128" t="s">
        <v>7929</v>
      </c>
    </row>
    <row r="129" spans="1:3">
      <c r="A129" s="57" t="s">
        <v>3839</v>
      </c>
      <c r="B129" s="104" t="s">
        <v>2183</v>
      </c>
      <c r="C129" t="s">
        <v>7929</v>
      </c>
    </row>
    <row r="130" spans="1:3">
      <c r="A130" s="57" t="s">
        <v>3840</v>
      </c>
      <c r="B130" s="104" t="s">
        <v>2226</v>
      </c>
      <c r="C130" t="s">
        <v>7929</v>
      </c>
    </row>
    <row r="131" spans="1:3">
      <c r="A131" s="57" t="s">
        <v>3841</v>
      </c>
      <c r="B131" s="104" t="s">
        <v>2229</v>
      </c>
      <c r="C131" t="s">
        <v>7929</v>
      </c>
    </row>
    <row r="132" spans="1:3">
      <c r="A132" s="57" t="s">
        <v>7158</v>
      </c>
      <c r="B132" s="104" t="s">
        <v>2232</v>
      </c>
      <c r="C132" t="s">
        <v>7929</v>
      </c>
    </row>
    <row r="133" spans="1:3">
      <c r="A133" s="57" t="s">
        <v>3842</v>
      </c>
      <c r="B133" s="104" t="s">
        <v>2234</v>
      </c>
      <c r="C133" t="s">
        <v>7929</v>
      </c>
    </row>
    <row r="134" spans="1:3">
      <c r="A134" s="57"/>
      <c r="B134" s="104" t="s">
        <v>2235</v>
      </c>
      <c r="C134" t="s">
        <v>7929</v>
      </c>
    </row>
    <row r="135" spans="1:3">
      <c r="A135" s="57" t="s">
        <v>3843</v>
      </c>
      <c r="B135" s="104" t="s">
        <v>2136</v>
      </c>
      <c r="C135" t="s">
        <v>7929</v>
      </c>
    </row>
    <row r="136" spans="1:3">
      <c r="A136" s="57" t="s">
        <v>3843</v>
      </c>
      <c r="B136" s="104" t="s">
        <v>2286</v>
      </c>
      <c r="C136" t="s">
        <v>7929</v>
      </c>
    </row>
    <row r="137" spans="1:3">
      <c r="A137" s="57" t="s">
        <v>3843</v>
      </c>
      <c r="B137" s="104" t="s">
        <v>2289</v>
      </c>
      <c r="C137" t="s">
        <v>7929</v>
      </c>
    </row>
    <row r="138" spans="1:3">
      <c r="A138" s="57" t="s">
        <v>3843</v>
      </c>
      <c r="B138" s="104" t="s">
        <v>2292</v>
      </c>
      <c r="C138" t="s">
        <v>7929</v>
      </c>
    </row>
    <row r="139" spans="1:3">
      <c r="A139" s="57" t="s">
        <v>3843</v>
      </c>
      <c r="B139" s="104" t="s">
        <v>2294</v>
      </c>
      <c r="C139" t="s">
        <v>7929</v>
      </c>
    </row>
    <row r="140" spans="1:3">
      <c r="A140" s="57" t="s">
        <v>3843</v>
      </c>
      <c r="B140" s="104" t="s">
        <v>2296</v>
      </c>
      <c r="C140" t="s">
        <v>7929</v>
      </c>
    </row>
    <row r="141" spans="1:3">
      <c r="A141" s="57" t="s">
        <v>3843</v>
      </c>
      <c r="B141" s="104" t="s">
        <v>2298</v>
      </c>
      <c r="C141" t="s">
        <v>7929</v>
      </c>
    </row>
    <row r="142" spans="1:3">
      <c r="A142" s="57" t="s">
        <v>3843</v>
      </c>
      <c r="B142" s="104" t="s">
        <v>2300</v>
      </c>
      <c r="C142" t="s">
        <v>7929</v>
      </c>
    </row>
    <row r="143" spans="1:3">
      <c r="A143" s="57" t="s">
        <v>3844</v>
      </c>
      <c r="B143" s="104" t="s">
        <v>2302</v>
      </c>
      <c r="C143" t="s">
        <v>7929</v>
      </c>
    </row>
    <row r="144" spans="1:3">
      <c r="A144" s="57" t="s">
        <v>3844</v>
      </c>
      <c r="B144" s="104" t="s">
        <v>2305</v>
      </c>
      <c r="C144" t="s">
        <v>7929</v>
      </c>
    </row>
    <row r="145" spans="1:3">
      <c r="A145" s="57" t="s">
        <v>3844</v>
      </c>
      <c r="B145" s="104" t="s">
        <v>2308</v>
      </c>
      <c r="C145" t="s">
        <v>7929</v>
      </c>
    </row>
    <row r="146" spans="1:3">
      <c r="A146" s="57" t="s">
        <v>3843</v>
      </c>
      <c r="B146" s="104" t="s">
        <v>2310</v>
      </c>
      <c r="C146" t="s">
        <v>7929</v>
      </c>
    </row>
    <row r="147" spans="1:3">
      <c r="A147" s="57" t="s">
        <v>3843</v>
      </c>
      <c r="B147" s="104" t="s">
        <v>2312</v>
      </c>
      <c r="C147" t="s">
        <v>7929</v>
      </c>
    </row>
    <row r="148" spans="1:3">
      <c r="A148" s="57" t="s">
        <v>3843</v>
      </c>
      <c r="B148" s="104" t="s">
        <v>2314</v>
      </c>
      <c r="C148" t="s">
        <v>7929</v>
      </c>
    </row>
    <row r="149" spans="1:3">
      <c r="A149" s="57" t="s">
        <v>3845</v>
      </c>
      <c r="B149" s="104" t="s">
        <v>2316</v>
      </c>
      <c r="C149" t="s">
        <v>7929</v>
      </c>
    </row>
    <row r="150" spans="1:3">
      <c r="A150" s="57" t="s">
        <v>3843</v>
      </c>
      <c r="B150" s="104" t="s">
        <v>2317</v>
      </c>
      <c r="C150" t="s">
        <v>7929</v>
      </c>
    </row>
    <row r="151" spans="1:3">
      <c r="A151" s="57" t="s">
        <v>3843</v>
      </c>
      <c r="B151" s="104" t="s">
        <v>2320</v>
      </c>
      <c r="C151" t="s">
        <v>7929</v>
      </c>
    </row>
    <row r="152" spans="1:3">
      <c r="A152" s="57" t="s">
        <v>3843</v>
      </c>
      <c r="B152" s="104" t="s">
        <v>2323</v>
      </c>
      <c r="C152" t="s">
        <v>7929</v>
      </c>
    </row>
    <row r="153" spans="1:3">
      <c r="A153" s="57" t="s">
        <v>3846</v>
      </c>
      <c r="B153" s="104" t="s">
        <v>2325</v>
      </c>
      <c r="C153" t="s">
        <v>7929</v>
      </c>
    </row>
    <row r="154" spans="1:3">
      <c r="A154" s="57" t="s">
        <v>3843</v>
      </c>
      <c r="B154" s="104" t="s">
        <v>2328</v>
      </c>
      <c r="C154" t="s">
        <v>7929</v>
      </c>
    </row>
    <row r="155" spans="1:3">
      <c r="A155" s="57" t="s">
        <v>3847</v>
      </c>
      <c r="B155" s="104" t="s">
        <v>2330</v>
      </c>
      <c r="C155" t="s">
        <v>7929</v>
      </c>
    </row>
    <row r="156" spans="1:3">
      <c r="A156" s="57" t="s">
        <v>3848</v>
      </c>
      <c r="B156" s="104" t="s">
        <v>2333</v>
      </c>
      <c r="C156" t="s">
        <v>7929</v>
      </c>
    </row>
    <row r="157" spans="1:3">
      <c r="A157" s="57" t="s">
        <v>3849</v>
      </c>
      <c r="B157" s="104" t="s">
        <v>2336</v>
      </c>
      <c r="C157" t="s">
        <v>7929</v>
      </c>
    </row>
    <row r="158" spans="1:3">
      <c r="A158" s="57" t="s">
        <v>3850</v>
      </c>
      <c r="B158" s="104" t="s">
        <v>2338</v>
      </c>
      <c r="C158" t="s">
        <v>7929</v>
      </c>
    </row>
    <row r="159" spans="1:3">
      <c r="A159" s="57" t="s">
        <v>3851</v>
      </c>
      <c r="B159" s="104" t="s">
        <v>2340</v>
      </c>
      <c r="C159" t="s">
        <v>7929</v>
      </c>
    </row>
    <row r="160" spans="1:3">
      <c r="A160" s="57" t="s">
        <v>3843</v>
      </c>
      <c r="B160" s="104" t="s">
        <v>2250</v>
      </c>
      <c r="C160" t="s">
        <v>7929</v>
      </c>
    </row>
    <row r="161" spans="1:3">
      <c r="A161" s="57" t="s">
        <v>3842</v>
      </c>
      <c r="B161" s="104" t="s">
        <v>2142</v>
      </c>
      <c r="C161" t="s">
        <v>7929</v>
      </c>
    </row>
    <row r="162" spans="1:3">
      <c r="A162" s="57" t="s">
        <v>3852</v>
      </c>
      <c r="B162" s="104" t="s">
        <v>2145</v>
      </c>
      <c r="C162" t="s">
        <v>7929</v>
      </c>
    </row>
    <row r="163" spans="1:3">
      <c r="A163" s="57" t="s">
        <v>3853</v>
      </c>
      <c r="B163" s="104" t="s">
        <v>2344</v>
      </c>
      <c r="C163" t="s">
        <v>7929</v>
      </c>
    </row>
    <row r="164" spans="1:3">
      <c r="A164" s="57" t="s">
        <v>3842</v>
      </c>
      <c r="B164" s="104" t="s">
        <v>2346</v>
      </c>
      <c r="C164" t="s">
        <v>7929</v>
      </c>
    </row>
    <row r="165" spans="1:3">
      <c r="A165" s="57" t="s">
        <v>3842</v>
      </c>
      <c r="B165" s="104" t="s">
        <v>2349</v>
      </c>
      <c r="C165" t="s">
        <v>7929</v>
      </c>
    </row>
    <row r="166" spans="1:3">
      <c r="A166" s="57" t="s">
        <v>3854</v>
      </c>
      <c r="B166" s="104" t="s">
        <v>2351</v>
      </c>
      <c r="C166" t="s">
        <v>7929</v>
      </c>
    </row>
    <row r="167" spans="1:3">
      <c r="A167" s="57" t="s">
        <v>3855</v>
      </c>
      <c r="B167" s="104" t="s">
        <v>2353</v>
      </c>
      <c r="C167" t="s">
        <v>7929</v>
      </c>
    </row>
    <row r="168" spans="1:3">
      <c r="A168" s="57" t="s">
        <v>3842</v>
      </c>
      <c r="B168" s="104" t="s">
        <v>2355</v>
      </c>
      <c r="C168" t="s">
        <v>7929</v>
      </c>
    </row>
    <row r="169" spans="1:3">
      <c r="A169" s="57" t="s">
        <v>3856</v>
      </c>
      <c r="B169" s="104" t="s">
        <v>2358</v>
      </c>
      <c r="C169" t="s">
        <v>7929</v>
      </c>
    </row>
    <row r="170" spans="1:3">
      <c r="A170" s="57" t="s">
        <v>3842</v>
      </c>
      <c r="B170" s="104" t="s">
        <v>2361</v>
      </c>
      <c r="C170" t="s">
        <v>7929</v>
      </c>
    </row>
    <row r="171" spans="1:3">
      <c r="A171" s="57" t="s">
        <v>3857</v>
      </c>
      <c r="B171" s="104" t="s">
        <v>2364</v>
      </c>
      <c r="C171" t="s">
        <v>7929</v>
      </c>
    </row>
    <row r="172" spans="1:3">
      <c r="A172" s="57" t="s">
        <v>3842</v>
      </c>
      <c r="B172" s="104" t="s">
        <v>2367</v>
      </c>
      <c r="C172" t="s">
        <v>7929</v>
      </c>
    </row>
    <row r="173" spans="1:3">
      <c r="A173" s="57" t="s">
        <v>3842</v>
      </c>
      <c r="B173" s="104" t="s">
        <v>2370</v>
      </c>
      <c r="C173" t="s">
        <v>7929</v>
      </c>
    </row>
    <row r="174" spans="1:3">
      <c r="A174" s="57" t="s">
        <v>3842</v>
      </c>
      <c r="B174" s="104" t="s">
        <v>2373</v>
      </c>
      <c r="C174" t="s">
        <v>7929</v>
      </c>
    </row>
    <row r="175" spans="1:3">
      <c r="A175" s="57" t="s">
        <v>3842</v>
      </c>
      <c r="B175" s="104" t="s">
        <v>2376</v>
      </c>
      <c r="C175" t="s">
        <v>7929</v>
      </c>
    </row>
    <row r="176" spans="1:3">
      <c r="A176" s="57" t="s">
        <v>3842</v>
      </c>
      <c r="B176" s="104" t="s">
        <v>2378</v>
      </c>
      <c r="C176" t="s">
        <v>7929</v>
      </c>
    </row>
    <row r="177" spans="1:3">
      <c r="A177" s="57" t="s">
        <v>3858</v>
      </c>
      <c r="B177" s="104" t="s">
        <v>2381</v>
      </c>
      <c r="C177" t="s">
        <v>7929</v>
      </c>
    </row>
    <row r="178" spans="1:3">
      <c r="A178" s="57" t="s">
        <v>3859</v>
      </c>
      <c r="B178" s="104" t="s">
        <v>2384</v>
      </c>
      <c r="C178" t="s">
        <v>7929</v>
      </c>
    </row>
    <row r="179" spans="1:3">
      <c r="A179" s="57" t="s">
        <v>3860</v>
      </c>
      <c r="B179" s="104" t="s">
        <v>2387</v>
      </c>
      <c r="C179" t="s">
        <v>7929</v>
      </c>
    </row>
    <row r="180" spans="1:3">
      <c r="A180" s="57" t="s">
        <v>3842</v>
      </c>
      <c r="B180" s="104" t="s">
        <v>2390</v>
      </c>
      <c r="C180" t="s">
        <v>7929</v>
      </c>
    </row>
    <row r="181" spans="1:3">
      <c r="A181" s="57" t="s">
        <v>3861</v>
      </c>
      <c r="B181" s="104" t="s">
        <v>2393</v>
      </c>
      <c r="C181" t="s">
        <v>7929</v>
      </c>
    </row>
    <row r="182" spans="1:3">
      <c r="A182" s="57" t="s">
        <v>3862</v>
      </c>
      <c r="B182" s="104" t="s">
        <v>2396</v>
      </c>
      <c r="C182" t="s">
        <v>7929</v>
      </c>
    </row>
    <row r="183" spans="1:3">
      <c r="A183" s="57" t="s">
        <v>3842</v>
      </c>
      <c r="B183" s="104" t="s">
        <v>2398</v>
      </c>
      <c r="C183" t="s">
        <v>7929</v>
      </c>
    </row>
    <row r="184" spans="1:3">
      <c r="A184" s="57" t="s">
        <v>3863</v>
      </c>
      <c r="B184" s="104" t="s">
        <v>2401</v>
      </c>
      <c r="C184" t="s">
        <v>7929</v>
      </c>
    </row>
    <row r="185" spans="1:3">
      <c r="A185" s="57" t="s">
        <v>3864</v>
      </c>
      <c r="B185" s="104" t="s">
        <v>2404</v>
      </c>
      <c r="C185" t="s">
        <v>7929</v>
      </c>
    </row>
    <row r="186" spans="1:3">
      <c r="A186" s="57" t="s">
        <v>3842</v>
      </c>
      <c r="B186" s="104" t="s">
        <v>2407</v>
      </c>
      <c r="C186" t="s">
        <v>7929</v>
      </c>
    </row>
    <row r="187" spans="1:3">
      <c r="A187" s="57" t="s">
        <v>3842</v>
      </c>
      <c r="B187" s="104" t="s">
        <v>2409</v>
      </c>
      <c r="C187" t="s">
        <v>7929</v>
      </c>
    </row>
    <row r="188" spans="1:3">
      <c r="A188" s="57" t="s">
        <v>3865</v>
      </c>
      <c r="B188" s="104" t="s">
        <v>2412</v>
      </c>
      <c r="C188" t="s">
        <v>7929</v>
      </c>
    </row>
    <row r="189" spans="1:3">
      <c r="A189" s="57" t="s">
        <v>3866</v>
      </c>
      <c r="B189" s="104" t="s">
        <v>2414</v>
      </c>
      <c r="C189" t="s">
        <v>7929</v>
      </c>
    </row>
    <row r="190" spans="1:3">
      <c r="A190" s="57" t="s">
        <v>3867</v>
      </c>
      <c r="B190" s="104" t="s">
        <v>2256</v>
      </c>
      <c r="C190" t="s">
        <v>7929</v>
      </c>
    </row>
    <row r="191" spans="1:3">
      <c r="A191" s="57" t="s">
        <v>3868</v>
      </c>
      <c r="B191" s="104" t="s">
        <v>2257</v>
      </c>
      <c r="C191" t="s">
        <v>7929</v>
      </c>
    </row>
    <row r="192" spans="1:3">
      <c r="A192" s="57" t="s">
        <v>3869</v>
      </c>
      <c r="B192" s="104" t="s">
        <v>2258</v>
      </c>
      <c r="C192" t="s">
        <v>7929</v>
      </c>
    </row>
    <row r="193" spans="1:3">
      <c r="A193" s="57" t="s">
        <v>3870</v>
      </c>
      <c r="B193" s="104" t="s">
        <v>2259</v>
      </c>
      <c r="C193" t="s">
        <v>7929</v>
      </c>
    </row>
    <row r="194" spans="1:3">
      <c r="A194" s="57" t="s">
        <v>3871</v>
      </c>
      <c r="B194" s="104" t="s">
        <v>2260</v>
      </c>
      <c r="C194" t="s">
        <v>7929</v>
      </c>
    </row>
    <row r="195" spans="1:3">
      <c r="A195" s="57" t="s">
        <v>3872</v>
      </c>
      <c r="B195" s="104" t="s">
        <v>2263</v>
      </c>
      <c r="C195" t="s">
        <v>7929</v>
      </c>
    </row>
    <row r="196" spans="1:3">
      <c r="A196" s="57" t="s">
        <v>3873</v>
      </c>
      <c r="B196" s="104" t="s">
        <v>2162</v>
      </c>
      <c r="C196" t="s">
        <v>7929</v>
      </c>
    </row>
    <row r="197" spans="1:3">
      <c r="A197" s="57" t="s">
        <v>3874</v>
      </c>
      <c r="B197" s="104" t="s">
        <v>2209</v>
      </c>
      <c r="C197" t="s">
        <v>7929</v>
      </c>
    </row>
    <row r="198" spans="1:3">
      <c r="A198" s="57" t="s">
        <v>3875</v>
      </c>
      <c r="B198" s="104" t="s">
        <v>2111</v>
      </c>
      <c r="C198" t="s">
        <v>7929</v>
      </c>
    </row>
    <row r="199" spans="1:3">
      <c r="A199" s="57" t="s">
        <v>3876</v>
      </c>
      <c r="B199" s="104" t="s">
        <v>2268</v>
      </c>
      <c r="C199" t="s">
        <v>7929</v>
      </c>
    </row>
    <row r="200" spans="1:3">
      <c r="A200" s="57" t="s">
        <v>3877</v>
      </c>
      <c r="B200" s="104" t="s">
        <v>2269</v>
      </c>
      <c r="C200" t="s">
        <v>7929</v>
      </c>
    </row>
    <row r="201" spans="1:3">
      <c r="A201" s="57" t="s">
        <v>3878</v>
      </c>
      <c r="B201" s="104" t="s">
        <v>2233</v>
      </c>
      <c r="C201" t="s">
        <v>7929</v>
      </c>
    </row>
    <row r="202" spans="1:3">
      <c r="A202" s="57" t="s">
        <v>3879</v>
      </c>
      <c r="B202" s="104" t="s">
        <v>2428</v>
      </c>
      <c r="C202" t="s">
        <v>7929</v>
      </c>
    </row>
    <row r="203" spans="1:3">
      <c r="A203" s="57" t="s">
        <v>3879</v>
      </c>
      <c r="B203" s="104" t="s">
        <v>2429</v>
      </c>
      <c r="C203" t="s">
        <v>7929</v>
      </c>
    </row>
    <row r="204" spans="1:3">
      <c r="A204" s="57" t="s">
        <v>3880</v>
      </c>
      <c r="B204" s="104" t="s">
        <v>2128</v>
      </c>
      <c r="C204" t="s">
        <v>7929</v>
      </c>
    </row>
    <row r="205" spans="1:3">
      <c r="A205" s="57" t="s">
        <v>3881</v>
      </c>
      <c r="B205" s="104" t="s">
        <v>2273</v>
      </c>
      <c r="C205" t="s">
        <v>7929</v>
      </c>
    </row>
    <row r="206" spans="1:3">
      <c r="A206" s="57" t="s">
        <v>3882</v>
      </c>
      <c r="B206" s="104" t="s">
        <v>2252</v>
      </c>
      <c r="C206" t="s">
        <v>7929</v>
      </c>
    </row>
    <row r="207" spans="1:3">
      <c r="A207" s="57" t="s">
        <v>3883</v>
      </c>
      <c r="B207" s="104" t="s">
        <v>2435</v>
      </c>
      <c r="C207" t="s">
        <v>7929</v>
      </c>
    </row>
    <row r="208" spans="1:3">
      <c r="A208" s="57" t="s">
        <v>3884</v>
      </c>
      <c r="B208" s="104" t="s">
        <v>2438</v>
      </c>
      <c r="C208" t="s">
        <v>7929</v>
      </c>
    </row>
    <row r="209" spans="1:3">
      <c r="A209" s="57" t="s">
        <v>3885</v>
      </c>
      <c r="B209" s="104" t="s">
        <v>2440</v>
      </c>
      <c r="C209" t="s">
        <v>7929</v>
      </c>
    </row>
    <row r="210" spans="1:3">
      <c r="A210" s="57" t="s">
        <v>3886</v>
      </c>
      <c r="B210" s="104" t="s">
        <v>2441</v>
      </c>
      <c r="C210" t="s">
        <v>7929</v>
      </c>
    </row>
    <row r="211" spans="1:3">
      <c r="A211" s="57" t="s">
        <v>3887</v>
      </c>
      <c r="B211" s="104" t="s">
        <v>2254</v>
      </c>
      <c r="C211" t="s">
        <v>7929</v>
      </c>
    </row>
    <row r="212" spans="1:3">
      <c r="A212" s="57" t="s">
        <v>3888</v>
      </c>
      <c r="B212" s="104" t="s">
        <v>2155</v>
      </c>
      <c r="C212" t="s">
        <v>7929</v>
      </c>
    </row>
    <row r="213" spans="1:3">
      <c r="A213" s="57" t="s">
        <v>3889</v>
      </c>
      <c r="B213" s="104" t="s">
        <v>2279</v>
      </c>
      <c r="C213" t="s">
        <v>7929</v>
      </c>
    </row>
    <row r="214" spans="1:3">
      <c r="A214" s="57" t="s">
        <v>3890</v>
      </c>
      <c r="B214" s="104" t="s">
        <v>2280</v>
      </c>
      <c r="C214" t="s">
        <v>7929</v>
      </c>
    </row>
    <row r="215" spans="1:3">
      <c r="A215" s="57" t="s">
        <v>3891</v>
      </c>
      <c r="B215" s="104" t="s">
        <v>2281</v>
      </c>
      <c r="C215" t="s">
        <v>7929</v>
      </c>
    </row>
    <row r="216" spans="1:3">
      <c r="A216" s="57" t="s">
        <v>3892</v>
      </c>
      <c r="B216" s="104" t="s">
        <v>2447</v>
      </c>
      <c r="C216" t="s">
        <v>7929</v>
      </c>
    </row>
    <row r="217" spans="1:3">
      <c r="A217" s="57" t="s">
        <v>3893</v>
      </c>
      <c r="B217" s="104" t="s">
        <v>2449</v>
      </c>
      <c r="C217" t="s">
        <v>7929</v>
      </c>
    </row>
    <row r="218" spans="1:3">
      <c r="A218" s="57" t="s">
        <v>3894</v>
      </c>
      <c r="B218" s="104" t="s">
        <v>2452</v>
      </c>
      <c r="C218" t="s">
        <v>7929</v>
      </c>
    </row>
    <row r="219" spans="1:3">
      <c r="A219" s="57" t="s">
        <v>3895</v>
      </c>
      <c r="B219" s="104" t="s">
        <v>2284</v>
      </c>
      <c r="C219" t="s">
        <v>7929</v>
      </c>
    </row>
    <row r="220" spans="1:3">
      <c r="A220" s="57" t="s">
        <v>3896</v>
      </c>
      <c r="B220" s="104" t="s">
        <v>2285</v>
      </c>
      <c r="C220" t="s">
        <v>7929</v>
      </c>
    </row>
    <row r="221" spans="1:3">
      <c r="A221" s="57" t="s">
        <v>3897</v>
      </c>
      <c r="B221" s="104" t="s">
        <v>2288</v>
      </c>
      <c r="C221" t="s">
        <v>7929</v>
      </c>
    </row>
    <row r="222" spans="1:3">
      <c r="A222" s="57" t="s">
        <v>3898</v>
      </c>
      <c r="B222" s="104" t="s">
        <v>6380</v>
      </c>
      <c r="C222" t="s">
        <v>7929</v>
      </c>
    </row>
    <row r="223" spans="1:3">
      <c r="A223" s="57" t="s">
        <v>3898</v>
      </c>
      <c r="B223" s="104" t="s">
        <v>6381</v>
      </c>
      <c r="C223" t="s">
        <v>7929</v>
      </c>
    </row>
    <row r="224" spans="1:3">
      <c r="A224" s="57" t="s">
        <v>3899</v>
      </c>
      <c r="B224" s="104" t="s">
        <v>2274</v>
      </c>
      <c r="C224" t="s">
        <v>7929</v>
      </c>
    </row>
    <row r="225" spans="1:3">
      <c r="A225" s="57" t="s">
        <v>3900</v>
      </c>
      <c r="B225" s="104" t="s">
        <v>6384</v>
      </c>
      <c r="C225" t="s">
        <v>7929</v>
      </c>
    </row>
    <row r="226" spans="1:3">
      <c r="A226" s="57" t="s">
        <v>3901</v>
      </c>
      <c r="B226" s="104" t="s">
        <v>6387</v>
      </c>
      <c r="C226" t="s">
        <v>7929</v>
      </c>
    </row>
    <row r="227" spans="1:3">
      <c r="A227" s="57" t="s">
        <v>3902</v>
      </c>
      <c r="B227" s="104" t="s">
        <v>2270</v>
      </c>
      <c r="C227" t="s">
        <v>7929</v>
      </c>
    </row>
    <row r="228" spans="1:3">
      <c r="A228" s="57" t="s">
        <v>3903</v>
      </c>
      <c r="B228" s="104" t="s">
        <v>2299</v>
      </c>
      <c r="C228" t="s">
        <v>7929</v>
      </c>
    </row>
    <row r="229" spans="1:3">
      <c r="A229" s="57" t="s">
        <v>3904</v>
      </c>
      <c r="B229" s="104" t="s">
        <v>2301</v>
      </c>
      <c r="C229" t="s">
        <v>7929</v>
      </c>
    </row>
    <row r="230" spans="1:3">
      <c r="A230" s="57" t="s">
        <v>3905</v>
      </c>
      <c r="B230" s="104" t="s">
        <v>2304</v>
      </c>
      <c r="C230" t="s">
        <v>7929</v>
      </c>
    </row>
    <row r="231" spans="1:3">
      <c r="A231" s="57" t="s">
        <v>3906</v>
      </c>
      <c r="B231" s="104" t="s">
        <v>2307</v>
      </c>
      <c r="C231" t="s">
        <v>7929</v>
      </c>
    </row>
    <row r="232" spans="1:3">
      <c r="A232" s="57" t="s">
        <v>3907</v>
      </c>
      <c r="B232" s="104" t="s">
        <v>2309</v>
      </c>
      <c r="C232" t="s">
        <v>7929</v>
      </c>
    </row>
    <row r="233" spans="1:3">
      <c r="A233" s="57" t="s">
        <v>3908</v>
      </c>
      <c r="B233" s="104" t="s">
        <v>2267</v>
      </c>
      <c r="C233" t="s">
        <v>7929</v>
      </c>
    </row>
    <row r="234" spans="1:3">
      <c r="A234" s="57" t="s">
        <v>3909</v>
      </c>
      <c r="B234" s="104" t="s">
        <v>2313</v>
      </c>
      <c r="C234" t="s">
        <v>7929</v>
      </c>
    </row>
    <row r="235" spans="1:3">
      <c r="A235" s="57" t="s">
        <v>3910</v>
      </c>
      <c r="B235" s="104" t="s">
        <v>6392</v>
      </c>
      <c r="C235" t="s">
        <v>7929</v>
      </c>
    </row>
    <row r="236" spans="1:3">
      <c r="A236" s="57" t="s">
        <v>3910</v>
      </c>
      <c r="B236" s="104" t="s">
        <v>6395</v>
      </c>
      <c r="C236" t="s">
        <v>7929</v>
      </c>
    </row>
    <row r="237" spans="1:3">
      <c r="A237" s="57" t="s">
        <v>3911</v>
      </c>
      <c r="B237" s="104" t="s">
        <v>2120</v>
      </c>
      <c r="C237" t="s">
        <v>7929</v>
      </c>
    </row>
    <row r="238" spans="1:3">
      <c r="A238" s="57" t="s">
        <v>3912</v>
      </c>
      <c r="B238" s="104" t="s">
        <v>2319</v>
      </c>
      <c r="C238" t="s">
        <v>7929</v>
      </c>
    </row>
    <row r="239" spans="1:3">
      <c r="A239" s="57" t="s">
        <v>3913</v>
      </c>
      <c r="B239" s="104" t="s">
        <v>2322</v>
      </c>
      <c r="C239" t="s">
        <v>7929</v>
      </c>
    </row>
    <row r="240" spans="1:3">
      <c r="A240" s="57" t="s">
        <v>3914</v>
      </c>
      <c r="B240" s="104" t="s">
        <v>2324</v>
      </c>
      <c r="C240" t="s">
        <v>7929</v>
      </c>
    </row>
    <row r="241" spans="1:3">
      <c r="A241" s="57" t="s">
        <v>3915</v>
      </c>
      <c r="B241" s="104" t="s">
        <v>2327</v>
      </c>
      <c r="C241" t="s">
        <v>7929</v>
      </c>
    </row>
    <row r="242" spans="1:3">
      <c r="A242" s="57" t="s">
        <v>3916</v>
      </c>
      <c r="B242" s="104" t="s">
        <v>6397</v>
      </c>
      <c r="C242" t="s">
        <v>7929</v>
      </c>
    </row>
    <row r="243" spans="1:3">
      <c r="A243" s="57" t="s">
        <v>3916</v>
      </c>
      <c r="B243" s="104" t="s">
        <v>6398</v>
      </c>
      <c r="C243" t="s">
        <v>7929</v>
      </c>
    </row>
    <row r="244" spans="1:3">
      <c r="A244" s="57" t="s">
        <v>3917</v>
      </c>
      <c r="B244" s="104" t="s">
        <v>6400</v>
      </c>
      <c r="C244" t="s">
        <v>7929</v>
      </c>
    </row>
    <row r="245" spans="1:3">
      <c r="A245" s="57" t="s">
        <v>3917</v>
      </c>
      <c r="B245" s="104" t="s">
        <v>6402</v>
      </c>
      <c r="C245" t="s">
        <v>7929</v>
      </c>
    </row>
    <row r="246" spans="1:3">
      <c r="A246" s="57" t="s">
        <v>3918</v>
      </c>
      <c r="B246" s="104" t="s">
        <v>2335</v>
      </c>
      <c r="C246" t="s">
        <v>7929</v>
      </c>
    </row>
    <row r="247" spans="1:3">
      <c r="A247" s="57" t="s">
        <v>3919</v>
      </c>
      <c r="B247" s="104" t="s">
        <v>2237</v>
      </c>
      <c r="C247" t="s">
        <v>7929</v>
      </c>
    </row>
    <row r="248" spans="1:3">
      <c r="A248" s="57" t="s">
        <v>3920</v>
      </c>
      <c r="B248" s="104" t="s">
        <v>2243</v>
      </c>
      <c r="C248" t="s">
        <v>7929</v>
      </c>
    </row>
    <row r="249" spans="1:3">
      <c r="A249" s="57" t="s">
        <v>3843</v>
      </c>
      <c r="B249" s="104" t="s">
        <v>2196</v>
      </c>
      <c r="C249" t="s">
        <v>7929</v>
      </c>
    </row>
    <row r="250" spans="1:3">
      <c r="A250" s="57" t="s">
        <v>3921</v>
      </c>
      <c r="B250" s="104" t="s">
        <v>2342</v>
      </c>
      <c r="C250" t="s">
        <v>7929</v>
      </c>
    </row>
    <row r="251" spans="1:3">
      <c r="A251" s="57" t="s">
        <v>3842</v>
      </c>
      <c r="B251" s="104" t="s">
        <v>6405</v>
      </c>
      <c r="C251" t="s">
        <v>7929</v>
      </c>
    </row>
    <row r="252" spans="1:3">
      <c r="A252" s="57" t="s">
        <v>3922</v>
      </c>
      <c r="B252" s="104" t="s">
        <v>6407</v>
      </c>
      <c r="C252" t="s">
        <v>7929</v>
      </c>
    </row>
    <row r="253" spans="1:3">
      <c r="A253" s="57" t="s">
        <v>3923</v>
      </c>
      <c r="B253" s="104" t="s">
        <v>6410</v>
      </c>
      <c r="C253" t="s">
        <v>7929</v>
      </c>
    </row>
    <row r="254" spans="1:3">
      <c r="A254" s="57" t="s">
        <v>3924</v>
      </c>
      <c r="B254" s="104" t="s">
        <v>6413</v>
      </c>
      <c r="C254" t="s">
        <v>7929</v>
      </c>
    </row>
    <row r="255" spans="1:3">
      <c r="A255" s="57" t="s">
        <v>3925</v>
      </c>
      <c r="B255" s="104" t="s">
        <v>6416</v>
      </c>
      <c r="C255" t="s">
        <v>7929</v>
      </c>
    </row>
    <row r="256" spans="1:3">
      <c r="A256" s="57" t="s">
        <v>3926</v>
      </c>
      <c r="B256" s="104" t="s">
        <v>6419</v>
      </c>
      <c r="C256" t="s">
        <v>7929</v>
      </c>
    </row>
    <row r="257" spans="1:3">
      <c r="A257" s="57" t="s">
        <v>3927</v>
      </c>
      <c r="B257" s="104" t="s">
        <v>6422</v>
      </c>
      <c r="C257" t="s">
        <v>7929</v>
      </c>
    </row>
    <row r="258" spans="1:3">
      <c r="A258" s="57" t="s">
        <v>3842</v>
      </c>
      <c r="B258" s="104" t="s">
        <v>6425</v>
      </c>
      <c r="C258" t="s">
        <v>7929</v>
      </c>
    </row>
    <row r="259" spans="1:3">
      <c r="A259" s="57" t="s">
        <v>3928</v>
      </c>
      <c r="B259" s="104" t="s">
        <v>2278</v>
      </c>
      <c r="C259" t="s">
        <v>7929</v>
      </c>
    </row>
    <row r="260" spans="1:3">
      <c r="A260" s="57" t="s">
        <v>3929</v>
      </c>
      <c r="B260" s="104" t="s">
        <v>2345</v>
      </c>
      <c r="C260" t="s">
        <v>7929</v>
      </c>
    </row>
    <row r="261" spans="1:3">
      <c r="A261" s="57" t="s">
        <v>3930</v>
      </c>
      <c r="B261" s="104" t="s">
        <v>6429</v>
      </c>
      <c r="C261" t="s">
        <v>7929</v>
      </c>
    </row>
    <row r="262" spans="1:3">
      <c r="A262" s="57" t="s">
        <v>3931</v>
      </c>
      <c r="B262" s="104" t="s">
        <v>6431</v>
      </c>
      <c r="C262" t="s">
        <v>7929</v>
      </c>
    </row>
    <row r="263" spans="1:3">
      <c r="A263" s="57" t="s">
        <v>3930</v>
      </c>
      <c r="B263" s="104" t="s">
        <v>6434</v>
      </c>
      <c r="C263" t="s">
        <v>7929</v>
      </c>
    </row>
    <row r="264" spans="1:3">
      <c r="A264" s="57" t="s">
        <v>3932</v>
      </c>
      <c r="B264" s="104" t="s">
        <v>6437</v>
      </c>
      <c r="C264" t="s">
        <v>7929</v>
      </c>
    </row>
    <row r="265" spans="1:3">
      <c r="A265" s="57" t="s">
        <v>3933</v>
      </c>
      <c r="B265" s="104" t="s">
        <v>6439</v>
      </c>
      <c r="C265" t="s">
        <v>7929</v>
      </c>
    </row>
    <row r="266" spans="1:3">
      <c r="A266" s="57" t="s">
        <v>3934</v>
      </c>
      <c r="B266" s="104" t="s">
        <v>6442</v>
      </c>
      <c r="C266" t="s">
        <v>7929</v>
      </c>
    </row>
    <row r="267" spans="1:3">
      <c r="A267" s="57" t="s">
        <v>3930</v>
      </c>
      <c r="B267" s="104" t="s">
        <v>6445</v>
      </c>
      <c r="C267" t="s">
        <v>7929</v>
      </c>
    </row>
    <row r="268" spans="1:3">
      <c r="A268" s="57" t="s">
        <v>3935</v>
      </c>
      <c r="B268" s="104" t="s">
        <v>6448</v>
      </c>
      <c r="C268" t="s">
        <v>7929</v>
      </c>
    </row>
    <row r="269" spans="1:3">
      <c r="A269" s="57" t="s">
        <v>3930</v>
      </c>
      <c r="B269" s="104" t="s">
        <v>6450</v>
      </c>
      <c r="C269" t="s">
        <v>7929</v>
      </c>
    </row>
    <row r="270" spans="1:3">
      <c r="A270" s="57" t="s">
        <v>3866</v>
      </c>
      <c r="B270" s="104" t="s">
        <v>6453</v>
      </c>
      <c r="C270" t="s">
        <v>7929</v>
      </c>
    </row>
    <row r="271" spans="1:3">
      <c r="A271" s="57" t="s">
        <v>3930</v>
      </c>
      <c r="B271" s="104" t="s">
        <v>6456</v>
      </c>
      <c r="C271" t="s">
        <v>7929</v>
      </c>
    </row>
    <row r="272" spans="1:3">
      <c r="A272" s="57" t="s">
        <v>3930</v>
      </c>
      <c r="B272" s="104" t="s">
        <v>6459</v>
      </c>
      <c r="C272" t="s">
        <v>7929</v>
      </c>
    </row>
    <row r="273" spans="1:3">
      <c r="A273" s="57" t="s">
        <v>3936</v>
      </c>
      <c r="B273" s="104" t="s">
        <v>6461</v>
      </c>
      <c r="C273" t="s">
        <v>7929</v>
      </c>
    </row>
    <row r="274" spans="1:3">
      <c r="A274" s="57" t="s">
        <v>3937</v>
      </c>
      <c r="B274" s="104" t="s">
        <v>6463</v>
      </c>
      <c r="C274" t="s">
        <v>7929</v>
      </c>
    </row>
    <row r="275" spans="1:3">
      <c r="A275" s="57" t="s">
        <v>3938</v>
      </c>
      <c r="B275" s="104" t="s">
        <v>6465</v>
      </c>
      <c r="C275" t="s">
        <v>7929</v>
      </c>
    </row>
    <row r="276" spans="1:3">
      <c r="A276" s="57" t="s">
        <v>3930</v>
      </c>
      <c r="B276" s="104" t="s">
        <v>6467</v>
      </c>
      <c r="C276" t="s">
        <v>7929</v>
      </c>
    </row>
    <row r="277" spans="1:3">
      <c r="A277" s="57" t="s">
        <v>3930</v>
      </c>
      <c r="B277" s="104" t="s">
        <v>6470</v>
      </c>
      <c r="C277" t="s">
        <v>7929</v>
      </c>
    </row>
    <row r="278" spans="1:3">
      <c r="A278" s="57" t="s">
        <v>3930</v>
      </c>
      <c r="B278" s="104" t="s">
        <v>6473</v>
      </c>
      <c r="C278" t="s">
        <v>7929</v>
      </c>
    </row>
    <row r="279" spans="1:3">
      <c r="A279" s="57" t="s">
        <v>3930</v>
      </c>
      <c r="B279" s="104" t="s">
        <v>6475</v>
      </c>
      <c r="C279" t="s">
        <v>7929</v>
      </c>
    </row>
    <row r="280" spans="1:3">
      <c r="A280" s="57" t="s">
        <v>3930</v>
      </c>
      <c r="B280" s="104" t="s">
        <v>6478</v>
      </c>
      <c r="C280" t="s">
        <v>7929</v>
      </c>
    </row>
    <row r="281" spans="1:3">
      <c r="A281" s="57" t="s">
        <v>3939</v>
      </c>
      <c r="B281" s="104" t="s">
        <v>6481</v>
      </c>
      <c r="C281" s="36" t="s">
        <v>7929</v>
      </c>
    </row>
    <row r="282" spans="1:3">
      <c r="A282" s="57" t="s">
        <v>3940</v>
      </c>
      <c r="B282" s="104" t="s">
        <v>6484</v>
      </c>
      <c r="C282" t="s">
        <v>7929</v>
      </c>
    </row>
    <row r="283" spans="1:3">
      <c r="A283" s="57" t="s">
        <v>3930</v>
      </c>
      <c r="B283" s="104" t="s">
        <v>6487</v>
      </c>
      <c r="C283" t="s">
        <v>7929</v>
      </c>
    </row>
    <row r="284" spans="1:3">
      <c r="A284" s="57" t="s">
        <v>3941</v>
      </c>
      <c r="B284" s="104" t="s">
        <v>6490</v>
      </c>
      <c r="C284" t="s">
        <v>7929</v>
      </c>
    </row>
    <row r="285" spans="1:3">
      <c r="A285" s="57" t="s">
        <v>3942</v>
      </c>
      <c r="B285" s="104" t="s">
        <v>6493</v>
      </c>
      <c r="C285" t="s">
        <v>7929</v>
      </c>
    </row>
    <row r="286" spans="1:3">
      <c r="A286" s="57" t="s">
        <v>3943</v>
      </c>
      <c r="B286" s="104" t="s">
        <v>6496</v>
      </c>
      <c r="C286" t="s">
        <v>7929</v>
      </c>
    </row>
    <row r="287" spans="1:3">
      <c r="A287" s="57" t="s">
        <v>3930</v>
      </c>
      <c r="B287" s="104" t="s">
        <v>6498</v>
      </c>
      <c r="C287" t="s">
        <v>7929</v>
      </c>
    </row>
    <row r="288" spans="1:3">
      <c r="A288" s="57" t="s">
        <v>3930</v>
      </c>
      <c r="B288" s="104" t="s">
        <v>6501</v>
      </c>
      <c r="C288" t="s">
        <v>7929</v>
      </c>
    </row>
    <row r="289" spans="1:3">
      <c r="A289" s="57" t="s">
        <v>3930</v>
      </c>
      <c r="B289" s="104" t="s">
        <v>6503</v>
      </c>
      <c r="C289" t="s">
        <v>7929</v>
      </c>
    </row>
    <row r="290" spans="1:3">
      <c r="A290" s="57" t="s">
        <v>3944</v>
      </c>
      <c r="B290" s="104" t="s">
        <v>2159</v>
      </c>
      <c r="C290" t="s">
        <v>7929</v>
      </c>
    </row>
    <row r="291" spans="1:3">
      <c r="A291" s="57" t="s">
        <v>3945</v>
      </c>
      <c r="B291" s="104" t="s">
        <v>2357</v>
      </c>
      <c r="C291" t="s">
        <v>7929</v>
      </c>
    </row>
    <row r="292" spans="1:3">
      <c r="A292" s="57" t="s">
        <v>3946</v>
      </c>
      <c r="B292" s="104" t="s">
        <v>2360</v>
      </c>
      <c r="C292" t="s">
        <v>7929</v>
      </c>
    </row>
    <row r="293" spans="1:3">
      <c r="A293" s="57" t="s">
        <v>3947</v>
      </c>
      <c r="B293" s="104" t="s">
        <v>2363</v>
      </c>
      <c r="C293" t="s">
        <v>7929</v>
      </c>
    </row>
    <row r="294" spans="1:3">
      <c r="A294" s="57" t="s">
        <v>3948</v>
      </c>
      <c r="B294" s="104" t="s">
        <v>6508</v>
      </c>
      <c r="C294" t="s">
        <v>7929</v>
      </c>
    </row>
    <row r="295" spans="1:3">
      <c r="A295" s="57" t="s">
        <v>3949</v>
      </c>
      <c r="B295" s="104" t="s">
        <v>6511</v>
      </c>
      <c r="C295" t="s">
        <v>7929</v>
      </c>
    </row>
    <row r="296" spans="1:3">
      <c r="A296" s="57" t="s">
        <v>3950</v>
      </c>
      <c r="B296" s="104" t="s">
        <v>2369</v>
      </c>
      <c r="C296" t="s">
        <v>7929</v>
      </c>
    </row>
    <row r="297" spans="1:3">
      <c r="A297" s="57" t="s">
        <v>3951</v>
      </c>
      <c r="B297" s="104" t="s">
        <v>2372</v>
      </c>
      <c r="C297" t="s">
        <v>7929</v>
      </c>
    </row>
    <row r="298" spans="1:3">
      <c r="A298" s="57" t="s">
        <v>3952</v>
      </c>
      <c r="B298" s="104" t="s">
        <v>6515</v>
      </c>
      <c r="C298" t="s">
        <v>7929</v>
      </c>
    </row>
    <row r="299" spans="1:3">
      <c r="A299" s="57" t="s">
        <v>3952</v>
      </c>
      <c r="B299" s="104" t="s">
        <v>6517</v>
      </c>
      <c r="C299" t="s">
        <v>7929</v>
      </c>
    </row>
    <row r="300" spans="1:3">
      <c r="A300" s="57" t="s">
        <v>3953</v>
      </c>
      <c r="B300" s="104" t="s">
        <v>2245</v>
      </c>
      <c r="C300" t="s">
        <v>7929</v>
      </c>
    </row>
    <row r="301" spans="1:3">
      <c r="A301" s="57" t="s">
        <v>3954</v>
      </c>
      <c r="B301" s="104" t="s">
        <v>2380</v>
      </c>
      <c r="C301" t="s">
        <v>7929</v>
      </c>
    </row>
    <row r="302" spans="1:3">
      <c r="A302" s="57" t="s">
        <v>3955</v>
      </c>
      <c r="B302" s="104" t="s">
        <v>2383</v>
      </c>
      <c r="C302" t="s">
        <v>7929</v>
      </c>
    </row>
    <row r="303" spans="1:3">
      <c r="A303" s="57" t="s">
        <v>3956</v>
      </c>
      <c r="B303" s="104" t="s">
        <v>2386</v>
      </c>
      <c r="C303" t="s">
        <v>7929</v>
      </c>
    </row>
    <row r="304" spans="1:3">
      <c r="A304" s="57" t="s">
        <v>3957</v>
      </c>
      <c r="B304" s="104" t="s">
        <v>2389</v>
      </c>
      <c r="C304" t="s">
        <v>7929</v>
      </c>
    </row>
    <row r="305" spans="1:3">
      <c r="A305" s="57" t="s">
        <v>3958</v>
      </c>
      <c r="B305" s="104" t="s">
        <v>2392</v>
      </c>
      <c r="C305" t="s">
        <v>7929</v>
      </c>
    </row>
    <row r="306" spans="1:3">
      <c r="A306" s="57" t="s">
        <v>3959</v>
      </c>
      <c r="B306" s="104" t="s">
        <v>2395</v>
      </c>
      <c r="C306" t="s">
        <v>7929</v>
      </c>
    </row>
    <row r="307" spans="1:3">
      <c r="A307" s="57" t="s">
        <v>3960</v>
      </c>
      <c r="B307" s="104" t="s">
        <v>2215</v>
      </c>
      <c r="C307" t="s">
        <v>7929</v>
      </c>
    </row>
    <row r="308" spans="1:3">
      <c r="A308" s="57" t="s">
        <v>3961</v>
      </c>
      <c r="B308" s="104" t="s">
        <v>2400</v>
      </c>
      <c r="C308" t="s">
        <v>7929</v>
      </c>
    </row>
    <row r="309" spans="1:3">
      <c r="A309" s="57" t="s">
        <v>3962</v>
      </c>
      <c r="B309" s="104" t="s">
        <v>6525</v>
      </c>
      <c r="C309" t="s">
        <v>7929</v>
      </c>
    </row>
    <row r="310" spans="1:3">
      <c r="A310" s="57" t="s">
        <v>3950</v>
      </c>
      <c r="B310" s="104" t="s">
        <v>6527</v>
      </c>
      <c r="C310" t="s">
        <v>7929</v>
      </c>
    </row>
    <row r="311" spans="1:3">
      <c r="A311" s="57" t="s">
        <v>3963</v>
      </c>
      <c r="B311" s="104" t="s">
        <v>2406</v>
      </c>
      <c r="C311" t="s">
        <v>7929</v>
      </c>
    </row>
    <row r="312" spans="1:3">
      <c r="A312" s="57" t="s">
        <v>3964</v>
      </c>
      <c r="B312" s="104" t="s">
        <v>2408</v>
      </c>
      <c r="C312" t="s">
        <v>7929</v>
      </c>
    </row>
    <row r="313" spans="1:3">
      <c r="A313" s="57" t="s">
        <v>3965</v>
      </c>
      <c r="B313" s="104" t="s">
        <v>6528</v>
      </c>
      <c r="C313" t="s">
        <v>7929</v>
      </c>
    </row>
    <row r="314" spans="1:3">
      <c r="A314" s="57" t="s">
        <v>3965</v>
      </c>
      <c r="B314" s="104" t="s">
        <v>6529</v>
      </c>
      <c r="C314" t="s">
        <v>7929</v>
      </c>
    </row>
    <row r="315" spans="1:3">
      <c r="A315" s="57" t="s">
        <v>3966</v>
      </c>
      <c r="B315" s="104" t="s">
        <v>6531</v>
      </c>
      <c r="C315" t="s">
        <v>7929</v>
      </c>
    </row>
    <row r="316" spans="1:3">
      <c r="A316" s="57" t="s">
        <v>3950</v>
      </c>
      <c r="B316" s="104" t="s">
        <v>6533</v>
      </c>
      <c r="C316" t="s">
        <v>7929</v>
      </c>
    </row>
    <row r="317" spans="1:3">
      <c r="A317" s="57" t="s">
        <v>3967</v>
      </c>
      <c r="B317" s="104" t="s">
        <v>2415</v>
      </c>
      <c r="C317" t="s">
        <v>7929</v>
      </c>
    </row>
    <row r="318" spans="1:3">
      <c r="A318" s="57" t="s">
        <v>3968</v>
      </c>
      <c r="B318" s="104" t="s">
        <v>2417</v>
      </c>
      <c r="C318" t="s">
        <v>7929</v>
      </c>
    </row>
    <row r="319" spans="1:3">
      <c r="A319" s="57" t="s">
        <v>3930</v>
      </c>
      <c r="B319" s="104" t="s">
        <v>2418</v>
      </c>
      <c r="C319" t="s">
        <v>7929</v>
      </c>
    </row>
    <row r="320" spans="1:3">
      <c r="A320" s="57" t="s">
        <v>3969</v>
      </c>
      <c r="B320" s="104" t="s">
        <v>6539</v>
      </c>
      <c r="C320" t="s">
        <v>7929</v>
      </c>
    </row>
    <row r="321" spans="1:3">
      <c r="A321" s="57" t="s">
        <v>3969</v>
      </c>
      <c r="B321" s="104" t="s">
        <v>6541</v>
      </c>
      <c r="C321" t="s">
        <v>7929</v>
      </c>
    </row>
    <row r="322" spans="1:3">
      <c r="A322" s="57" t="s">
        <v>3970</v>
      </c>
      <c r="B322" s="104" t="s">
        <v>2420</v>
      </c>
      <c r="C322" t="s">
        <v>7929</v>
      </c>
    </row>
    <row r="323" spans="1:3">
      <c r="A323" s="57" t="s">
        <v>3971</v>
      </c>
      <c r="B323" s="104" t="s">
        <v>6545</v>
      </c>
      <c r="C323" t="s">
        <v>7929</v>
      </c>
    </row>
    <row r="324" spans="1:3">
      <c r="A324" s="57" t="s">
        <v>3972</v>
      </c>
      <c r="B324" s="104" t="s">
        <v>6547</v>
      </c>
      <c r="C324" t="s">
        <v>7929</v>
      </c>
    </row>
    <row r="325" spans="1:3">
      <c r="A325" s="57" t="s">
        <v>3972</v>
      </c>
      <c r="B325" s="104" t="s">
        <v>6550</v>
      </c>
      <c r="C325" t="s">
        <v>7929</v>
      </c>
    </row>
    <row r="326" spans="1:3">
      <c r="A326" s="57" t="s">
        <v>3973</v>
      </c>
      <c r="B326" s="104" t="s">
        <v>2422</v>
      </c>
      <c r="C326" t="s">
        <v>7929</v>
      </c>
    </row>
    <row r="327" spans="1:3">
      <c r="A327" s="57" t="s">
        <v>3974</v>
      </c>
      <c r="B327" s="104" t="s">
        <v>2075</v>
      </c>
      <c r="C327" t="s">
        <v>7929</v>
      </c>
    </row>
    <row r="328" spans="1:3">
      <c r="A328" s="57" t="s">
        <v>3975</v>
      </c>
      <c r="B328" s="104" t="s">
        <v>6554</v>
      </c>
      <c r="C328" t="s">
        <v>7929</v>
      </c>
    </row>
    <row r="329" spans="1:3">
      <c r="A329" s="57" t="s">
        <v>3973</v>
      </c>
      <c r="B329" s="104" t="s">
        <v>6556</v>
      </c>
      <c r="C329" t="s">
        <v>7929</v>
      </c>
    </row>
    <row r="330" spans="1:3">
      <c r="A330" s="57" t="s">
        <v>3973</v>
      </c>
      <c r="B330" s="104" t="s">
        <v>2424</v>
      </c>
      <c r="C330" t="s">
        <v>7929</v>
      </c>
    </row>
    <row r="331" spans="1:3">
      <c r="A331" s="57" t="s">
        <v>3976</v>
      </c>
      <c r="B331" s="104" t="s">
        <v>2425</v>
      </c>
      <c r="C331" t="s">
        <v>7929</v>
      </c>
    </row>
    <row r="332" spans="1:3">
      <c r="A332" s="57" t="s">
        <v>3977</v>
      </c>
      <c r="B332" s="104" t="s">
        <v>6561</v>
      </c>
      <c r="C332" t="s">
        <v>7929</v>
      </c>
    </row>
    <row r="333" spans="1:3">
      <c r="A333" s="57" t="s">
        <v>3977</v>
      </c>
      <c r="B333" s="104" t="s">
        <v>6563</v>
      </c>
      <c r="C333" t="s">
        <v>7929</v>
      </c>
    </row>
    <row r="334" spans="1:3">
      <c r="A334" s="57" t="s">
        <v>3978</v>
      </c>
      <c r="B334" s="104" t="s">
        <v>6565</v>
      </c>
      <c r="C334" t="s">
        <v>7929</v>
      </c>
    </row>
    <row r="335" spans="1:3">
      <c r="A335" s="57" t="s">
        <v>3977</v>
      </c>
      <c r="B335" s="104" t="s">
        <v>6567</v>
      </c>
      <c r="C335" t="s">
        <v>7929</v>
      </c>
    </row>
    <row r="336" spans="1:3">
      <c r="A336" s="57" t="s">
        <v>3979</v>
      </c>
      <c r="B336" s="104" t="s">
        <v>6569</v>
      </c>
      <c r="C336" t="s">
        <v>7929</v>
      </c>
    </row>
    <row r="337" spans="1:3">
      <c r="A337" s="57" t="s">
        <v>3980</v>
      </c>
      <c r="B337" s="104" t="s">
        <v>6572</v>
      </c>
      <c r="C337" t="s">
        <v>7929</v>
      </c>
    </row>
    <row r="338" spans="1:3">
      <c r="A338" s="57" t="s">
        <v>3981</v>
      </c>
      <c r="B338" s="104" t="s">
        <v>6574</v>
      </c>
      <c r="C338" t="s">
        <v>7929</v>
      </c>
    </row>
    <row r="339" spans="1:3">
      <c r="A339" s="57" t="s">
        <v>3982</v>
      </c>
      <c r="B339" s="104" t="s">
        <v>6577</v>
      </c>
      <c r="C339" t="s">
        <v>7929</v>
      </c>
    </row>
    <row r="340" spans="1:3">
      <c r="A340" s="57" t="s">
        <v>3977</v>
      </c>
      <c r="B340" s="104" t="s">
        <v>6579</v>
      </c>
      <c r="C340" t="s">
        <v>7929</v>
      </c>
    </row>
    <row r="341" spans="1:3">
      <c r="A341" s="57" t="s">
        <v>3983</v>
      </c>
      <c r="B341" s="104" t="s">
        <v>6581</v>
      </c>
      <c r="C341" t="s">
        <v>7929</v>
      </c>
    </row>
    <row r="342" spans="1:3">
      <c r="A342" s="57" t="s">
        <v>3984</v>
      </c>
      <c r="B342" s="104" t="s">
        <v>6584</v>
      </c>
      <c r="C342" t="s">
        <v>7929</v>
      </c>
    </row>
    <row r="343" spans="1:3">
      <c r="A343" s="57" t="s">
        <v>3984</v>
      </c>
      <c r="B343" s="104" t="s">
        <v>6587</v>
      </c>
      <c r="C343" t="s">
        <v>7929</v>
      </c>
    </row>
    <row r="344" spans="1:3">
      <c r="A344" s="57" t="s">
        <v>3983</v>
      </c>
      <c r="B344" s="104" t="s">
        <v>6589</v>
      </c>
      <c r="C344" t="s">
        <v>7929</v>
      </c>
    </row>
    <row r="345" spans="1:3">
      <c r="A345" s="57" t="s">
        <v>3984</v>
      </c>
      <c r="B345" s="104" t="s">
        <v>6590</v>
      </c>
      <c r="C345" t="s">
        <v>7929</v>
      </c>
    </row>
    <row r="346" spans="1:3">
      <c r="A346" s="57" t="s">
        <v>3985</v>
      </c>
      <c r="B346" s="104" t="s">
        <v>2416</v>
      </c>
      <c r="C346" t="s">
        <v>7929</v>
      </c>
    </row>
    <row r="347" spans="1:3">
      <c r="A347" s="57" t="s">
        <v>3986</v>
      </c>
      <c r="B347" s="104" t="s">
        <v>2272</v>
      </c>
      <c r="C347" t="s">
        <v>7929</v>
      </c>
    </row>
    <row r="348" spans="1:3">
      <c r="A348" s="57" t="s">
        <v>3987</v>
      </c>
      <c r="B348" s="104" t="s">
        <v>2431</v>
      </c>
      <c r="C348" t="s">
        <v>7929</v>
      </c>
    </row>
    <row r="349" spans="1:3">
      <c r="A349" s="57" t="s">
        <v>3988</v>
      </c>
      <c r="B349" s="104" t="s">
        <v>2432</v>
      </c>
      <c r="C349" t="s">
        <v>7929</v>
      </c>
    </row>
    <row r="350" spans="1:3">
      <c r="A350" s="57" t="s">
        <v>3989</v>
      </c>
      <c r="B350" s="104" t="s">
        <v>2434</v>
      </c>
      <c r="C350" t="s">
        <v>7929</v>
      </c>
    </row>
    <row r="351" spans="1:3">
      <c r="A351" s="57" t="s">
        <v>3990</v>
      </c>
      <c r="B351" s="104" t="s">
        <v>2437</v>
      </c>
      <c r="C351" t="s">
        <v>7929</v>
      </c>
    </row>
    <row r="352" spans="1:3">
      <c r="A352" s="57" t="s">
        <v>3991</v>
      </c>
      <c r="B352" s="104" t="s">
        <v>2211</v>
      </c>
      <c r="C352" t="s">
        <v>7929</v>
      </c>
    </row>
    <row r="353" spans="1:3">
      <c r="A353" s="57" t="s">
        <v>3992</v>
      </c>
      <c r="B353" s="104" t="s">
        <v>2443</v>
      </c>
      <c r="C353" t="s">
        <v>7929</v>
      </c>
    </row>
    <row r="354" spans="1:3">
      <c r="A354" s="57" t="s">
        <v>3993</v>
      </c>
      <c r="B354" s="104" t="s">
        <v>6597</v>
      </c>
      <c r="C354" t="s">
        <v>7929</v>
      </c>
    </row>
    <row r="355" spans="1:3">
      <c r="A355" s="57" t="s">
        <v>3994</v>
      </c>
      <c r="B355" s="104" t="s">
        <v>6599</v>
      </c>
      <c r="C355" t="s">
        <v>7929</v>
      </c>
    </row>
    <row r="356" spans="1:3">
      <c r="A356" s="57" t="s">
        <v>3995</v>
      </c>
      <c r="B356" s="104" t="s">
        <v>6601</v>
      </c>
      <c r="C356" t="s">
        <v>7929</v>
      </c>
    </row>
    <row r="357" spans="1:3">
      <c r="A357" s="57" t="s">
        <v>3996</v>
      </c>
      <c r="B357" s="104" t="s">
        <v>6602</v>
      </c>
      <c r="C357" t="s">
        <v>7929</v>
      </c>
    </row>
    <row r="358" spans="1:3">
      <c r="A358" s="57" t="s">
        <v>3997</v>
      </c>
      <c r="B358" s="104" t="s">
        <v>2444</v>
      </c>
      <c r="C358" t="s">
        <v>7929</v>
      </c>
    </row>
    <row r="359" spans="1:3">
      <c r="A359" s="57" t="s">
        <v>3998</v>
      </c>
      <c r="B359" s="104" t="s">
        <v>2445</v>
      </c>
      <c r="C359" t="s">
        <v>7929</v>
      </c>
    </row>
    <row r="360" spans="1:3">
      <c r="A360" s="57" t="s">
        <v>3999</v>
      </c>
      <c r="B360" s="104" t="s">
        <v>2446</v>
      </c>
      <c r="C360" t="s">
        <v>7929</v>
      </c>
    </row>
    <row r="361" spans="1:3">
      <c r="A361" s="57" t="s">
        <v>4000</v>
      </c>
      <c r="B361" s="104" t="s">
        <v>2077</v>
      </c>
      <c r="C361" t="s">
        <v>7929</v>
      </c>
    </row>
    <row r="362" spans="1:3">
      <c r="A362" s="57"/>
      <c r="B362" s="104" t="s">
        <v>6607</v>
      </c>
      <c r="C362" t="s">
        <v>7929</v>
      </c>
    </row>
    <row r="363" spans="1:3">
      <c r="A363" s="57" t="s">
        <v>4001</v>
      </c>
      <c r="B363" s="104" t="s">
        <v>6609</v>
      </c>
      <c r="C363" t="s">
        <v>7929</v>
      </c>
    </row>
    <row r="364" spans="1:3">
      <c r="A364" s="57" t="s">
        <v>4002</v>
      </c>
      <c r="B364" s="104" t="s">
        <v>2453</v>
      </c>
      <c r="C364" t="s">
        <v>7929</v>
      </c>
    </row>
    <row r="365" spans="1:3">
      <c r="A365" s="57" t="s">
        <v>4003</v>
      </c>
      <c r="B365" s="104" t="s">
        <v>6377</v>
      </c>
      <c r="C365" t="s">
        <v>7929</v>
      </c>
    </row>
    <row r="366" spans="1:3">
      <c r="A366" s="57" t="s">
        <v>4004</v>
      </c>
      <c r="B366" s="104" t="s">
        <v>6378</v>
      </c>
      <c r="C366" t="s">
        <v>7929</v>
      </c>
    </row>
    <row r="367" spans="1:3">
      <c r="A367" s="57" t="s">
        <v>4005</v>
      </c>
      <c r="B367" s="104" t="s">
        <v>6379</v>
      </c>
      <c r="C367" t="s">
        <v>7929</v>
      </c>
    </row>
    <row r="368" spans="1:3">
      <c r="A368" s="57" t="s">
        <v>4006</v>
      </c>
      <c r="B368" s="104" t="s">
        <v>6611</v>
      </c>
      <c r="C368" t="s">
        <v>7929</v>
      </c>
    </row>
    <row r="369" spans="1:3">
      <c r="A369" s="57" t="s">
        <v>4007</v>
      </c>
      <c r="B369" s="104" t="s">
        <v>6612</v>
      </c>
      <c r="C369" t="s">
        <v>7929</v>
      </c>
    </row>
    <row r="370" spans="1:3">
      <c r="A370" s="57" t="s">
        <v>4008</v>
      </c>
      <c r="B370" s="104" t="s">
        <v>6613</v>
      </c>
      <c r="C370" t="s">
        <v>7929</v>
      </c>
    </row>
    <row r="371" spans="1:3">
      <c r="A371" s="57" t="s">
        <v>4009</v>
      </c>
      <c r="B371" s="104" t="s">
        <v>6383</v>
      </c>
      <c r="C371" t="s">
        <v>7929</v>
      </c>
    </row>
    <row r="372" spans="1:3">
      <c r="A372" s="57" t="s">
        <v>4010</v>
      </c>
      <c r="B372" s="104" t="s">
        <v>2311</v>
      </c>
      <c r="C372" t="s">
        <v>7929</v>
      </c>
    </row>
    <row r="373" spans="1:3">
      <c r="A373" s="57" t="s">
        <v>4011</v>
      </c>
      <c r="B373" s="104" t="s">
        <v>6386</v>
      </c>
      <c r="C373" t="s">
        <v>7929</v>
      </c>
    </row>
    <row r="374" spans="1:3">
      <c r="A374" s="57" t="s">
        <v>4012</v>
      </c>
      <c r="B374" s="104" t="s">
        <v>6614</v>
      </c>
      <c r="C374" t="s">
        <v>7929</v>
      </c>
    </row>
    <row r="375" spans="1:3">
      <c r="A375" s="57" t="s">
        <v>4012</v>
      </c>
      <c r="B375" s="104" t="s">
        <v>6615</v>
      </c>
      <c r="C375" t="s">
        <v>7929</v>
      </c>
    </row>
    <row r="376" spans="1:3">
      <c r="A376" s="57" t="s">
        <v>4013</v>
      </c>
      <c r="B376" s="104" t="s">
        <v>6617</v>
      </c>
      <c r="C376" t="s">
        <v>7929</v>
      </c>
    </row>
    <row r="377" spans="1:3">
      <c r="A377" s="57" t="s">
        <v>4014</v>
      </c>
      <c r="B377" s="104" t="s">
        <v>6619</v>
      </c>
      <c r="C377" t="s">
        <v>7929</v>
      </c>
    </row>
    <row r="378" spans="1:3">
      <c r="A378" s="57" t="s">
        <v>3930</v>
      </c>
      <c r="B378" s="104" t="s">
        <v>2331</v>
      </c>
      <c r="C378" t="s">
        <v>7929</v>
      </c>
    </row>
    <row r="379" spans="1:3">
      <c r="A379" s="57" t="s">
        <v>3977</v>
      </c>
      <c r="B379" s="104" t="s">
        <v>6621</v>
      </c>
      <c r="C379" t="s">
        <v>7929</v>
      </c>
    </row>
    <row r="380" spans="1:3">
      <c r="A380" s="57" t="s">
        <v>4015</v>
      </c>
      <c r="B380" s="104" t="s">
        <v>6622</v>
      </c>
      <c r="C380" t="s">
        <v>7929</v>
      </c>
    </row>
    <row r="381" spans="1:3">
      <c r="A381" s="57" t="s">
        <v>4016</v>
      </c>
      <c r="B381" s="104" t="s">
        <v>6623</v>
      </c>
      <c r="C381" t="s">
        <v>7929</v>
      </c>
    </row>
    <row r="382" spans="1:3">
      <c r="A382" s="57" t="s">
        <v>3930</v>
      </c>
      <c r="B382" s="104" t="s">
        <v>6625</v>
      </c>
      <c r="C382" t="s">
        <v>7929</v>
      </c>
    </row>
    <row r="383" spans="1:3">
      <c r="A383" s="57" t="s">
        <v>4017</v>
      </c>
      <c r="B383" s="104" t="s">
        <v>6627</v>
      </c>
      <c r="C383" t="s">
        <v>7929</v>
      </c>
    </row>
    <row r="384" spans="1:3">
      <c r="A384" s="57" t="s">
        <v>3930</v>
      </c>
      <c r="B384" s="104" t="s">
        <v>6629</v>
      </c>
      <c r="C384" t="s">
        <v>7929</v>
      </c>
    </row>
    <row r="385" spans="1:3">
      <c r="A385" s="57" t="s">
        <v>4018</v>
      </c>
      <c r="B385" s="104" t="s">
        <v>6630</v>
      </c>
      <c r="C385" t="s">
        <v>7929</v>
      </c>
    </row>
    <row r="386" spans="1:3">
      <c r="A386" s="57" t="s">
        <v>3930</v>
      </c>
      <c r="B386" s="104" t="s">
        <v>6631</v>
      </c>
      <c r="C386" t="s">
        <v>7929</v>
      </c>
    </row>
    <row r="387" spans="1:3">
      <c r="A387" s="57" t="s">
        <v>3930</v>
      </c>
      <c r="B387" s="104" t="s">
        <v>6633</v>
      </c>
      <c r="C387" t="s">
        <v>7929</v>
      </c>
    </row>
    <row r="388" spans="1:3">
      <c r="A388" s="57" t="s">
        <v>3930</v>
      </c>
      <c r="B388" s="104" t="s">
        <v>6635</v>
      </c>
      <c r="C388" t="s">
        <v>7929</v>
      </c>
    </row>
    <row r="389" spans="1:3">
      <c r="A389" s="57" t="s">
        <v>4019</v>
      </c>
      <c r="B389" s="104" t="s">
        <v>6390</v>
      </c>
      <c r="C389" t="s">
        <v>7929</v>
      </c>
    </row>
    <row r="390" spans="1:3">
      <c r="A390" s="57" t="s">
        <v>4020</v>
      </c>
      <c r="B390" s="104" t="s">
        <v>2318</v>
      </c>
      <c r="C390" t="s">
        <v>7929</v>
      </c>
    </row>
    <row r="391" spans="1:3">
      <c r="A391" s="57" t="s">
        <v>4020</v>
      </c>
      <c r="B391" s="104" t="s">
        <v>2341</v>
      </c>
      <c r="C391" t="s">
        <v>7929</v>
      </c>
    </row>
    <row r="392" spans="1:3">
      <c r="A392" s="57" t="s">
        <v>4020</v>
      </c>
      <c r="B392" s="104" t="s">
        <v>2071</v>
      </c>
      <c r="C392" t="s">
        <v>7929</v>
      </c>
    </row>
    <row r="393" spans="1:3">
      <c r="A393" s="57" t="s">
        <v>4021</v>
      </c>
      <c r="B393" s="104" t="s">
        <v>6638</v>
      </c>
      <c r="C393" t="s">
        <v>7929</v>
      </c>
    </row>
    <row r="394" spans="1:3">
      <c r="A394" s="57" t="s">
        <v>4021</v>
      </c>
      <c r="B394" s="104" t="s">
        <v>6639</v>
      </c>
      <c r="C394" t="s">
        <v>7929</v>
      </c>
    </row>
    <row r="395" spans="1:3">
      <c r="A395" s="57" t="s">
        <v>4022</v>
      </c>
      <c r="B395" s="104" t="s">
        <v>6396</v>
      </c>
      <c r="C395" t="s">
        <v>7929</v>
      </c>
    </row>
    <row r="396" spans="1:3">
      <c r="A396" s="57" t="s">
        <v>3852</v>
      </c>
      <c r="B396" s="104" t="s">
        <v>2329</v>
      </c>
      <c r="C396" t="s">
        <v>7929</v>
      </c>
    </row>
    <row r="397" spans="1:3">
      <c r="A397" s="57" t="s">
        <v>4023</v>
      </c>
      <c r="B397" s="104" t="s">
        <v>2448</v>
      </c>
      <c r="C397" t="s">
        <v>7929</v>
      </c>
    </row>
    <row r="398" spans="1:3">
      <c r="A398" s="57" t="s">
        <v>4024</v>
      </c>
      <c r="B398" s="104" t="s">
        <v>2109</v>
      </c>
      <c r="C398" t="s">
        <v>7929</v>
      </c>
    </row>
    <row r="399" spans="1:3">
      <c r="A399" s="57" t="s">
        <v>4025</v>
      </c>
      <c r="B399" s="104" t="s">
        <v>2066</v>
      </c>
      <c r="C399" t="s">
        <v>7929</v>
      </c>
    </row>
    <row r="400" spans="1:3">
      <c r="A400" s="57" t="s">
        <v>4026</v>
      </c>
      <c r="B400" s="104" t="s">
        <v>2283</v>
      </c>
      <c r="C400" t="s">
        <v>7929</v>
      </c>
    </row>
    <row r="401" spans="1:3">
      <c r="A401" s="57" t="s">
        <v>4027</v>
      </c>
      <c r="B401" s="104" t="s">
        <v>2064</v>
      </c>
      <c r="C401" t="s">
        <v>7929</v>
      </c>
    </row>
    <row r="402" spans="1:3">
      <c r="A402" s="57" t="s">
        <v>3977</v>
      </c>
      <c r="B402" s="104" t="s">
        <v>2068</v>
      </c>
      <c r="C402" t="s">
        <v>7929</v>
      </c>
    </row>
    <row r="403" spans="1:3">
      <c r="A403" s="57" t="s">
        <v>3977</v>
      </c>
      <c r="B403" s="104" t="s">
        <v>6401</v>
      </c>
      <c r="C403" t="s">
        <v>7929</v>
      </c>
    </row>
    <row r="404" spans="1:3">
      <c r="A404" s="57" t="s">
        <v>4028</v>
      </c>
      <c r="B404" s="104" t="s">
        <v>6404</v>
      </c>
      <c r="C404" t="s">
        <v>7929</v>
      </c>
    </row>
    <row r="405" spans="1:3">
      <c r="A405" s="57" t="s">
        <v>3977</v>
      </c>
      <c r="B405" s="104" t="s">
        <v>6393</v>
      </c>
      <c r="C405" t="s">
        <v>7929</v>
      </c>
    </row>
    <row r="406" spans="1:3">
      <c r="A406" s="57" t="s">
        <v>4029</v>
      </c>
      <c r="B406" s="104" t="s">
        <v>2433</v>
      </c>
      <c r="C406" t="s">
        <v>7929</v>
      </c>
    </row>
    <row r="407" spans="1:3">
      <c r="A407" s="57" t="s">
        <v>4030</v>
      </c>
      <c r="B407" s="104" t="s">
        <v>6648</v>
      </c>
      <c r="C407" t="s">
        <v>7929</v>
      </c>
    </row>
    <row r="408" spans="1:3">
      <c r="A408" s="57" t="s">
        <v>4031</v>
      </c>
      <c r="B408" s="104" t="s">
        <v>6649</v>
      </c>
      <c r="C408" t="s">
        <v>7929</v>
      </c>
    </row>
    <row r="409" spans="1:3">
      <c r="A409" s="57" t="s">
        <v>4031</v>
      </c>
      <c r="B409" s="104" t="s">
        <v>6651</v>
      </c>
      <c r="C409" t="s">
        <v>7929</v>
      </c>
    </row>
    <row r="410" spans="1:3">
      <c r="A410" s="57" t="s">
        <v>3977</v>
      </c>
      <c r="B410" s="104" t="s">
        <v>6653</v>
      </c>
      <c r="C410" t="s">
        <v>7929</v>
      </c>
    </row>
    <row r="411" spans="1:3">
      <c r="A411" s="57"/>
      <c r="B411" s="104" t="s">
        <v>6655</v>
      </c>
      <c r="C411" t="s">
        <v>7929</v>
      </c>
    </row>
    <row r="412" spans="1:3">
      <c r="A412" s="57" t="s">
        <v>4032</v>
      </c>
      <c r="B412" s="104" t="s">
        <v>6656</v>
      </c>
      <c r="C412" t="s">
        <v>7929</v>
      </c>
    </row>
    <row r="413" spans="1:3">
      <c r="A413" s="57" t="s">
        <v>4033</v>
      </c>
      <c r="B413" s="104" t="s">
        <v>2114</v>
      </c>
      <c r="C413" t="s">
        <v>7929</v>
      </c>
    </row>
    <row r="414" spans="1:3">
      <c r="A414" s="57" t="s">
        <v>4034</v>
      </c>
      <c r="B414" s="104" t="s">
        <v>2179</v>
      </c>
      <c r="C414" t="s">
        <v>7929</v>
      </c>
    </row>
    <row r="415" spans="1:3">
      <c r="A415" s="57" t="s">
        <v>4035</v>
      </c>
      <c r="B415" s="104" t="s">
        <v>6659</v>
      </c>
      <c r="C415" t="s">
        <v>7929</v>
      </c>
    </row>
    <row r="416" spans="1:3">
      <c r="A416" s="57"/>
      <c r="B416" s="104" t="s">
        <v>6661</v>
      </c>
      <c r="C416" t="s">
        <v>7929</v>
      </c>
    </row>
    <row r="417" spans="1:3">
      <c r="A417" s="57" t="s">
        <v>4036</v>
      </c>
      <c r="B417" s="104" t="s">
        <v>6412</v>
      </c>
      <c r="C417" t="s">
        <v>7929</v>
      </c>
    </row>
    <row r="418" spans="1:3">
      <c r="A418" s="57" t="s">
        <v>4037</v>
      </c>
      <c r="B418" s="104" t="s">
        <v>6415</v>
      </c>
      <c r="C418" t="s">
        <v>7929</v>
      </c>
    </row>
    <row r="419" spans="1:3">
      <c r="A419" s="57" t="s">
        <v>4038</v>
      </c>
      <c r="B419" s="104" t="s">
        <v>6418</v>
      </c>
      <c r="C419" t="s">
        <v>7929</v>
      </c>
    </row>
    <row r="420" spans="1:3">
      <c r="A420" s="57" t="s">
        <v>4038</v>
      </c>
      <c r="B420" s="104" t="s">
        <v>6664</v>
      </c>
      <c r="C420" t="s">
        <v>7929</v>
      </c>
    </row>
    <row r="421" spans="1:3">
      <c r="A421" s="57" t="s">
        <v>4039</v>
      </c>
      <c r="B421" s="104" t="s">
        <v>6666</v>
      </c>
      <c r="C421" t="s">
        <v>7929</v>
      </c>
    </row>
    <row r="422" spans="1:3">
      <c r="A422" s="57" t="s">
        <v>4040</v>
      </c>
      <c r="B422" s="104" t="s">
        <v>6668</v>
      </c>
      <c r="C422" t="s">
        <v>7929</v>
      </c>
    </row>
    <row r="423" spans="1:3">
      <c r="A423" s="57" t="s">
        <v>4040</v>
      </c>
      <c r="B423" s="104" t="s">
        <v>6670</v>
      </c>
      <c r="C423" t="s">
        <v>7929</v>
      </c>
    </row>
    <row r="424" spans="1:3">
      <c r="A424" s="57" t="s">
        <v>4041</v>
      </c>
      <c r="B424" s="104" t="s">
        <v>6426</v>
      </c>
      <c r="C424" t="s">
        <v>7929</v>
      </c>
    </row>
    <row r="425" spans="1:3">
      <c r="A425" s="57" t="s">
        <v>4042</v>
      </c>
      <c r="B425" s="104" t="s">
        <v>6427</v>
      </c>
      <c r="C425" t="s">
        <v>7929</v>
      </c>
    </row>
    <row r="426" spans="1:3">
      <c r="A426" s="57" t="s">
        <v>4043</v>
      </c>
      <c r="B426" s="104" t="s">
        <v>6428</v>
      </c>
      <c r="C426" t="s">
        <v>7929</v>
      </c>
    </row>
    <row r="427" spans="1:3">
      <c r="A427" s="57" t="s">
        <v>4044</v>
      </c>
      <c r="B427" s="104" t="s">
        <v>6674</v>
      </c>
      <c r="C427" t="s">
        <v>7929</v>
      </c>
    </row>
    <row r="428" spans="1:3">
      <c r="A428" s="57" t="s">
        <v>4045</v>
      </c>
      <c r="B428" s="104" t="s">
        <v>6676</v>
      </c>
      <c r="C428" t="s">
        <v>7929</v>
      </c>
    </row>
    <row r="429" spans="1:3">
      <c r="A429" s="57" t="s">
        <v>4046</v>
      </c>
      <c r="B429" s="104" t="s">
        <v>6433</v>
      </c>
      <c r="C429" t="s">
        <v>7929</v>
      </c>
    </row>
    <row r="430" spans="1:3">
      <c r="A430" s="57" t="s">
        <v>4047</v>
      </c>
      <c r="B430" s="104" t="s">
        <v>6436</v>
      </c>
      <c r="C430" t="s">
        <v>7929</v>
      </c>
    </row>
    <row r="431" spans="1:3">
      <c r="A431" s="57" t="s">
        <v>4048</v>
      </c>
      <c r="B431" s="104" t="s">
        <v>6399</v>
      </c>
      <c r="C431" t="s">
        <v>7929</v>
      </c>
    </row>
    <row r="432" spans="1:3">
      <c r="A432" s="57" t="s">
        <v>4049</v>
      </c>
      <c r="B432" s="104" t="s">
        <v>6441</v>
      </c>
      <c r="C432" t="s">
        <v>7929</v>
      </c>
    </row>
    <row r="433" spans="1:3">
      <c r="A433" s="57" t="s">
        <v>4050</v>
      </c>
      <c r="B433" s="104" t="s">
        <v>6678</v>
      </c>
      <c r="C433" t="s">
        <v>7929</v>
      </c>
    </row>
    <row r="434" spans="1:3">
      <c r="A434" s="57" t="s">
        <v>4051</v>
      </c>
      <c r="B434" s="104" t="s">
        <v>6679</v>
      </c>
      <c r="C434" t="s">
        <v>7929</v>
      </c>
    </row>
    <row r="435" spans="1:3">
      <c r="A435" s="57" t="s">
        <v>4052</v>
      </c>
      <c r="B435" s="104" t="s">
        <v>6447</v>
      </c>
      <c r="C435" t="s">
        <v>7929</v>
      </c>
    </row>
    <row r="436" spans="1:3">
      <c r="A436" s="57" t="s">
        <v>4053</v>
      </c>
      <c r="B436" s="104" t="s">
        <v>2413</v>
      </c>
      <c r="C436" t="s">
        <v>7929</v>
      </c>
    </row>
    <row r="437" spans="1:3">
      <c r="A437" s="57" t="s">
        <v>4054</v>
      </c>
      <c r="B437" s="104" t="s">
        <v>6452</v>
      </c>
      <c r="C437" t="s">
        <v>7929</v>
      </c>
    </row>
    <row r="438" spans="1:3">
      <c r="A438" s="57" t="s">
        <v>4055</v>
      </c>
      <c r="B438" s="104" t="s">
        <v>6455</v>
      </c>
      <c r="C438" t="s">
        <v>7929</v>
      </c>
    </row>
    <row r="439" spans="1:3">
      <c r="A439" s="57" t="s">
        <v>4056</v>
      </c>
      <c r="B439" s="104" t="s">
        <v>6458</v>
      </c>
      <c r="C439" t="s">
        <v>7929</v>
      </c>
    </row>
    <row r="440" spans="1:3">
      <c r="A440" s="57" t="s">
        <v>4057</v>
      </c>
      <c r="B440" s="104" t="s">
        <v>2174</v>
      </c>
      <c r="C440" t="s">
        <v>7929</v>
      </c>
    </row>
    <row r="441" spans="1:3">
      <c r="A441" s="57" t="s">
        <v>4058</v>
      </c>
      <c r="B441" s="104" t="s">
        <v>6680</v>
      </c>
      <c r="C441" t="s">
        <v>7929</v>
      </c>
    </row>
    <row r="442" spans="1:3">
      <c r="A442" s="57" t="s">
        <v>4058</v>
      </c>
      <c r="B442" s="104" t="s">
        <v>6681</v>
      </c>
      <c r="C442" t="s">
        <v>7929</v>
      </c>
    </row>
    <row r="443" spans="1:3">
      <c r="A443" s="57" t="s">
        <v>4058</v>
      </c>
      <c r="B443" s="104" t="s">
        <v>6682</v>
      </c>
      <c r="C443" t="s">
        <v>7929</v>
      </c>
    </row>
    <row r="444" spans="1:3">
      <c r="A444" s="57" t="s">
        <v>4059</v>
      </c>
      <c r="B444" s="104" t="s">
        <v>6464</v>
      </c>
      <c r="C444" t="s">
        <v>7929</v>
      </c>
    </row>
    <row r="445" spans="1:3">
      <c r="A445" s="57" t="s">
        <v>4060</v>
      </c>
      <c r="B445" s="104" t="s">
        <v>6466</v>
      </c>
      <c r="C445" t="s">
        <v>7929</v>
      </c>
    </row>
    <row r="446" spans="1:3">
      <c r="A446" s="57" t="s">
        <v>4061</v>
      </c>
      <c r="B446" s="104" t="s">
        <v>6469</v>
      </c>
      <c r="C446" t="s">
        <v>7929</v>
      </c>
    </row>
    <row r="447" spans="1:3">
      <c r="A447" s="57" t="s">
        <v>3973</v>
      </c>
      <c r="B447" s="104" t="s">
        <v>6472</v>
      </c>
      <c r="C447" t="s">
        <v>7929</v>
      </c>
    </row>
    <row r="448" spans="1:3">
      <c r="A448" s="57" t="s">
        <v>4062</v>
      </c>
      <c r="B448" s="104" t="s">
        <v>6684</v>
      </c>
      <c r="C448" t="s">
        <v>7929</v>
      </c>
    </row>
    <row r="449" spans="1:3">
      <c r="A449" s="57" t="s">
        <v>4063</v>
      </c>
      <c r="B449" s="104" t="s">
        <v>6686</v>
      </c>
      <c r="C449" t="s">
        <v>7929</v>
      </c>
    </row>
    <row r="450" spans="1:3">
      <c r="A450" s="57" t="s">
        <v>4064</v>
      </c>
      <c r="B450" s="104" t="s">
        <v>6688</v>
      </c>
      <c r="C450" t="s">
        <v>7929</v>
      </c>
    </row>
    <row r="451" spans="1:3">
      <c r="A451" s="57" t="s">
        <v>4065</v>
      </c>
      <c r="B451" s="104" t="s">
        <v>6477</v>
      </c>
      <c r="C451" t="s">
        <v>7929</v>
      </c>
    </row>
    <row r="452" spans="1:3">
      <c r="A452" s="57" t="s">
        <v>4066</v>
      </c>
      <c r="B452" s="104" t="s">
        <v>6483</v>
      </c>
      <c r="C452" t="s">
        <v>7929</v>
      </c>
    </row>
    <row r="453" spans="1:3">
      <c r="A453" s="57" t="s">
        <v>4067</v>
      </c>
      <c r="B453" s="104" t="s">
        <v>6692</v>
      </c>
      <c r="C453" t="s">
        <v>7929</v>
      </c>
    </row>
    <row r="454" spans="1:3">
      <c r="A454" s="57" t="s">
        <v>4067</v>
      </c>
      <c r="B454" s="104" t="s">
        <v>6694</v>
      </c>
      <c r="C454" t="s">
        <v>7929</v>
      </c>
    </row>
    <row r="455" spans="1:3">
      <c r="A455" s="57" t="s">
        <v>3977</v>
      </c>
      <c r="B455" s="104" t="s">
        <v>6489</v>
      </c>
      <c r="C455" t="s">
        <v>7929</v>
      </c>
    </row>
    <row r="456" spans="1:3">
      <c r="A456" s="57" t="s">
        <v>3973</v>
      </c>
      <c r="B456" s="104" t="s">
        <v>6492</v>
      </c>
      <c r="C456" t="s">
        <v>7929</v>
      </c>
    </row>
    <row r="457" spans="1:3">
      <c r="A457" s="57" t="s">
        <v>4068</v>
      </c>
      <c r="B457" s="104" t="s">
        <v>6495</v>
      </c>
      <c r="C457" t="s">
        <v>7929</v>
      </c>
    </row>
    <row r="458" spans="1:3">
      <c r="A458" s="57" t="s">
        <v>4069</v>
      </c>
      <c r="B458" s="104" t="s">
        <v>6468</v>
      </c>
      <c r="C458" t="s">
        <v>7929</v>
      </c>
    </row>
    <row r="459" spans="1:3">
      <c r="A459" s="57" t="s">
        <v>4070</v>
      </c>
      <c r="B459" s="104" t="s">
        <v>6700</v>
      </c>
      <c r="C459" t="s">
        <v>7929</v>
      </c>
    </row>
    <row r="460" spans="1:3">
      <c r="A460" s="57" t="s">
        <v>4071</v>
      </c>
      <c r="B460" s="104" t="s">
        <v>6702</v>
      </c>
      <c r="C460" t="s">
        <v>7929</v>
      </c>
    </row>
    <row r="461" spans="1:3">
      <c r="A461" s="57" t="s">
        <v>4072</v>
      </c>
      <c r="B461" s="104" t="s">
        <v>6704</v>
      </c>
      <c r="C461" t="s">
        <v>7929</v>
      </c>
    </row>
    <row r="462" spans="1:3">
      <c r="A462" s="57"/>
      <c r="B462" s="104" t="s">
        <v>6706</v>
      </c>
      <c r="C462" t="s">
        <v>7929</v>
      </c>
    </row>
    <row r="463" spans="1:3">
      <c r="A463" s="57" t="s">
        <v>4073</v>
      </c>
      <c r="B463" s="104" t="s">
        <v>6709</v>
      </c>
      <c r="C463" t="s">
        <v>7929</v>
      </c>
    </row>
    <row r="464" spans="1:3">
      <c r="A464" s="57" t="s">
        <v>4074</v>
      </c>
      <c r="B464" s="104" t="s">
        <v>6711</v>
      </c>
      <c r="C464" t="s">
        <v>7929</v>
      </c>
    </row>
    <row r="465" spans="1:3">
      <c r="A465" s="57"/>
      <c r="B465" s="104" t="s">
        <v>6713</v>
      </c>
      <c r="C465" t="s">
        <v>7929</v>
      </c>
    </row>
    <row r="466" spans="1:3">
      <c r="A466" s="57" t="s">
        <v>4075</v>
      </c>
      <c r="B466" s="104" t="s">
        <v>6714</v>
      </c>
      <c r="C466" t="s">
        <v>7929</v>
      </c>
    </row>
    <row r="467" spans="1:3">
      <c r="A467" s="57" t="s">
        <v>7164</v>
      </c>
      <c r="B467" s="104" t="s">
        <v>6715</v>
      </c>
      <c r="C467" t="s">
        <v>7929</v>
      </c>
    </row>
    <row r="468" spans="1:3">
      <c r="A468" s="57" t="s">
        <v>4076</v>
      </c>
      <c r="B468" s="104" t="s">
        <v>6717</v>
      </c>
      <c r="C468" t="s">
        <v>7929</v>
      </c>
    </row>
    <row r="469" spans="1:3">
      <c r="A469" s="57" t="s">
        <v>4077</v>
      </c>
      <c r="B469" s="104" t="s">
        <v>6718</v>
      </c>
      <c r="C469" t="s">
        <v>7929</v>
      </c>
    </row>
    <row r="470" spans="1:3">
      <c r="A470" s="57" t="s">
        <v>4078</v>
      </c>
      <c r="B470" s="104" t="s">
        <v>6720</v>
      </c>
      <c r="C470" t="s">
        <v>7929</v>
      </c>
    </row>
    <row r="471" spans="1:3">
      <c r="A471" s="57" t="s">
        <v>4079</v>
      </c>
      <c r="B471" s="104" t="s">
        <v>2442</v>
      </c>
      <c r="C471" t="s">
        <v>7929</v>
      </c>
    </row>
    <row r="472" spans="1:3">
      <c r="A472" s="57" t="s">
        <v>4080</v>
      </c>
      <c r="B472" s="104" t="s">
        <v>6723</v>
      </c>
      <c r="C472" t="s">
        <v>7929</v>
      </c>
    </row>
    <row r="473" spans="1:3">
      <c r="A473" s="57" t="s">
        <v>4081</v>
      </c>
      <c r="B473" s="104" t="s">
        <v>2672</v>
      </c>
      <c r="C473" t="s">
        <v>7929</v>
      </c>
    </row>
    <row r="474" spans="1:3">
      <c r="A474" s="57" t="s">
        <v>4082</v>
      </c>
      <c r="B474" s="104" t="s">
        <v>2450</v>
      </c>
      <c r="C474" t="s">
        <v>7929</v>
      </c>
    </row>
    <row r="475" spans="1:3">
      <c r="A475" s="57" t="s">
        <v>4083</v>
      </c>
      <c r="B475" s="104" t="s">
        <v>2675</v>
      </c>
      <c r="C475" t="s">
        <v>7929</v>
      </c>
    </row>
    <row r="476" spans="1:3">
      <c r="A476" s="57" t="s">
        <v>3977</v>
      </c>
      <c r="B476" s="104" t="s">
        <v>2677</v>
      </c>
      <c r="C476" t="s">
        <v>7929</v>
      </c>
    </row>
    <row r="477" spans="1:3">
      <c r="A477" s="57" t="s">
        <v>4084</v>
      </c>
      <c r="B477" s="104" t="s">
        <v>2679</v>
      </c>
      <c r="C477" t="s">
        <v>7929</v>
      </c>
    </row>
    <row r="478" spans="1:3">
      <c r="A478" s="57" t="s">
        <v>3977</v>
      </c>
      <c r="B478" s="104" t="s">
        <v>2681</v>
      </c>
      <c r="C478" t="s">
        <v>7929</v>
      </c>
    </row>
    <row r="479" spans="1:3">
      <c r="A479" s="57" t="s">
        <v>3977</v>
      </c>
      <c r="B479" s="104" t="s">
        <v>2683</v>
      </c>
      <c r="C479" t="s">
        <v>7929</v>
      </c>
    </row>
    <row r="480" spans="1:3">
      <c r="A480" s="57" t="s">
        <v>4085</v>
      </c>
      <c r="B480" s="104" t="s">
        <v>2685</v>
      </c>
      <c r="C480" t="s">
        <v>7929</v>
      </c>
    </row>
    <row r="481" spans="1:3">
      <c r="A481" s="57" t="s">
        <v>4086</v>
      </c>
      <c r="B481" s="104" t="s">
        <v>2687</v>
      </c>
      <c r="C481" t="s">
        <v>7929</v>
      </c>
    </row>
    <row r="482" spans="1:3">
      <c r="A482" s="57" t="s">
        <v>4087</v>
      </c>
      <c r="B482" s="104" t="s">
        <v>2689</v>
      </c>
      <c r="C482" t="s">
        <v>7929</v>
      </c>
    </row>
    <row r="483" spans="1:3">
      <c r="A483" s="57" t="s">
        <v>3977</v>
      </c>
      <c r="B483" s="104" t="s">
        <v>2691</v>
      </c>
      <c r="C483" t="s">
        <v>7929</v>
      </c>
    </row>
    <row r="484" spans="1:3">
      <c r="A484" s="57" t="s">
        <v>3977</v>
      </c>
      <c r="B484" s="104" t="s">
        <v>2693</v>
      </c>
      <c r="C484" t="s">
        <v>7929</v>
      </c>
    </row>
    <row r="485" spans="1:3">
      <c r="A485" s="57" t="s">
        <v>3977</v>
      </c>
      <c r="B485" s="104" t="s">
        <v>2694</v>
      </c>
      <c r="C485" t="s">
        <v>7929</v>
      </c>
    </row>
    <row r="486" spans="1:3">
      <c r="A486" s="57" t="s">
        <v>3977</v>
      </c>
      <c r="B486" s="104" t="s">
        <v>6513</v>
      </c>
      <c r="C486" t="s">
        <v>7929</v>
      </c>
    </row>
    <row r="487" spans="1:3">
      <c r="A487" s="57" t="s">
        <v>4088</v>
      </c>
      <c r="B487" s="104" t="s">
        <v>2695</v>
      </c>
      <c r="C487" t="s">
        <v>7929</v>
      </c>
    </row>
    <row r="488" spans="1:3">
      <c r="A488" s="57" t="s">
        <v>4089</v>
      </c>
      <c r="B488" s="104" t="s">
        <v>2696</v>
      </c>
      <c r="C488" t="s">
        <v>7929</v>
      </c>
    </row>
    <row r="489" spans="1:3">
      <c r="A489" s="57" t="s">
        <v>3977</v>
      </c>
      <c r="B489" s="104" t="s">
        <v>2697</v>
      </c>
      <c r="C489" t="s">
        <v>7929</v>
      </c>
    </row>
    <row r="490" spans="1:3">
      <c r="A490" s="57" t="s">
        <v>4090</v>
      </c>
      <c r="B490" s="104" t="s">
        <v>2698</v>
      </c>
      <c r="C490" t="s">
        <v>7929</v>
      </c>
    </row>
    <row r="491" spans="1:3">
      <c r="A491" s="57" t="s">
        <v>4091</v>
      </c>
      <c r="B491" s="104" t="s">
        <v>2699</v>
      </c>
      <c r="C491" t="s">
        <v>7929</v>
      </c>
    </row>
    <row r="492" spans="1:3">
      <c r="A492" s="57" t="s">
        <v>4092</v>
      </c>
      <c r="B492" s="104" t="s">
        <v>2700</v>
      </c>
      <c r="C492" t="s">
        <v>7929</v>
      </c>
    </row>
    <row r="493" spans="1:3">
      <c r="A493" s="57" t="s">
        <v>3977</v>
      </c>
      <c r="B493" s="104" t="s">
        <v>2701</v>
      </c>
      <c r="C493" t="s">
        <v>7929</v>
      </c>
    </row>
    <row r="494" spans="1:3">
      <c r="A494" s="57" t="s">
        <v>4093</v>
      </c>
      <c r="B494" s="104" t="s">
        <v>2702</v>
      </c>
      <c r="C494" t="s">
        <v>7929</v>
      </c>
    </row>
    <row r="495" spans="1:3">
      <c r="A495" s="57" t="s">
        <v>4094</v>
      </c>
      <c r="B495" s="104" t="s">
        <v>2704</v>
      </c>
      <c r="C495" t="s">
        <v>7929</v>
      </c>
    </row>
    <row r="496" spans="1:3">
      <c r="A496" s="57" t="s">
        <v>4095</v>
      </c>
      <c r="B496" s="104" t="s">
        <v>2706</v>
      </c>
      <c r="C496" t="s">
        <v>7929</v>
      </c>
    </row>
    <row r="497" spans="1:3">
      <c r="A497" s="57" t="s">
        <v>4095</v>
      </c>
      <c r="B497" s="104" t="s">
        <v>2708</v>
      </c>
      <c r="C497" t="s">
        <v>7929</v>
      </c>
    </row>
    <row r="498" spans="1:3">
      <c r="A498" s="57" t="s">
        <v>4096</v>
      </c>
      <c r="B498" s="104" t="s">
        <v>6519</v>
      </c>
      <c r="C498" t="s">
        <v>7929</v>
      </c>
    </row>
    <row r="499" spans="1:3">
      <c r="A499" s="57" t="s">
        <v>4097</v>
      </c>
      <c r="B499" s="104" t="s">
        <v>6520</v>
      </c>
      <c r="C499" t="s">
        <v>7929</v>
      </c>
    </row>
    <row r="500" spans="1:3">
      <c r="A500" s="57" t="s">
        <v>4098</v>
      </c>
      <c r="B500" s="104" t="s">
        <v>6521</v>
      </c>
      <c r="C500" t="s">
        <v>7929</v>
      </c>
    </row>
    <row r="501" spans="1:3">
      <c r="A501" s="57" t="s">
        <v>4098</v>
      </c>
      <c r="B501" s="104" t="s">
        <v>6522</v>
      </c>
      <c r="C501" t="s">
        <v>7929</v>
      </c>
    </row>
    <row r="502" spans="1:3">
      <c r="A502" s="57" t="s">
        <v>4098</v>
      </c>
      <c r="B502" s="104" t="s">
        <v>6523</v>
      </c>
      <c r="C502" t="s">
        <v>7929</v>
      </c>
    </row>
    <row r="503" spans="1:3">
      <c r="A503" s="57" t="s">
        <v>4099</v>
      </c>
      <c r="B503" s="104" t="s">
        <v>2231</v>
      </c>
      <c r="C503" t="s">
        <v>7929</v>
      </c>
    </row>
    <row r="504" spans="1:3">
      <c r="A504" s="57" t="s">
        <v>4100</v>
      </c>
      <c r="B504" s="104" t="s">
        <v>6524</v>
      </c>
      <c r="C504" t="s">
        <v>7929</v>
      </c>
    </row>
    <row r="505" spans="1:3">
      <c r="A505" s="57" t="s">
        <v>3977</v>
      </c>
      <c r="B505" s="104" t="s">
        <v>2228</v>
      </c>
      <c r="C505" t="s">
        <v>7929</v>
      </c>
    </row>
    <row r="506" spans="1:3">
      <c r="A506" s="57" t="s">
        <v>3977</v>
      </c>
      <c r="B506" s="104" t="s">
        <v>6435</v>
      </c>
      <c r="C506" t="s">
        <v>7929</v>
      </c>
    </row>
    <row r="507" spans="1:3">
      <c r="A507" s="57" t="s">
        <v>4101</v>
      </c>
      <c r="B507" s="104" t="s">
        <v>6430</v>
      </c>
      <c r="C507" t="s">
        <v>7929</v>
      </c>
    </row>
    <row r="508" spans="1:3">
      <c r="A508" s="57" t="s">
        <v>4102</v>
      </c>
      <c r="B508" s="104" t="s">
        <v>6446</v>
      </c>
      <c r="C508" t="s">
        <v>7929</v>
      </c>
    </row>
    <row r="509" spans="1:3">
      <c r="A509" s="57" t="s">
        <v>4103</v>
      </c>
      <c r="B509" s="104" t="s">
        <v>6449</v>
      </c>
      <c r="C509" t="s">
        <v>7929</v>
      </c>
    </row>
    <row r="510" spans="1:3">
      <c r="A510" s="57" t="s">
        <v>4104</v>
      </c>
      <c r="B510" s="104" t="s">
        <v>6438</v>
      </c>
      <c r="C510" t="s">
        <v>7929</v>
      </c>
    </row>
    <row r="511" spans="1:3">
      <c r="A511" s="57" t="s">
        <v>4105</v>
      </c>
      <c r="B511" s="104" t="s">
        <v>6443</v>
      </c>
      <c r="C511" t="s">
        <v>7929</v>
      </c>
    </row>
    <row r="512" spans="1:3">
      <c r="A512" s="57" t="s">
        <v>4106</v>
      </c>
      <c r="B512" s="104" t="s">
        <v>6440</v>
      </c>
      <c r="C512" t="s">
        <v>7929</v>
      </c>
    </row>
    <row r="513" spans="1:3">
      <c r="A513" s="57" t="s">
        <v>4107</v>
      </c>
      <c r="B513" s="104" t="s">
        <v>6532</v>
      </c>
      <c r="C513" t="s">
        <v>7929</v>
      </c>
    </row>
    <row r="514" spans="1:3">
      <c r="A514" s="57" t="s">
        <v>4108</v>
      </c>
      <c r="B514" s="104" t="s">
        <v>6535</v>
      </c>
      <c r="C514" t="s">
        <v>7929</v>
      </c>
    </row>
    <row r="515" spans="1:3">
      <c r="A515" s="57" t="s">
        <v>4109</v>
      </c>
      <c r="B515" s="104" t="s">
        <v>6536</v>
      </c>
      <c r="C515" t="s">
        <v>7929</v>
      </c>
    </row>
    <row r="516" spans="1:3">
      <c r="A516" s="57" t="s">
        <v>4110</v>
      </c>
      <c r="B516" s="104" t="s">
        <v>6537</v>
      </c>
      <c r="C516" t="s">
        <v>7929</v>
      </c>
    </row>
    <row r="517" spans="1:3">
      <c r="A517" s="57" t="s">
        <v>4111</v>
      </c>
      <c r="B517" s="104" t="s">
        <v>6538</v>
      </c>
      <c r="C517" t="s">
        <v>7929</v>
      </c>
    </row>
    <row r="518" spans="1:3">
      <c r="A518" s="57" t="s">
        <v>3977</v>
      </c>
      <c r="B518" s="104" t="s">
        <v>6540</v>
      </c>
      <c r="C518" t="s">
        <v>7929</v>
      </c>
    </row>
    <row r="519" spans="1:3">
      <c r="A519" s="57" t="s">
        <v>4112</v>
      </c>
      <c r="B519" s="104" t="s">
        <v>6543</v>
      </c>
      <c r="C519" t="s">
        <v>7929</v>
      </c>
    </row>
    <row r="520" spans="1:3">
      <c r="A520" s="57" t="s">
        <v>4113</v>
      </c>
      <c r="B520" s="104" t="s">
        <v>6544</v>
      </c>
      <c r="C520" t="s">
        <v>7929</v>
      </c>
    </row>
    <row r="521" spans="1:3">
      <c r="A521" s="57" t="s">
        <v>4114</v>
      </c>
      <c r="B521" s="104" t="s">
        <v>6546</v>
      </c>
      <c r="C521" t="s">
        <v>7929</v>
      </c>
    </row>
    <row r="522" spans="1:3">
      <c r="A522" s="57" t="s">
        <v>4028</v>
      </c>
      <c r="B522" s="104" t="s">
        <v>6549</v>
      </c>
      <c r="C522" t="s">
        <v>7929</v>
      </c>
    </row>
    <row r="523" spans="1:3">
      <c r="A523" s="57" t="s">
        <v>4098</v>
      </c>
      <c r="B523" s="104" t="s">
        <v>6785</v>
      </c>
      <c r="C523" t="s">
        <v>7929</v>
      </c>
    </row>
    <row r="524" spans="1:3">
      <c r="A524" s="57" t="s">
        <v>4098</v>
      </c>
      <c r="B524" s="104" t="s">
        <v>6787</v>
      </c>
      <c r="C524" t="s">
        <v>7929</v>
      </c>
    </row>
    <row r="525" spans="1:3">
      <c r="A525" s="57" t="s">
        <v>4115</v>
      </c>
      <c r="B525" s="104" t="s">
        <v>6552</v>
      </c>
      <c r="C525" t="s">
        <v>7929</v>
      </c>
    </row>
    <row r="526" spans="1:3">
      <c r="A526" s="57" t="s">
        <v>3977</v>
      </c>
      <c r="B526" s="104" t="s">
        <v>6553</v>
      </c>
      <c r="C526" t="s">
        <v>7929</v>
      </c>
    </row>
    <row r="527" spans="1:3">
      <c r="A527" s="57" t="s">
        <v>3977</v>
      </c>
      <c r="B527" s="104" t="s">
        <v>6555</v>
      </c>
      <c r="C527" t="s">
        <v>7929</v>
      </c>
    </row>
    <row r="528" spans="1:3">
      <c r="A528" s="57" t="s">
        <v>4116</v>
      </c>
      <c r="B528" s="104" t="s">
        <v>6558</v>
      </c>
      <c r="C528" t="s">
        <v>7929</v>
      </c>
    </row>
    <row r="529" spans="1:3">
      <c r="A529" s="57" t="s">
        <v>4117</v>
      </c>
      <c r="B529" s="104" t="s">
        <v>6559</v>
      </c>
      <c r="C529" t="s">
        <v>7929</v>
      </c>
    </row>
    <row r="530" spans="1:3">
      <c r="A530" s="57" t="s">
        <v>4118</v>
      </c>
      <c r="B530" s="104" t="s">
        <v>6560</v>
      </c>
      <c r="C530" t="s">
        <v>7929</v>
      </c>
    </row>
    <row r="531" spans="1:3">
      <c r="A531" s="57" t="s">
        <v>4119</v>
      </c>
      <c r="B531" s="104" t="s">
        <v>6562</v>
      </c>
      <c r="C531" t="s">
        <v>7929</v>
      </c>
    </row>
    <row r="532" spans="1:3">
      <c r="A532" s="57" t="s">
        <v>4120</v>
      </c>
      <c r="B532" s="104" t="s">
        <v>6564</v>
      </c>
      <c r="C532" t="s">
        <v>7929</v>
      </c>
    </row>
    <row r="533" spans="1:3">
      <c r="A533" s="57" t="s">
        <v>4121</v>
      </c>
      <c r="B533" s="104" t="s">
        <v>6566</v>
      </c>
      <c r="C533" t="s">
        <v>7929</v>
      </c>
    </row>
    <row r="534" spans="1:3">
      <c r="A534" s="57" t="s">
        <v>4122</v>
      </c>
      <c r="B534" s="104" t="s">
        <v>6568</v>
      </c>
      <c r="C534" t="s">
        <v>7929</v>
      </c>
    </row>
    <row r="535" spans="1:3">
      <c r="A535" s="57" t="s">
        <v>4123</v>
      </c>
      <c r="B535" s="104" t="s">
        <v>6571</v>
      </c>
      <c r="C535" t="s">
        <v>7929</v>
      </c>
    </row>
    <row r="536" spans="1:3">
      <c r="A536" s="57" t="s">
        <v>4124</v>
      </c>
      <c r="B536" s="104" t="s">
        <v>6573</v>
      </c>
      <c r="C536" t="s">
        <v>7929</v>
      </c>
    </row>
    <row r="537" spans="1:3">
      <c r="A537" s="57" t="s">
        <v>4125</v>
      </c>
      <c r="B537" s="104" t="s">
        <v>6576</v>
      </c>
      <c r="C537" t="s">
        <v>7929</v>
      </c>
    </row>
    <row r="538" spans="1:3">
      <c r="A538" s="57" t="s">
        <v>4126</v>
      </c>
      <c r="B538" s="104" t="s">
        <v>6578</v>
      </c>
      <c r="C538" t="s">
        <v>7929</v>
      </c>
    </row>
    <row r="539" spans="1:3">
      <c r="A539" s="57" t="s">
        <v>4127</v>
      </c>
      <c r="B539" s="104" t="s">
        <v>6580</v>
      </c>
      <c r="C539" t="s">
        <v>7929</v>
      </c>
    </row>
    <row r="540" spans="1:3">
      <c r="A540" s="57" t="s">
        <v>4128</v>
      </c>
      <c r="B540" s="104" t="s">
        <v>6583</v>
      </c>
      <c r="C540" t="s">
        <v>7929</v>
      </c>
    </row>
    <row r="541" spans="1:3">
      <c r="A541" s="57" t="s">
        <v>4129</v>
      </c>
      <c r="B541" s="104" t="s">
        <v>6586</v>
      </c>
      <c r="C541" t="s">
        <v>7929</v>
      </c>
    </row>
    <row r="542" spans="1:3">
      <c r="A542" s="57" t="s">
        <v>4130</v>
      </c>
      <c r="B542" s="104" t="s">
        <v>6588</v>
      </c>
      <c r="C542" t="s">
        <v>7929</v>
      </c>
    </row>
    <row r="543" spans="1:3">
      <c r="A543" s="57" t="s">
        <v>4131</v>
      </c>
      <c r="B543" s="104" t="s">
        <v>6432</v>
      </c>
      <c r="C543" t="s">
        <v>7929</v>
      </c>
    </row>
    <row r="544" spans="1:3">
      <c r="A544" s="57" t="s">
        <v>4132</v>
      </c>
      <c r="B544" s="104" t="s">
        <v>6591</v>
      </c>
      <c r="C544" t="s">
        <v>7929</v>
      </c>
    </row>
    <row r="545" spans="1:3">
      <c r="A545" s="57" t="s">
        <v>4133</v>
      </c>
      <c r="B545" s="104" t="s">
        <v>6592</v>
      </c>
      <c r="C545" t="s">
        <v>7929</v>
      </c>
    </row>
    <row r="546" spans="1:3">
      <c r="A546" s="57" t="s">
        <v>4134</v>
      </c>
      <c r="B546" s="104" t="s">
        <v>6593</v>
      </c>
      <c r="C546" t="s">
        <v>7929</v>
      </c>
    </row>
    <row r="547" spans="1:3">
      <c r="A547" s="57" t="s">
        <v>4135</v>
      </c>
      <c r="B547" s="104" t="s">
        <v>6594</v>
      </c>
      <c r="C547" t="s">
        <v>7929</v>
      </c>
    </row>
    <row r="548" spans="1:3">
      <c r="A548" s="57" t="s">
        <v>3973</v>
      </c>
      <c r="B548" s="104" t="s">
        <v>6807</v>
      </c>
      <c r="C548" t="s">
        <v>7929</v>
      </c>
    </row>
    <row r="549" spans="1:3">
      <c r="A549" s="57" t="s">
        <v>4136</v>
      </c>
      <c r="B549" s="104" t="s">
        <v>6809</v>
      </c>
      <c r="C549" t="s">
        <v>7929</v>
      </c>
    </row>
    <row r="550" spans="1:3">
      <c r="A550" s="57" t="s">
        <v>4136</v>
      </c>
      <c r="B550" s="104" t="s">
        <v>6811</v>
      </c>
      <c r="C550" t="s">
        <v>7929</v>
      </c>
    </row>
    <row r="551" spans="1:3">
      <c r="A551" s="57" t="s">
        <v>4137</v>
      </c>
      <c r="B551" s="104" t="s">
        <v>6454</v>
      </c>
      <c r="C551" t="s">
        <v>7929</v>
      </c>
    </row>
    <row r="552" spans="1:3">
      <c r="A552" s="57" t="s">
        <v>4138</v>
      </c>
      <c r="B552" s="104" t="s">
        <v>6451</v>
      </c>
      <c r="C552" t="s">
        <v>7929</v>
      </c>
    </row>
    <row r="553" spans="1:3">
      <c r="A553" s="57" t="s">
        <v>4139</v>
      </c>
      <c r="B553" s="104" t="s">
        <v>6596</v>
      </c>
      <c r="C553" t="s">
        <v>7929</v>
      </c>
    </row>
    <row r="554" spans="1:3">
      <c r="A554" s="57" t="s">
        <v>4128</v>
      </c>
      <c r="B554" s="104" t="s">
        <v>6598</v>
      </c>
      <c r="C554" t="s">
        <v>7929</v>
      </c>
    </row>
    <row r="555" spans="1:3">
      <c r="A555" s="57" t="s">
        <v>4140</v>
      </c>
      <c r="B555" s="104" t="s">
        <v>6600</v>
      </c>
      <c r="C555" t="s">
        <v>7929</v>
      </c>
    </row>
    <row r="556" spans="1:3">
      <c r="A556" s="57" t="s">
        <v>4141</v>
      </c>
      <c r="B556" s="104" t="s">
        <v>6385</v>
      </c>
      <c r="C556" t="s">
        <v>7929</v>
      </c>
    </row>
    <row r="557" spans="1:3">
      <c r="A557" s="57" t="s">
        <v>4142</v>
      </c>
      <c r="B557" s="104" t="s">
        <v>2192</v>
      </c>
      <c r="C557" t="s">
        <v>7929</v>
      </c>
    </row>
    <row r="558" spans="1:3">
      <c r="A558" s="57" t="s">
        <v>4143</v>
      </c>
      <c r="B558" s="104" t="s">
        <v>6603</v>
      </c>
      <c r="C558" t="s">
        <v>7929</v>
      </c>
    </row>
    <row r="559" spans="1:3">
      <c r="A559" s="57" t="s">
        <v>4144</v>
      </c>
      <c r="B559" s="104" t="s">
        <v>6604</v>
      </c>
      <c r="C559" t="s">
        <v>7929</v>
      </c>
    </row>
    <row r="560" spans="1:3">
      <c r="A560" s="57" t="s">
        <v>4145</v>
      </c>
      <c r="B560" s="104" t="s">
        <v>6605</v>
      </c>
      <c r="C560" t="s">
        <v>7929</v>
      </c>
    </row>
    <row r="561" spans="1:3">
      <c r="A561" s="57" t="s">
        <v>4146</v>
      </c>
      <c r="B561" s="104" t="s">
        <v>6606</v>
      </c>
      <c r="C561" t="s">
        <v>7929</v>
      </c>
    </row>
    <row r="562" spans="1:3">
      <c r="A562" s="57" t="s">
        <v>3977</v>
      </c>
      <c r="B562" s="104" t="s">
        <v>6471</v>
      </c>
      <c r="C562" t="s">
        <v>7929</v>
      </c>
    </row>
    <row r="563" spans="1:3">
      <c r="A563" s="57" t="s">
        <v>3977</v>
      </c>
      <c r="B563" s="104" t="s">
        <v>6457</v>
      </c>
      <c r="C563" t="s">
        <v>7929</v>
      </c>
    </row>
    <row r="564" spans="1:3">
      <c r="A564" s="57" t="s">
        <v>4147</v>
      </c>
      <c r="B564" s="104" t="s">
        <v>6460</v>
      </c>
      <c r="C564" t="s">
        <v>7929</v>
      </c>
    </row>
    <row r="565" spans="1:3">
      <c r="A565" s="57" t="s">
        <v>4148</v>
      </c>
      <c r="B565" s="104" t="s">
        <v>6610</v>
      </c>
      <c r="C565" t="s">
        <v>7929</v>
      </c>
    </row>
    <row r="566" spans="1:3">
      <c r="A566" s="57" t="s">
        <v>4149</v>
      </c>
      <c r="B566" s="104" t="s">
        <v>6575</v>
      </c>
      <c r="C566" t="s">
        <v>7929</v>
      </c>
    </row>
    <row r="567" spans="1:3">
      <c r="A567" s="57" t="s">
        <v>3977</v>
      </c>
      <c r="B567" s="104" t="s">
        <v>6570</v>
      </c>
      <c r="C567" t="s">
        <v>7929</v>
      </c>
    </row>
    <row r="568" spans="1:3">
      <c r="A568" s="57" t="s">
        <v>3977</v>
      </c>
      <c r="B568" s="104" t="s">
        <v>6499</v>
      </c>
      <c r="C568" t="s">
        <v>7929</v>
      </c>
    </row>
    <row r="569" spans="1:3">
      <c r="A569" s="57" t="s">
        <v>3977</v>
      </c>
      <c r="B569" s="104" t="s">
        <v>6476</v>
      </c>
      <c r="C569" t="s">
        <v>7929</v>
      </c>
    </row>
    <row r="570" spans="1:3">
      <c r="A570" s="57" t="s">
        <v>3977</v>
      </c>
      <c r="B570" s="104" t="s">
        <v>6411</v>
      </c>
      <c r="C570" t="s">
        <v>7929</v>
      </c>
    </row>
    <row r="571" spans="1:3">
      <c r="A571" s="57" t="s">
        <v>4150</v>
      </c>
      <c r="B571" s="104" t="s">
        <v>6420</v>
      </c>
      <c r="C571" t="s">
        <v>7929</v>
      </c>
    </row>
    <row r="572" spans="1:3">
      <c r="A572" s="57" t="s">
        <v>4151</v>
      </c>
      <c r="B572" s="104" t="s">
        <v>6423</v>
      </c>
      <c r="C572" t="s">
        <v>7929</v>
      </c>
    </row>
    <row r="573" spans="1:3">
      <c r="A573" s="57" t="s">
        <v>4152</v>
      </c>
      <c r="B573" s="104" t="s">
        <v>6417</v>
      </c>
      <c r="C573" t="s">
        <v>7929</v>
      </c>
    </row>
    <row r="574" spans="1:3">
      <c r="A574" s="57" t="s">
        <v>4153</v>
      </c>
      <c r="B574" s="104" t="s">
        <v>6408</v>
      </c>
      <c r="C574" t="s">
        <v>7929</v>
      </c>
    </row>
    <row r="575" spans="1:3">
      <c r="A575" s="57" t="s">
        <v>4154</v>
      </c>
      <c r="B575" s="104" t="s">
        <v>6414</v>
      </c>
      <c r="C575" t="s">
        <v>7929</v>
      </c>
    </row>
    <row r="576" spans="1:3">
      <c r="A576" s="57" t="s">
        <v>3977</v>
      </c>
      <c r="B576" s="104" t="s">
        <v>6618</v>
      </c>
      <c r="C576" t="s">
        <v>7929</v>
      </c>
    </row>
    <row r="577" spans="1:3">
      <c r="A577" s="57" t="s">
        <v>4155</v>
      </c>
      <c r="B577" s="104" t="s">
        <v>6620</v>
      </c>
      <c r="C577" t="s">
        <v>7929</v>
      </c>
    </row>
    <row r="578" spans="1:3">
      <c r="A578" s="57" t="s">
        <v>3977</v>
      </c>
      <c r="B578" s="104" t="s">
        <v>2334</v>
      </c>
      <c r="C578" t="s">
        <v>7929</v>
      </c>
    </row>
    <row r="579" spans="1:3">
      <c r="A579" s="57" t="s">
        <v>4156</v>
      </c>
      <c r="B579" s="104" t="s">
        <v>2321</v>
      </c>
      <c r="C579" t="s">
        <v>7929</v>
      </c>
    </row>
    <row r="580" spans="1:3">
      <c r="A580" s="57" t="s">
        <v>4157</v>
      </c>
      <c r="B580" s="104" t="s">
        <v>6557</v>
      </c>
      <c r="C580" t="s">
        <v>7929</v>
      </c>
    </row>
    <row r="581" spans="1:3">
      <c r="A581" s="57" t="s">
        <v>4158</v>
      </c>
      <c r="B581" s="104" t="s">
        <v>6616</v>
      </c>
      <c r="C581" t="s">
        <v>7929</v>
      </c>
    </row>
    <row r="582" spans="1:3">
      <c r="A582" s="57" t="s">
        <v>3977</v>
      </c>
      <c r="B582" s="104" t="s">
        <v>6482</v>
      </c>
      <c r="C582" t="s">
        <v>7929</v>
      </c>
    </row>
    <row r="583" spans="1:3">
      <c r="A583" s="57" t="s">
        <v>3977</v>
      </c>
      <c r="B583" s="104" t="s">
        <v>2436</v>
      </c>
      <c r="C583" t="s">
        <v>7929</v>
      </c>
    </row>
    <row r="584" spans="1:3">
      <c r="A584" s="57" t="s">
        <v>4159</v>
      </c>
      <c r="B584" s="104" t="s">
        <v>6485</v>
      </c>
      <c r="C584" t="s">
        <v>7929</v>
      </c>
    </row>
    <row r="585" spans="1:3">
      <c r="A585" s="57" t="s">
        <v>4160</v>
      </c>
      <c r="B585" s="104" t="s">
        <v>6497</v>
      </c>
      <c r="C585" t="s">
        <v>7929</v>
      </c>
    </row>
    <row r="586" spans="1:3">
      <c r="A586" s="57" t="s">
        <v>3977</v>
      </c>
      <c r="B586" s="104" t="s">
        <v>6479</v>
      </c>
      <c r="C586" t="s">
        <v>7929</v>
      </c>
    </row>
    <row r="587" spans="1:3">
      <c r="A587" s="57" t="s">
        <v>3977</v>
      </c>
      <c r="B587" s="104" t="s">
        <v>6504</v>
      </c>
      <c r="C587" t="s">
        <v>7929</v>
      </c>
    </row>
    <row r="588" spans="1:3">
      <c r="A588" s="57" t="s">
        <v>3977</v>
      </c>
      <c r="B588" s="104" t="s">
        <v>6582</v>
      </c>
      <c r="C588" t="s">
        <v>7929</v>
      </c>
    </row>
    <row r="589" spans="1:3">
      <c r="A589" s="57" t="s">
        <v>3977</v>
      </c>
      <c r="B589" s="104" t="s">
        <v>6585</v>
      </c>
      <c r="C589" t="s">
        <v>7929</v>
      </c>
    </row>
    <row r="590" spans="1:3">
      <c r="A590" s="57" t="s">
        <v>3977</v>
      </c>
      <c r="B590" s="104" t="s">
        <v>6636</v>
      </c>
      <c r="C590" t="s">
        <v>7929</v>
      </c>
    </row>
    <row r="591" spans="1:3">
      <c r="A591" s="57" t="s">
        <v>3977</v>
      </c>
      <c r="B591" s="104" t="s">
        <v>6548</v>
      </c>
      <c r="C591" t="s">
        <v>7929</v>
      </c>
    </row>
    <row r="592" spans="1:3">
      <c r="A592" s="57" t="s">
        <v>4161</v>
      </c>
      <c r="B592" s="104" t="s">
        <v>6637</v>
      </c>
      <c r="C592" t="s">
        <v>7929</v>
      </c>
    </row>
    <row r="593" spans="1:3">
      <c r="A593" s="57" t="s">
        <v>4162</v>
      </c>
      <c r="B593" s="104" t="s">
        <v>6494</v>
      </c>
      <c r="C593" t="s">
        <v>7929</v>
      </c>
    </row>
    <row r="594" spans="1:3">
      <c r="A594" s="57" t="s">
        <v>3977</v>
      </c>
      <c r="B594" s="104" t="s">
        <v>6641</v>
      </c>
      <c r="C594" t="s">
        <v>7929</v>
      </c>
    </row>
    <row r="595" spans="1:3">
      <c r="A595" s="57" t="s">
        <v>4163</v>
      </c>
      <c r="B595" s="104" t="s">
        <v>6382</v>
      </c>
      <c r="C595" t="s">
        <v>7929</v>
      </c>
    </row>
    <row r="596" spans="1:3">
      <c r="A596" s="57" t="s">
        <v>4164</v>
      </c>
      <c r="B596" s="104" t="s">
        <v>6491</v>
      </c>
      <c r="C596" t="s">
        <v>7929</v>
      </c>
    </row>
    <row r="597" spans="1:3">
      <c r="A597" s="57" t="s">
        <v>3977</v>
      </c>
      <c r="B597" s="104" t="s">
        <v>2059</v>
      </c>
      <c r="C597" t="s">
        <v>7929</v>
      </c>
    </row>
    <row r="598" spans="1:3">
      <c r="A598" s="57" t="s">
        <v>3977</v>
      </c>
      <c r="B598" s="104" t="s">
        <v>6626</v>
      </c>
      <c r="C598" t="s">
        <v>7929</v>
      </c>
    </row>
    <row r="599" spans="1:3">
      <c r="A599" s="57" t="s">
        <v>3977</v>
      </c>
      <c r="B599" s="104" t="s">
        <v>6628</v>
      </c>
      <c r="C599" t="s">
        <v>7929</v>
      </c>
    </row>
    <row r="600" spans="1:3">
      <c r="A600" s="57" t="s">
        <v>3977</v>
      </c>
      <c r="B600" s="104" t="s">
        <v>6642</v>
      </c>
      <c r="C600" t="s">
        <v>7929</v>
      </c>
    </row>
    <row r="601" spans="1:3">
      <c r="A601" s="57" t="s">
        <v>3977</v>
      </c>
      <c r="B601" s="104" t="s">
        <v>6643</v>
      </c>
      <c r="C601" t="s">
        <v>7929</v>
      </c>
    </row>
    <row r="602" spans="1:3">
      <c r="A602" s="57" t="s">
        <v>4165</v>
      </c>
      <c r="B602" s="104" t="s">
        <v>6644</v>
      </c>
      <c r="C602" t="s">
        <v>7929</v>
      </c>
    </row>
    <row r="603" spans="1:3">
      <c r="A603" s="57" t="s">
        <v>4166</v>
      </c>
      <c r="B603" s="104" t="s">
        <v>6645</v>
      </c>
      <c r="C603" t="s">
        <v>7929</v>
      </c>
    </row>
    <row r="604" spans="1:3">
      <c r="A604" s="57" t="s">
        <v>3977</v>
      </c>
      <c r="B604" s="104" t="s">
        <v>6634</v>
      </c>
      <c r="C604" t="s">
        <v>7929</v>
      </c>
    </row>
    <row r="605" spans="1:3">
      <c r="A605" s="57" t="s">
        <v>4167</v>
      </c>
      <c r="B605" s="104" t="s">
        <v>6646</v>
      </c>
      <c r="C605" t="s">
        <v>7929</v>
      </c>
    </row>
    <row r="606" spans="1:3">
      <c r="A606" s="57" t="s">
        <v>4168</v>
      </c>
      <c r="B606" s="104" t="s">
        <v>6647</v>
      </c>
      <c r="C606" t="s">
        <v>7929</v>
      </c>
    </row>
    <row r="607" spans="1:3">
      <c r="A607" s="57" t="s">
        <v>4169</v>
      </c>
      <c r="B607" s="104" t="s">
        <v>2337</v>
      </c>
      <c r="C607" t="s">
        <v>7929</v>
      </c>
    </row>
    <row r="608" spans="1:3">
      <c r="A608" s="57" t="s">
        <v>3977</v>
      </c>
      <c r="B608" s="104" t="s">
        <v>6650</v>
      </c>
      <c r="C608" t="s">
        <v>7929</v>
      </c>
    </row>
    <row r="609" spans="1:3">
      <c r="A609" s="57" t="s">
        <v>4170</v>
      </c>
      <c r="B609" s="104" t="s">
        <v>6652</v>
      </c>
      <c r="C609" t="s">
        <v>7929</v>
      </c>
    </row>
    <row r="610" spans="1:3">
      <c r="A610" s="57" t="s">
        <v>4171</v>
      </c>
      <c r="B610" s="104" t="s">
        <v>6654</v>
      </c>
      <c r="C610" t="s">
        <v>7929</v>
      </c>
    </row>
    <row r="611" spans="1:3">
      <c r="A611" s="57" t="s">
        <v>3977</v>
      </c>
      <c r="B611" s="104" t="s">
        <v>6534</v>
      </c>
      <c r="C611" t="s">
        <v>7929</v>
      </c>
    </row>
    <row r="612" spans="1:3">
      <c r="A612" s="57" t="s">
        <v>4172</v>
      </c>
      <c r="B612" s="104" t="s">
        <v>6488</v>
      </c>
      <c r="C612" t="s">
        <v>7929</v>
      </c>
    </row>
    <row r="613" spans="1:3">
      <c r="A613" s="57" t="s">
        <v>4173</v>
      </c>
      <c r="B613" s="104" t="s">
        <v>6657</v>
      </c>
      <c r="C613" t="s">
        <v>7929</v>
      </c>
    </row>
    <row r="614" spans="1:3">
      <c r="A614" s="57" t="s">
        <v>3977</v>
      </c>
      <c r="B614" s="104" t="s">
        <v>6658</v>
      </c>
      <c r="C614" t="s">
        <v>7929</v>
      </c>
    </row>
    <row r="615" spans="1:3">
      <c r="A615" s="57" t="s">
        <v>4174</v>
      </c>
      <c r="B615" s="104" t="s">
        <v>6660</v>
      </c>
      <c r="C615" t="s">
        <v>7929</v>
      </c>
    </row>
    <row r="616" spans="1:3">
      <c r="A616" s="57" t="s">
        <v>3977</v>
      </c>
      <c r="B616" s="104" t="s">
        <v>6662</v>
      </c>
      <c r="C616" t="s">
        <v>7929</v>
      </c>
    </row>
    <row r="617" spans="1:3">
      <c r="A617" s="57" t="s">
        <v>4175</v>
      </c>
      <c r="B617" s="104" t="s">
        <v>6624</v>
      </c>
      <c r="C617" t="s">
        <v>7929</v>
      </c>
    </row>
    <row r="618" spans="1:3">
      <c r="A618" s="57" t="s">
        <v>3977</v>
      </c>
      <c r="B618" s="104" t="s">
        <v>6406</v>
      </c>
      <c r="C618" t="s">
        <v>7929</v>
      </c>
    </row>
    <row r="619" spans="1:3">
      <c r="A619" s="57" t="s">
        <v>3977</v>
      </c>
      <c r="B619" s="104" t="s">
        <v>6663</v>
      </c>
      <c r="C619" t="s">
        <v>7929</v>
      </c>
    </row>
    <row r="620" spans="1:3">
      <c r="A620" s="57" t="s">
        <v>3977</v>
      </c>
      <c r="B620" s="104" t="s">
        <v>6665</v>
      </c>
      <c r="C620" t="s">
        <v>7929</v>
      </c>
    </row>
    <row r="621" spans="1:3">
      <c r="A621" s="57" t="s">
        <v>3977</v>
      </c>
      <c r="B621" s="104" t="s">
        <v>6667</v>
      </c>
      <c r="C621" t="s">
        <v>7929</v>
      </c>
    </row>
    <row r="622" spans="1:3">
      <c r="A622" s="57" t="s">
        <v>3977</v>
      </c>
      <c r="B622" s="104" t="s">
        <v>6669</v>
      </c>
      <c r="C622" t="s">
        <v>7929</v>
      </c>
    </row>
    <row r="623" spans="1:3">
      <c r="A623" s="57" t="s">
        <v>3977</v>
      </c>
      <c r="B623" s="104" t="s">
        <v>6672</v>
      </c>
      <c r="C623" t="s">
        <v>7929</v>
      </c>
    </row>
    <row r="624" spans="1:3">
      <c r="A624" s="57" t="s">
        <v>4176</v>
      </c>
      <c r="B624" s="104" t="s">
        <v>2203</v>
      </c>
      <c r="C624" t="s">
        <v>7929</v>
      </c>
    </row>
    <row r="625" spans="1:3">
      <c r="A625" s="57" t="s">
        <v>4176</v>
      </c>
      <c r="B625" s="104" t="s">
        <v>6530</v>
      </c>
      <c r="C625" t="s">
        <v>7929</v>
      </c>
    </row>
    <row r="626" spans="1:3">
      <c r="A626" s="57" t="s">
        <v>4176</v>
      </c>
      <c r="B626" s="104" t="s">
        <v>6673</v>
      </c>
      <c r="C626" t="s">
        <v>7929</v>
      </c>
    </row>
    <row r="627" spans="1:3">
      <c r="A627" s="57" t="s">
        <v>4176</v>
      </c>
      <c r="B627" s="104" t="s">
        <v>6675</v>
      </c>
      <c r="C627" t="s">
        <v>7929</v>
      </c>
    </row>
    <row r="628" spans="1:3">
      <c r="A628" s="57" t="s">
        <v>4177</v>
      </c>
      <c r="B628" s="104" t="s">
        <v>6677</v>
      </c>
      <c r="C628" t="s">
        <v>7929</v>
      </c>
    </row>
    <row r="629" spans="1:3">
      <c r="A629" s="57"/>
      <c r="B629" s="104" t="s">
        <v>2371</v>
      </c>
      <c r="C629" t="s">
        <v>7929</v>
      </c>
    </row>
    <row r="630" spans="1:3">
      <c r="A630" s="57"/>
      <c r="B630" s="104" t="s">
        <v>2405</v>
      </c>
      <c r="C630" t="s">
        <v>7929</v>
      </c>
    </row>
    <row r="631" spans="1:3">
      <c r="A631" s="57"/>
      <c r="B631" s="104" t="s">
        <v>2347</v>
      </c>
      <c r="C631" t="s">
        <v>7929</v>
      </c>
    </row>
    <row r="632" spans="1:3">
      <c r="A632" s="57"/>
      <c r="B632" s="104" t="s">
        <v>2352</v>
      </c>
      <c r="C632" t="s">
        <v>7929</v>
      </c>
    </row>
    <row r="633" spans="1:3">
      <c r="A633" s="57" t="s">
        <v>4176</v>
      </c>
      <c r="B633" s="104" t="s">
        <v>2354</v>
      </c>
      <c r="C633" t="s">
        <v>7929</v>
      </c>
    </row>
    <row r="634" spans="1:3">
      <c r="A634" s="57"/>
      <c r="B634" s="104" t="s">
        <v>2359</v>
      </c>
      <c r="C634" t="s">
        <v>7929</v>
      </c>
    </row>
    <row r="635" spans="1:3">
      <c r="A635" s="57"/>
      <c r="B635" s="104" t="s">
        <v>2362</v>
      </c>
      <c r="C635" t="s">
        <v>7929</v>
      </c>
    </row>
    <row r="636" spans="1:3">
      <c r="A636" s="57"/>
      <c r="B636" s="104" t="s">
        <v>2365</v>
      </c>
      <c r="C636" t="s">
        <v>7929</v>
      </c>
    </row>
    <row r="637" spans="1:3">
      <c r="A637" s="57"/>
      <c r="B637" s="104" t="s">
        <v>2368</v>
      </c>
      <c r="C637" t="s">
        <v>7929</v>
      </c>
    </row>
    <row r="638" spans="1:3">
      <c r="A638" s="57"/>
      <c r="B638" s="104" t="s">
        <v>2374</v>
      </c>
      <c r="C638" t="s">
        <v>7929</v>
      </c>
    </row>
    <row r="639" spans="1:3">
      <c r="A639" s="57"/>
      <c r="B639" s="104" t="s">
        <v>2377</v>
      </c>
      <c r="C639" t="s">
        <v>7929</v>
      </c>
    </row>
    <row r="640" spans="1:3">
      <c r="A640" s="57" t="s">
        <v>4176</v>
      </c>
      <c r="B640" s="104" t="s">
        <v>2379</v>
      </c>
      <c r="C640" t="s">
        <v>7929</v>
      </c>
    </row>
    <row r="641" spans="1:3">
      <c r="A641" s="57"/>
      <c r="B641" s="104" t="s">
        <v>2385</v>
      </c>
      <c r="C641" t="s">
        <v>7929</v>
      </c>
    </row>
    <row r="642" spans="1:3">
      <c r="A642" s="57" t="s">
        <v>4176</v>
      </c>
      <c r="B642" s="104" t="s">
        <v>2388</v>
      </c>
      <c r="C642" t="s">
        <v>7929</v>
      </c>
    </row>
    <row r="643" spans="1:3">
      <c r="A643" s="57" t="s">
        <v>4178</v>
      </c>
      <c r="B643" s="104" t="s">
        <v>2391</v>
      </c>
      <c r="C643" t="s">
        <v>7929</v>
      </c>
    </row>
    <row r="644" spans="1:3">
      <c r="A644" s="57"/>
      <c r="B644" s="104" t="s">
        <v>2394</v>
      </c>
      <c r="C644" t="s">
        <v>7929</v>
      </c>
    </row>
    <row r="645" spans="1:3">
      <c r="A645" s="57"/>
      <c r="B645" s="104" t="s">
        <v>2399</v>
      </c>
      <c r="C645" t="s">
        <v>7929</v>
      </c>
    </row>
    <row r="646" spans="1:3">
      <c r="A646" s="57"/>
      <c r="B646" s="104" t="s">
        <v>2402</v>
      </c>
      <c r="C646" t="s">
        <v>7929</v>
      </c>
    </row>
    <row r="647" spans="1:3">
      <c r="A647" s="57"/>
      <c r="B647" s="104" t="s">
        <v>6683</v>
      </c>
      <c r="C647" t="s">
        <v>7929</v>
      </c>
    </row>
    <row r="648" spans="1:3">
      <c r="A648" s="57"/>
      <c r="B648" s="104" t="s">
        <v>6685</v>
      </c>
      <c r="C648" t="s">
        <v>7929</v>
      </c>
    </row>
    <row r="649" spans="1:3">
      <c r="A649" s="57"/>
      <c r="B649" s="104" t="s">
        <v>6687</v>
      </c>
      <c r="C649" t="s">
        <v>7929</v>
      </c>
    </row>
    <row r="650" spans="1:3">
      <c r="A650" s="57"/>
      <c r="B650" s="104" t="s">
        <v>6689</v>
      </c>
      <c r="C650" t="s">
        <v>7929</v>
      </c>
    </row>
    <row r="651" spans="1:3">
      <c r="A651" s="57"/>
      <c r="B651" s="104" t="s">
        <v>6690</v>
      </c>
      <c r="C651" t="s">
        <v>7929</v>
      </c>
    </row>
    <row r="652" spans="1:3">
      <c r="A652" s="57" t="s">
        <v>4179</v>
      </c>
      <c r="B652" s="104" t="s">
        <v>6691</v>
      </c>
      <c r="C652" t="s">
        <v>7929</v>
      </c>
    </row>
    <row r="653" spans="1:3">
      <c r="A653" s="57"/>
      <c r="B653" s="104" t="s">
        <v>6693</v>
      </c>
      <c r="C653" t="s">
        <v>7929</v>
      </c>
    </row>
    <row r="654" spans="1:3">
      <c r="A654" s="57"/>
      <c r="B654" s="104" t="s">
        <v>6695</v>
      </c>
      <c r="C654" t="s">
        <v>7929</v>
      </c>
    </row>
    <row r="655" spans="1:3">
      <c r="A655" s="57" t="s">
        <v>3930</v>
      </c>
      <c r="B655" s="104" t="s">
        <v>6696</v>
      </c>
      <c r="C655" t="s">
        <v>7929</v>
      </c>
    </row>
    <row r="656" spans="1:3">
      <c r="A656" s="57"/>
      <c r="B656" s="104" t="s">
        <v>6697</v>
      </c>
      <c r="C656" t="s">
        <v>7929</v>
      </c>
    </row>
    <row r="657" spans="1:3">
      <c r="A657" s="57"/>
      <c r="B657" s="104" t="s">
        <v>6698</v>
      </c>
      <c r="C657" t="s">
        <v>7929</v>
      </c>
    </row>
    <row r="658" spans="1:3">
      <c r="A658" s="57" t="s">
        <v>4176</v>
      </c>
      <c r="B658" s="104" t="s">
        <v>6699</v>
      </c>
      <c r="C658" t="s">
        <v>7929</v>
      </c>
    </row>
    <row r="659" spans="1:3">
      <c r="A659" s="57"/>
      <c r="B659" s="104" t="s">
        <v>6701</v>
      </c>
      <c r="C659" t="s">
        <v>7929</v>
      </c>
    </row>
    <row r="660" spans="1:3">
      <c r="A660" s="57" t="s">
        <v>4180</v>
      </c>
      <c r="B660" s="104" t="s">
        <v>6703</v>
      </c>
      <c r="C660" t="s">
        <v>7929</v>
      </c>
    </row>
    <row r="661" spans="1:3">
      <c r="A661" s="57"/>
      <c r="B661" s="104" t="s">
        <v>6705</v>
      </c>
      <c r="C661" t="s">
        <v>7929</v>
      </c>
    </row>
    <row r="662" spans="1:3">
      <c r="A662" s="57"/>
      <c r="B662" s="104" t="s">
        <v>6708</v>
      </c>
      <c r="C662" t="s">
        <v>7929</v>
      </c>
    </row>
    <row r="663" spans="1:3">
      <c r="A663" s="57"/>
      <c r="B663" s="104" t="s">
        <v>6710</v>
      </c>
      <c r="C663" t="s">
        <v>7929</v>
      </c>
    </row>
    <row r="664" spans="1:3">
      <c r="A664" s="57" t="s">
        <v>4181</v>
      </c>
      <c r="B664" s="104" t="s">
        <v>6921</v>
      </c>
      <c r="C664" t="s">
        <v>7929</v>
      </c>
    </row>
    <row r="665" spans="1:3">
      <c r="A665" s="57"/>
      <c r="B665" s="104" t="s">
        <v>6923</v>
      </c>
      <c r="C665" t="s">
        <v>7929</v>
      </c>
    </row>
    <row r="666" spans="1:3">
      <c r="A666" s="57" t="s">
        <v>4182</v>
      </c>
      <c r="B666" s="104" t="s">
        <v>2356</v>
      </c>
      <c r="C666" t="s">
        <v>7929</v>
      </c>
    </row>
    <row r="667" spans="1:3">
      <c r="A667" s="57"/>
      <c r="B667" s="104" t="s">
        <v>2397</v>
      </c>
      <c r="C667" t="s">
        <v>7929</v>
      </c>
    </row>
    <row r="668" spans="1:3">
      <c r="A668" s="57"/>
      <c r="B668" s="104" t="s">
        <v>6716</v>
      </c>
      <c r="C668" t="s">
        <v>7929</v>
      </c>
    </row>
    <row r="669" spans="1:3">
      <c r="A669" s="57"/>
      <c r="B669" s="104" t="s">
        <v>2382</v>
      </c>
      <c r="C669" t="s">
        <v>7929</v>
      </c>
    </row>
    <row r="670" spans="1:3">
      <c r="A670" s="57"/>
      <c r="B670" s="104" t="s">
        <v>6719</v>
      </c>
      <c r="C670" t="s">
        <v>7929</v>
      </c>
    </row>
    <row r="671" spans="1:3">
      <c r="A671" s="57"/>
      <c r="B671" s="104" t="s">
        <v>6721</v>
      </c>
      <c r="C671" t="s">
        <v>7929</v>
      </c>
    </row>
    <row r="672" spans="1:3">
      <c r="A672" s="57"/>
      <c r="B672" s="104" t="s">
        <v>6722</v>
      </c>
      <c r="C672" t="s">
        <v>7929</v>
      </c>
    </row>
    <row r="673" spans="1:3">
      <c r="A673" s="57" t="s">
        <v>4176</v>
      </c>
      <c r="B673" s="104" t="s">
        <v>2671</v>
      </c>
      <c r="C673" t="s">
        <v>7929</v>
      </c>
    </row>
    <row r="674" spans="1:3">
      <c r="A674" s="57"/>
      <c r="B674" s="104" t="s">
        <v>2673</v>
      </c>
      <c r="C674" t="s">
        <v>7929</v>
      </c>
    </row>
    <row r="675" spans="1:3">
      <c r="A675" s="57"/>
      <c r="B675" s="104" t="s">
        <v>2674</v>
      </c>
      <c r="C675" t="s">
        <v>7929</v>
      </c>
    </row>
    <row r="676" spans="1:3">
      <c r="A676" s="57"/>
      <c r="B676" s="104" t="s">
        <v>2676</v>
      </c>
      <c r="C676" t="s">
        <v>7929</v>
      </c>
    </row>
    <row r="677" spans="1:3">
      <c r="A677" s="57"/>
      <c r="B677" s="104" t="s">
        <v>2678</v>
      </c>
      <c r="C677" t="s">
        <v>7929</v>
      </c>
    </row>
    <row r="678" spans="1:3">
      <c r="A678" s="57"/>
      <c r="B678" s="104" t="s">
        <v>2680</v>
      </c>
      <c r="C678" t="s">
        <v>7929</v>
      </c>
    </row>
    <row r="679" spans="1:3">
      <c r="A679" s="57"/>
      <c r="B679" s="104" t="s">
        <v>2682</v>
      </c>
      <c r="C679" t="s">
        <v>7929</v>
      </c>
    </row>
    <row r="680" spans="1:3">
      <c r="A680" s="57"/>
      <c r="B680" s="104" t="s">
        <v>2684</v>
      </c>
      <c r="C680" t="s">
        <v>7929</v>
      </c>
    </row>
    <row r="681" spans="1:3">
      <c r="A681" s="57"/>
      <c r="B681" s="104" t="s">
        <v>2686</v>
      </c>
      <c r="C681" t="s">
        <v>7929</v>
      </c>
    </row>
    <row r="682" spans="1:3">
      <c r="A682" s="57"/>
      <c r="B682" s="104" t="s">
        <v>2688</v>
      </c>
      <c r="C682" t="s">
        <v>7929</v>
      </c>
    </row>
    <row r="683" spans="1:3">
      <c r="A683" s="57"/>
      <c r="B683" s="104" t="s">
        <v>2690</v>
      </c>
      <c r="C683" t="s">
        <v>7929</v>
      </c>
    </row>
    <row r="684" spans="1:3">
      <c r="A684" s="57" t="s">
        <v>4183</v>
      </c>
      <c r="B684" s="104" t="s">
        <v>2692</v>
      </c>
      <c r="C684" t="s">
        <v>7929</v>
      </c>
    </row>
    <row r="685" spans="1:3">
      <c r="A685" s="57" t="s">
        <v>4176</v>
      </c>
      <c r="B685" s="104" t="s">
        <v>2062</v>
      </c>
      <c r="C685" t="s">
        <v>7929</v>
      </c>
    </row>
    <row r="686" spans="1:3">
      <c r="A686" s="57" t="s">
        <v>6941</v>
      </c>
      <c r="B686" s="104" t="s">
        <v>2058</v>
      </c>
      <c r="C686" t="s">
        <v>7930</v>
      </c>
    </row>
    <row r="687" spans="1:3">
      <c r="A687" s="57" t="s">
        <v>6943</v>
      </c>
      <c r="B687" s="104" t="s">
        <v>2061</v>
      </c>
      <c r="C687" t="s">
        <v>7930</v>
      </c>
    </row>
    <row r="688" spans="1:3">
      <c r="A688" s="57" t="s">
        <v>6945</v>
      </c>
      <c r="B688" s="104" t="s">
        <v>2063</v>
      </c>
      <c r="C688" t="s">
        <v>7930</v>
      </c>
    </row>
    <row r="689" spans="1:3">
      <c r="A689" s="57" t="s">
        <v>6948</v>
      </c>
      <c r="B689" s="104" t="s">
        <v>6947</v>
      </c>
      <c r="C689" t="s">
        <v>7930</v>
      </c>
    </row>
    <row r="690" spans="1:3">
      <c r="A690" s="57" t="s">
        <v>4184</v>
      </c>
      <c r="B690" s="104" t="s">
        <v>6950</v>
      </c>
      <c r="C690" t="s">
        <v>7930</v>
      </c>
    </row>
    <row r="691" spans="1:3">
      <c r="A691" s="57" t="s">
        <v>4185</v>
      </c>
      <c r="B691" s="104" t="s">
        <v>6952</v>
      </c>
      <c r="C691" t="s">
        <v>7930</v>
      </c>
    </row>
    <row r="692" spans="1:3">
      <c r="A692" s="57" t="s">
        <v>4186</v>
      </c>
      <c r="B692" s="104" t="s">
        <v>2067</v>
      </c>
      <c r="C692" t="s">
        <v>7930</v>
      </c>
    </row>
    <row r="693" spans="1:3">
      <c r="A693" s="57" t="s">
        <v>2024</v>
      </c>
      <c r="B693" s="104" t="s">
        <v>6955</v>
      </c>
      <c r="C693" t="s">
        <v>7930</v>
      </c>
    </row>
    <row r="694" spans="1:3">
      <c r="A694" s="57" t="s">
        <v>4187</v>
      </c>
      <c r="B694" s="104" t="s">
        <v>6957</v>
      </c>
      <c r="C694" t="s">
        <v>7930</v>
      </c>
    </row>
    <row r="695" spans="1:3">
      <c r="A695" s="57" t="s">
        <v>2024</v>
      </c>
      <c r="B695" s="104" t="s">
        <v>6959</v>
      </c>
      <c r="C695" t="s">
        <v>7930</v>
      </c>
    </row>
    <row r="696" spans="1:3">
      <c r="A696" s="57" t="s">
        <v>2024</v>
      </c>
      <c r="B696" s="104" t="s">
        <v>6961</v>
      </c>
      <c r="C696" t="s">
        <v>7930</v>
      </c>
    </row>
    <row r="697" spans="1:3">
      <c r="A697" s="57" t="s">
        <v>2024</v>
      </c>
      <c r="B697" s="104" t="s">
        <v>6963</v>
      </c>
      <c r="C697" t="s">
        <v>7930</v>
      </c>
    </row>
    <row r="698" spans="1:3">
      <c r="A698" s="57" t="s">
        <v>2024</v>
      </c>
      <c r="B698" s="104" t="s">
        <v>6964</v>
      </c>
      <c r="C698" t="s">
        <v>7930</v>
      </c>
    </row>
    <row r="699" spans="1:3">
      <c r="A699" s="57" t="s">
        <v>2024</v>
      </c>
      <c r="B699" s="104" t="s">
        <v>6965</v>
      </c>
      <c r="C699" t="s">
        <v>7930</v>
      </c>
    </row>
    <row r="700" spans="1:3">
      <c r="A700" s="57" t="s">
        <v>2024</v>
      </c>
      <c r="B700" s="104" t="s">
        <v>6967</v>
      </c>
      <c r="C700" t="s">
        <v>7930</v>
      </c>
    </row>
    <row r="701" spans="1:3">
      <c r="A701" s="57"/>
      <c r="B701" s="104" t="s">
        <v>6969</v>
      </c>
      <c r="C701" t="s">
        <v>7930</v>
      </c>
    </row>
    <row r="702" spans="1:3">
      <c r="A702" s="57"/>
      <c r="B702" s="104" t="s">
        <v>6971</v>
      </c>
      <c r="C702" t="s">
        <v>7930</v>
      </c>
    </row>
    <row r="703" spans="1:3">
      <c r="A703" s="57"/>
      <c r="B703" s="104" t="s">
        <v>6973</v>
      </c>
      <c r="C703" t="s">
        <v>7930</v>
      </c>
    </row>
    <row r="704" spans="1:3">
      <c r="A704" s="57" t="s">
        <v>2024</v>
      </c>
      <c r="B704" s="104" t="s">
        <v>6975</v>
      </c>
      <c r="C704" t="s">
        <v>7930</v>
      </c>
    </row>
    <row r="705" spans="1:3">
      <c r="A705" s="57" t="s">
        <v>2024</v>
      </c>
      <c r="B705" s="104" t="s">
        <v>6977</v>
      </c>
      <c r="C705" t="s">
        <v>7930</v>
      </c>
    </row>
    <row r="706" spans="1:3">
      <c r="A706" s="57" t="s">
        <v>2024</v>
      </c>
      <c r="B706" s="104" t="s">
        <v>6979</v>
      </c>
      <c r="C706" t="s">
        <v>7930</v>
      </c>
    </row>
    <row r="707" spans="1:3">
      <c r="A707" s="57" t="s">
        <v>6948</v>
      </c>
      <c r="B707" s="104" t="s">
        <v>6981</v>
      </c>
      <c r="C707" t="s">
        <v>7930</v>
      </c>
    </row>
    <row r="708" spans="1:3">
      <c r="A708" s="57" t="s">
        <v>2024</v>
      </c>
      <c r="B708" s="104" t="s">
        <v>6983</v>
      </c>
      <c r="C708" t="s">
        <v>7930</v>
      </c>
    </row>
    <row r="709" spans="1:3">
      <c r="A709" s="57" t="s">
        <v>2024</v>
      </c>
      <c r="B709" s="104" t="s">
        <v>6985</v>
      </c>
      <c r="C709" t="s">
        <v>7930</v>
      </c>
    </row>
    <row r="710" spans="1:3">
      <c r="A710" s="57" t="s">
        <v>2024</v>
      </c>
      <c r="B710" s="104" t="s">
        <v>6986</v>
      </c>
      <c r="C710" t="s">
        <v>7930</v>
      </c>
    </row>
    <row r="711" spans="1:3">
      <c r="A711" s="57" t="s">
        <v>2024</v>
      </c>
      <c r="B711" s="104" t="s">
        <v>6987</v>
      </c>
      <c r="C711" t="s">
        <v>7930</v>
      </c>
    </row>
    <row r="712" spans="1:3">
      <c r="A712" s="57" t="s">
        <v>4188</v>
      </c>
      <c r="B712" s="104" t="s">
        <v>6989</v>
      </c>
      <c r="C712" t="s">
        <v>7930</v>
      </c>
    </row>
    <row r="713" spans="1:3">
      <c r="A713" s="57" t="s">
        <v>2024</v>
      </c>
      <c r="B713" s="104" t="s">
        <v>6991</v>
      </c>
      <c r="C713" t="s">
        <v>7930</v>
      </c>
    </row>
    <row r="714" spans="1:3">
      <c r="A714" s="57" t="s">
        <v>2024</v>
      </c>
      <c r="B714" s="104" t="s">
        <v>6993</v>
      </c>
      <c r="C714" t="s">
        <v>7930</v>
      </c>
    </row>
    <row r="715" spans="1:3">
      <c r="A715" s="57" t="s">
        <v>2024</v>
      </c>
      <c r="B715" s="104" t="s">
        <v>6995</v>
      </c>
      <c r="C715" t="s">
        <v>7930</v>
      </c>
    </row>
    <row r="716" spans="1:3">
      <c r="A716" s="57" t="s">
        <v>2024</v>
      </c>
      <c r="B716" s="104" t="s">
        <v>6997</v>
      </c>
      <c r="C716" t="s">
        <v>7930</v>
      </c>
    </row>
    <row r="717" spans="1:3">
      <c r="A717" s="57" t="s">
        <v>2024</v>
      </c>
      <c r="B717" s="104" t="s">
        <v>6999</v>
      </c>
      <c r="C717" t="s">
        <v>7930</v>
      </c>
    </row>
    <row r="718" spans="1:3">
      <c r="A718" s="57" t="s">
        <v>2024</v>
      </c>
      <c r="B718" s="104" t="s">
        <v>7001</v>
      </c>
      <c r="C718" t="s">
        <v>7930</v>
      </c>
    </row>
    <row r="719" spans="1:3">
      <c r="A719" s="57" t="s">
        <v>2024</v>
      </c>
      <c r="B719" s="104" t="s">
        <v>7003</v>
      </c>
      <c r="C719" t="s">
        <v>7930</v>
      </c>
    </row>
    <row r="720" spans="1:3">
      <c r="A720" s="57" t="s">
        <v>2024</v>
      </c>
      <c r="B720" s="104" t="s">
        <v>7005</v>
      </c>
      <c r="C720" t="s">
        <v>7930</v>
      </c>
    </row>
    <row r="721" spans="1:3">
      <c r="A721" s="57" t="s">
        <v>2024</v>
      </c>
      <c r="B721" s="104" t="s">
        <v>7007</v>
      </c>
      <c r="C721" t="s">
        <v>7930</v>
      </c>
    </row>
    <row r="722" spans="1:3">
      <c r="A722" s="57" t="s">
        <v>6948</v>
      </c>
      <c r="B722" s="104" t="s">
        <v>7009</v>
      </c>
      <c r="C722" t="s">
        <v>7930</v>
      </c>
    </row>
    <row r="723" spans="1:3">
      <c r="A723" s="57" t="s">
        <v>6948</v>
      </c>
      <c r="B723" s="104" t="s">
        <v>7011</v>
      </c>
      <c r="C723" t="s">
        <v>7930</v>
      </c>
    </row>
    <row r="724" spans="1:3">
      <c r="A724" s="57" t="s">
        <v>6948</v>
      </c>
      <c r="B724" s="104" t="s">
        <v>7013</v>
      </c>
      <c r="C724" t="s">
        <v>7930</v>
      </c>
    </row>
    <row r="725" spans="1:3">
      <c r="A725" s="57" t="s">
        <v>4189</v>
      </c>
      <c r="B725" s="104" t="s">
        <v>7015</v>
      </c>
      <c r="C725" t="s">
        <v>7930</v>
      </c>
    </row>
    <row r="726" spans="1:3">
      <c r="A726" s="57" t="s">
        <v>2024</v>
      </c>
      <c r="B726" s="104" t="s">
        <v>7017</v>
      </c>
      <c r="C726" t="s">
        <v>7930</v>
      </c>
    </row>
    <row r="727" spans="1:3">
      <c r="A727" s="57"/>
      <c r="B727" s="104" t="s">
        <v>7019</v>
      </c>
      <c r="C727" t="s">
        <v>7930</v>
      </c>
    </row>
    <row r="728" spans="1:3">
      <c r="A728" s="57" t="s">
        <v>2024</v>
      </c>
      <c r="B728" s="104" t="s">
        <v>7021</v>
      </c>
      <c r="C728" t="s">
        <v>7930</v>
      </c>
    </row>
    <row r="729" spans="1:3">
      <c r="A729" s="57" t="s">
        <v>4190</v>
      </c>
      <c r="B729" s="104" t="s">
        <v>7023</v>
      </c>
      <c r="C729" t="s">
        <v>7930</v>
      </c>
    </row>
    <row r="730" spans="1:3">
      <c r="A730" s="57" t="s">
        <v>6941</v>
      </c>
      <c r="B730" s="104" t="s">
        <v>7025</v>
      </c>
      <c r="C730" t="s">
        <v>7930</v>
      </c>
    </row>
    <row r="731" spans="1:3">
      <c r="A731" s="57" t="s">
        <v>6941</v>
      </c>
      <c r="B731" s="104" t="s">
        <v>7027</v>
      </c>
      <c r="C731" t="s">
        <v>7930</v>
      </c>
    </row>
    <row r="732" spans="1:3">
      <c r="A732" s="57" t="s">
        <v>2024</v>
      </c>
      <c r="B732" s="104" t="s">
        <v>2087</v>
      </c>
      <c r="C732" t="s">
        <v>7930</v>
      </c>
    </row>
    <row r="733" spans="1:3">
      <c r="A733" s="57" t="s">
        <v>7031</v>
      </c>
      <c r="B733" s="104" t="s">
        <v>7030</v>
      </c>
      <c r="C733" t="s">
        <v>7930</v>
      </c>
    </row>
    <row r="734" spans="1:3">
      <c r="A734" s="57" t="s">
        <v>7031</v>
      </c>
      <c r="B734" s="104" t="s">
        <v>7033</v>
      </c>
      <c r="C734" t="s">
        <v>7930</v>
      </c>
    </row>
    <row r="735" spans="1:3">
      <c r="A735" s="57" t="s">
        <v>2024</v>
      </c>
      <c r="B735" s="104" t="s">
        <v>2091</v>
      </c>
      <c r="C735" t="s">
        <v>7930</v>
      </c>
    </row>
    <row r="736" spans="1:3">
      <c r="A736" s="57" t="s">
        <v>2024</v>
      </c>
      <c r="B736" s="104" t="s">
        <v>2093</v>
      </c>
      <c r="C736" t="s">
        <v>7930</v>
      </c>
    </row>
    <row r="737" spans="1:3">
      <c r="A737" s="57" t="s">
        <v>2024</v>
      </c>
      <c r="B737" s="104" t="s">
        <v>2095</v>
      </c>
      <c r="C737" t="s">
        <v>7930</v>
      </c>
    </row>
    <row r="738" spans="1:3">
      <c r="A738" s="57" t="s">
        <v>6941</v>
      </c>
      <c r="B738" s="104" t="s">
        <v>2094</v>
      </c>
      <c r="C738" t="s">
        <v>7930</v>
      </c>
    </row>
    <row r="739" spans="1:3">
      <c r="A739" s="57" t="s">
        <v>6948</v>
      </c>
      <c r="B739" s="104" t="s">
        <v>2096</v>
      </c>
      <c r="C739" t="s">
        <v>7930</v>
      </c>
    </row>
    <row r="740" spans="1:3">
      <c r="A740" s="57" t="s">
        <v>2024</v>
      </c>
      <c r="B740" s="104" t="s">
        <v>7038</v>
      </c>
      <c r="C740" t="s">
        <v>7930</v>
      </c>
    </row>
    <row r="741" spans="1:3">
      <c r="A741" s="57" t="s">
        <v>2024</v>
      </c>
      <c r="B741" s="104" t="s">
        <v>7039</v>
      </c>
      <c r="C741" t="s">
        <v>7930</v>
      </c>
    </row>
    <row r="742" spans="1:3">
      <c r="A742" s="57" t="s">
        <v>4191</v>
      </c>
      <c r="B742" s="104" t="s">
        <v>7040</v>
      </c>
      <c r="C742" t="s">
        <v>7930</v>
      </c>
    </row>
    <row r="743" spans="1:3">
      <c r="A743" s="57" t="s">
        <v>4191</v>
      </c>
      <c r="B743" s="104" t="s">
        <v>7041</v>
      </c>
      <c r="C743" t="s">
        <v>7930</v>
      </c>
    </row>
    <row r="744" spans="1:3">
      <c r="A744" s="57" t="s">
        <v>2024</v>
      </c>
      <c r="B744" s="104" t="s">
        <v>7042</v>
      </c>
      <c r="C744" t="s">
        <v>7930</v>
      </c>
    </row>
    <row r="745" spans="1:3">
      <c r="A745" s="57" t="s">
        <v>2024</v>
      </c>
      <c r="B745" s="104" t="s">
        <v>7043</v>
      </c>
      <c r="C745" t="s">
        <v>7930</v>
      </c>
    </row>
    <row r="746" spans="1:3">
      <c r="A746" s="57" t="s">
        <v>2024</v>
      </c>
      <c r="B746" s="104" t="s">
        <v>2102</v>
      </c>
      <c r="C746" t="s">
        <v>7930</v>
      </c>
    </row>
    <row r="747" spans="1:3">
      <c r="A747" s="57" t="s">
        <v>7046</v>
      </c>
      <c r="B747" s="104" t="s">
        <v>7045</v>
      </c>
      <c r="C747" t="s">
        <v>7930</v>
      </c>
    </row>
    <row r="748" spans="1:3">
      <c r="A748" s="57" t="s">
        <v>7046</v>
      </c>
      <c r="B748" s="104" t="s">
        <v>7047</v>
      </c>
      <c r="C748" t="s">
        <v>7930</v>
      </c>
    </row>
    <row r="749" spans="1:3">
      <c r="A749" s="57" t="s">
        <v>2024</v>
      </c>
      <c r="B749" s="104" t="s">
        <v>2113</v>
      </c>
      <c r="C749" t="s">
        <v>7930</v>
      </c>
    </row>
    <row r="750" spans="1:3">
      <c r="A750" s="57" t="s">
        <v>2024</v>
      </c>
      <c r="B750" s="104" t="s">
        <v>2116</v>
      </c>
      <c r="C750" t="s">
        <v>7930</v>
      </c>
    </row>
    <row r="751" spans="1:3">
      <c r="A751" s="57" t="s">
        <v>4192</v>
      </c>
      <c r="B751" s="104" t="s">
        <v>2119</v>
      </c>
      <c r="C751" t="s">
        <v>7930</v>
      </c>
    </row>
    <row r="752" spans="1:3">
      <c r="A752" s="57" t="s">
        <v>6945</v>
      </c>
      <c r="B752" s="104" t="s">
        <v>7052</v>
      </c>
      <c r="C752" t="s">
        <v>7930</v>
      </c>
    </row>
    <row r="753" spans="1:3">
      <c r="A753" s="57" t="s">
        <v>2024</v>
      </c>
      <c r="B753" s="104" t="s">
        <v>7054</v>
      </c>
      <c r="C753" t="s">
        <v>7930</v>
      </c>
    </row>
    <row r="754" spans="1:3">
      <c r="A754" s="57" t="s">
        <v>2024</v>
      </c>
      <c r="B754" s="104" t="s">
        <v>7055</v>
      </c>
      <c r="C754" t="s">
        <v>7930</v>
      </c>
    </row>
    <row r="755" spans="1:3">
      <c r="A755" s="57" t="s">
        <v>7057</v>
      </c>
      <c r="B755" s="104" t="s">
        <v>2108</v>
      </c>
      <c r="C755" t="s">
        <v>7930</v>
      </c>
    </row>
    <row r="756" spans="1:3">
      <c r="A756" s="57" t="s">
        <v>7059</v>
      </c>
      <c r="B756" s="104" t="s">
        <v>2110</v>
      </c>
      <c r="C756" t="s">
        <v>7930</v>
      </c>
    </row>
    <row r="757" spans="1:3">
      <c r="A757" s="57" t="s">
        <v>7061</v>
      </c>
      <c r="B757" s="104" t="s">
        <v>2112</v>
      </c>
      <c r="C757" t="s">
        <v>7930</v>
      </c>
    </row>
    <row r="758" spans="1:3">
      <c r="A758" s="57" t="s">
        <v>6941</v>
      </c>
      <c r="B758" s="104" t="s">
        <v>2115</v>
      </c>
      <c r="C758" t="s">
        <v>7930</v>
      </c>
    </row>
    <row r="759" spans="1:3">
      <c r="A759" s="57" t="s">
        <v>4193</v>
      </c>
      <c r="B759" s="104" t="s">
        <v>7064</v>
      </c>
      <c r="C759" t="s">
        <v>7930</v>
      </c>
    </row>
    <row r="760" spans="1:3">
      <c r="A760" s="57" t="s">
        <v>4194</v>
      </c>
      <c r="B760" s="104" t="s">
        <v>7065</v>
      </c>
      <c r="C760" t="s">
        <v>7930</v>
      </c>
    </row>
    <row r="761" spans="1:3">
      <c r="A761" s="57" t="s">
        <v>4195</v>
      </c>
      <c r="B761" s="104" t="s">
        <v>7066</v>
      </c>
      <c r="C761" t="s">
        <v>7930</v>
      </c>
    </row>
    <row r="762" spans="1:3">
      <c r="A762" s="57" t="s">
        <v>2024</v>
      </c>
      <c r="B762" s="104" t="s">
        <v>7067</v>
      </c>
      <c r="C762" t="s">
        <v>7930</v>
      </c>
    </row>
    <row r="763" spans="1:3">
      <c r="A763" s="57" t="s">
        <v>4195</v>
      </c>
      <c r="B763" s="104" t="s">
        <v>7068</v>
      </c>
      <c r="C763" t="s">
        <v>7930</v>
      </c>
    </row>
    <row r="764" spans="1:3">
      <c r="A764" s="57" t="s">
        <v>2024</v>
      </c>
      <c r="B764" s="104" t="s">
        <v>7070</v>
      </c>
      <c r="C764" t="s">
        <v>7930</v>
      </c>
    </row>
    <row r="765" spans="1:3">
      <c r="A765" s="57" t="s">
        <v>2024</v>
      </c>
      <c r="B765" s="104" t="s">
        <v>7072</v>
      </c>
      <c r="C765" t="s">
        <v>7930</v>
      </c>
    </row>
    <row r="766" spans="1:3">
      <c r="A766" s="57"/>
      <c r="B766" s="104" t="s">
        <v>7074</v>
      </c>
      <c r="C766" t="s">
        <v>7930</v>
      </c>
    </row>
    <row r="767" spans="1:3">
      <c r="A767" s="57"/>
      <c r="B767" s="104" t="s">
        <v>7076</v>
      </c>
      <c r="C767" t="s">
        <v>7930</v>
      </c>
    </row>
    <row r="768" spans="1:3">
      <c r="A768" s="57" t="s">
        <v>2024</v>
      </c>
      <c r="B768" s="104" t="s">
        <v>7078</v>
      </c>
      <c r="C768" t="s">
        <v>7930</v>
      </c>
    </row>
    <row r="769" spans="1:3">
      <c r="A769" s="57" t="s">
        <v>2024</v>
      </c>
      <c r="B769" s="104" t="s">
        <v>7080</v>
      </c>
      <c r="C769" t="s">
        <v>7930</v>
      </c>
    </row>
    <row r="770" spans="1:3">
      <c r="A770" s="57" t="s">
        <v>2024</v>
      </c>
      <c r="B770" s="104" t="s">
        <v>7081</v>
      </c>
      <c r="C770" t="s">
        <v>7930</v>
      </c>
    </row>
    <row r="771" spans="1:3">
      <c r="A771" s="57" t="s">
        <v>2024</v>
      </c>
      <c r="B771" s="104" t="s">
        <v>7082</v>
      </c>
      <c r="C771" t="s">
        <v>7930</v>
      </c>
    </row>
    <row r="772" spans="1:3">
      <c r="A772" s="57" t="s">
        <v>2024</v>
      </c>
      <c r="B772" s="104" t="s">
        <v>7083</v>
      </c>
      <c r="C772" t="s">
        <v>7930</v>
      </c>
    </row>
    <row r="773" spans="1:3">
      <c r="A773" s="57" t="s">
        <v>2024</v>
      </c>
      <c r="B773" s="104" t="s">
        <v>7084</v>
      </c>
      <c r="C773" t="s">
        <v>7930</v>
      </c>
    </row>
    <row r="774" spans="1:3">
      <c r="A774" s="57" t="s">
        <v>2024</v>
      </c>
      <c r="B774" s="104" t="s">
        <v>7085</v>
      </c>
      <c r="C774" t="s">
        <v>7930</v>
      </c>
    </row>
    <row r="775" spans="1:3">
      <c r="A775" s="57" t="s">
        <v>2024</v>
      </c>
      <c r="B775" s="104" t="s">
        <v>7086</v>
      </c>
      <c r="C775" t="s">
        <v>7930</v>
      </c>
    </row>
    <row r="776" spans="1:3">
      <c r="A776" s="57" t="s">
        <v>2024</v>
      </c>
      <c r="B776" s="104" t="s">
        <v>7087</v>
      </c>
      <c r="C776" t="s">
        <v>7930</v>
      </c>
    </row>
    <row r="777" spans="1:3">
      <c r="A777" s="57" t="s">
        <v>6948</v>
      </c>
      <c r="B777" s="104" t="s">
        <v>2134</v>
      </c>
      <c r="C777" t="s">
        <v>7930</v>
      </c>
    </row>
    <row r="778" spans="1:3">
      <c r="A778" s="57" t="s">
        <v>4196</v>
      </c>
      <c r="B778" s="104" t="s">
        <v>2143</v>
      </c>
      <c r="C778" t="s">
        <v>7930</v>
      </c>
    </row>
    <row r="779" spans="1:3">
      <c r="A779" s="57" t="s">
        <v>4191</v>
      </c>
      <c r="B779" s="104" t="s">
        <v>7088</v>
      </c>
      <c r="C779" t="s">
        <v>7930</v>
      </c>
    </row>
    <row r="780" spans="1:3">
      <c r="A780" s="57" t="s">
        <v>4191</v>
      </c>
      <c r="B780" s="104" t="s">
        <v>7089</v>
      </c>
      <c r="C780" t="s">
        <v>7930</v>
      </c>
    </row>
    <row r="781" spans="1:3">
      <c r="A781" s="57" t="s">
        <v>2053</v>
      </c>
      <c r="B781" s="104" t="s">
        <v>7090</v>
      </c>
      <c r="C781" t="s">
        <v>7930</v>
      </c>
    </row>
    <row r="782" spans="1:3">
      <c r="A782" s="57" t="s">
        <v>2053</v>
      </c>
      <c r="B782" s="104" t="s">
        <v>7091</v>
      </c>
      <c r="C782" t="s">
        <v>7930</v>
      </c>
    </row>
    <row r="783" spans="1:3">
      <c r="A783" s="57" t="s">
        <v>2053</v>
      </c>
      <c r="B783" s="104" t="s">
        <v>7092</v>
      </c>
      <c r="C783" t="s">
        <v>7930</v>
      </c>
    </row>
    <row r="784" spans="1:3">
      <c r="A784" s="57" t="s">
        <v>2053</v>
      </c>
      <c r="B784" s="104" t="s">
        <v>7093</v>
      </c>
      <c r="C784" t="s">
        <v>7930</v>
      </c>
    </row>
    <row r="785" spans="1:3">
      <c r="A785" s="57" t="s">
        <v>2053</v>
      </c>
      <c r="B785" s="104" t="s">
        <v>7094</v>
      </c>
      <c r="C785" t="s">
        <v>7930</v>
      </c>
    </row>
    <row r="786" spans="1:3">
      <c r="A786" s="57" t="s">
        <v>2053</v>
      </c>
      <c r="B786" s="104" t="s">
        <v>7095</v>
      </c>
      <c r="C786" t="s">
        <v>7930</v>
      </c>
    </row>
    <row r="787" spans="1:3">
      <c r="A787" s="57" t="s">
        <v>2053</v>
      </c>
      <c r="B787" s="104" t="s">
        <v>7096</v>
      </c>
      <c r="C787" t="s">
        <v>7930</v>
      </c>
    </row>
    <row r="788" spans="1:3">
      <c r="A788" s="57" t="s">
        <v>2053</v>
      </c>
      <c r="B788" s="104" t="s">
        <v>7097</v>
      </c>
      <c r="C788" t="s">
        <v>7930</v>
      </c>
    </row>
    <row r="789" spans="1:3">
      <c r="A789" s="57" t="s">
        <v>4197</v>
      </c>
      <c r="B789" s="104" t="s">
        <v>7098</v>
      </c>
      <c r="C789" t="s">
        <v>7930</v>
      </c>
    </row>
    <row r="790" spans="1:3">
      <c r="A790" s="57" t="s">
        <v>2053</v>
      </c>
      <c r="B790" s="104" t="s">
        <v>7099</v>
      </c>
      <c r="C790" t="s">
        <v>7930</v>
      </c>
    </row>
    <row r="791" spans="1:3">
      <c r="A791" s="57" t="s">
        <v>2053</v>
      </c>
      <c r="B791" s="104" t="s">
        <v>7100</v>
      </c>
      <c r="C791" t="s">
        <v>7930</v>
      </c>
    </row>
    <row r="792" spans="1:3">
      <c r="A792" s="57" t="s">
        <v>6945</v>
      </c>
      <c r="B792" s="104" t="s">
        <v>2081</v>
      </c>
      <c r="C792" t="s">
        <v>7930</v>
      </c>
    </row>
    <row r="793" spans="1:3">
      <c r="A793" s="57" t="s">
        <v>4191</v>
      </c>
      <c r="B793" s="104" t="s">
        <v>7101</v>
      </c>
      <c r="C793" t="s">
        <v>7930</v>
      </c>
    </row>
    <row r="794" spans="1:3">
      <c r="A794" s="57" t="s">
        <v>2024</v>
      </c>
      <c r="B794" s="104" t="s">
        <v>7102</v>
      </c>
      <c r="C794" t="s">
        <v>7930</v>
      </c>
    </row>
    <row r="795" spans="1:3">
      <c r="A795" s="57" t="s">
        <v>4198</v>
      </c>
      <c r="B795" s="104" t="s">
        <v>7103</v>
      </c>
      <c r="C795" t="s">
        <v>7930</v>
      </c>
    </row>
    <row r="796" spans="1:3">
      <c r="A796" s="57" t="s">
        <v>4191</v>
      </c>
      <c r="B796" s="104" t="s">
        <v>7104</v>
      </c>
      <c r="C796" t="s">
        <v>7930</v>
      </c>
    </row>
    <row r="797" spans="1:3">
      <c r="A797" s="57" t="s">
        <v>4191</v>
      </c>
      <c r="B797" s="104" t="s">
        <v>7105</v>
      </c>
      <c r="C797" t="s">
        <v>7930</v>
      </c>
    </row>
    <row r="798" spans="1:3">
      <c r="A798" s="57" t="s">
        <v>4191</v>
      </c>
      <c r="B798" s="104" t="s">
        <v>7106</v>
      </c>
      <c r="C798" t="s">
        <v>7930</v>
      </c>
    </row>
    <row r="799" spans="1:3">
      <c r="A799" s="57" t="s">
        <v>4191</v>
      </c>
      <c r="B799" s="104" t="s">
        <v>7107</v>
      </c>
      <c r="C799" t="s">
        <v>7930</v>
      </c>
    </row>
    <row r="800" spans="1:3">
      <c r="A800" s="57" t="s">
        <v>4199</v>
      </c>
      <c r="B800" s="104" t="s">
        <v>7108</v>
      </c>
      <c r="C800" t="s">
        <v>7930</v>
      </c>
    </row>
    <row r="801" spans="1:3">
      <c r="A801" s="57" t="s">
        <v>4200</v>
      </c>
      <c r="B801" s="104" t="s">
        <v>7109</v>
      </c>
      <c r="C801" t="s">
        <v>7930</v>
      </c>
    </row>
    <row r="802" spans="1:3">
      <c r="A802" s="57" t="s">
        <v>4200</v>
      </c>
      <c r="B802" s="104" t="s">
        <v>7110</v>
      </c>
      <c r="C802" t="s">
        <v>7930</v>
      </c>
    </row>
    <row r="803" spans="1:3">
      <c r="A803" s="57" t="s">
        <v>4200</v>
      </c>
      <c r="B803" s="104" t="s">
        <v>7111</v>
      </c>
      <c r="C803" t="s">
        <v>7930</v>
      </c>
    </row>
    <row r="804" spans="1:3">
      <c r="A804" s="57" t="s">
        <v>4201</v>
      </c>
      <c r="B804" s="104" t="s">
        <v>2166</v>
      </c>
      <c r="C804" t="s">
        <v>7930</v>
      </c>
    </row>
    <row r="805" spans="1:3">
      <c r="A805" s="57" t="s">
        <v>2024</v>
      </c>
      <c r="B805" s="104" t="s">
        <v>2168</v>
      </c>
      <c r="C805" t="s">
        <v>7930</v>
      </c>
    </row>
    <row r="806" spans="1:3">
      <c r="A806" s="57"/>
      <c r="B806" s="104" t="s">
        <v>2214</v>
      </c>
      <c r="C806" t="s">
        <v>7930</v>
      </c>
    </row>
    <row r="807" spans="1:3">
      <c r="A807" s="57" t="s">
        <v>7112</v>
      </c>
      <c r="B807" s="104" t="s">
        <v>2220</v>
      </c>
      <c r="C807" t="s">
        <v>7930</v>
      </c>
    </row>
    <row r="808" spans="1:3">
      <c r="A808" s="57" t="s">
        <v>7112</v>
      </c>
      <c r="B808" s="104" t="s">
        <v>2223</v>
      </c>
      <c r="C808" t="s">
        <v>7930</v>
      </c>
    </row>
    <row r="809" spans="1:3">
      <c r="A809" s="57" t="s">
        <v>4202</v>
      </c>
      <c r="B809" s="104" t="s">
        <v>7113</v>
      </c>
      <c r="C809" t="s">
        <v>7930</v>
      </c>
    </row>
    <row r="810" spans="1:3">
      <c r="A810" s="57" t="s">
        <v>4203</v>
      </c>
      <c r="B810" s="104" t="s">
        <v>7114</v>
      </c>
      <c r="C810" t="s">
        <v>7930</v>
      </c>
    </row>
    <row r="811" spans="1:3">
      <c r="A811" s="57" t="s">
        <v>4203</v>
      </c>
      <c r="B811" s="104" t="s">
        <v>7115</v>
      </c>
      <c r="C811" t="s">
        <v>7930</v>
      </c>
    </row>
    <row r="812" spans="1:3">
      <c r="A812" s="57" t="s">
        <v>4203</v>
      </c>
      <c r="B812" s="104" t="s">
        <v>7116</v>
      </c>
      <c r="C812" t="s">
        <v>7930</v>
      </c>
    </row>
    <row r="813" spans="1:3">
      <c r="A813" s="57" t="s">
        <v>4203</v>
      </c>
      <c r="B813" s="104" t="s">
        <v>7117</v>
      </c>
      <c r="C813" t="s">
        <v>7930</v>
      </c>
    </row>
    <row r="814" spans="1:3">
      <c r="A814" s="57" t="s">
        <v>4203</v>
      </c>
      <c r="B814" s="104" t="s">
        <v>7118</v>
      </c>
      <c r="C814" t="s">
        <v>7930</v>
      </c>
    </row>
    <row r="815" spans="1:3">
      <c r="A815" s="57" t="s">
        <v>4203</v>
      </c>
      <c r="B815" s="104" t="s">
        <v>7119</v>
      </c>
      <c r="C815" t="s">
        <v>7930</v>
      </c>
    </row>
    <row r="816" spans="1:3">
      <c r="A816" s="57" t="s">
        <v>4203</v>
      </c>
      <c r="B816" s="104" t="s">
        <v>7120</v>
      </c>
      <c r="C816" t="s">
        <v>7930</v>
      </c>
    </row>
    <row r="817" spans="1:3">
      <c r="A817" s="57" t="s">
        <v>4203</v>
      </c>
      <c r="B817" s="104" t="s">
        <v>7121</v>
      </c>
      <c r="C817" t="s">
        <v>7930</v>
      </c>
    </row>
    <row r="818" spans="1:3">
      <c r="A818" s="57" t="s">
        <v>4203</v>
      </c>
      <c r="B818" s="104" t="s">
        <v>7122</v>
      </c>
      <c r="C818" t="s">
        <v>7930</v>
      </c>
    </row>
    <row r="819" spans="1:3">
      <c r="A819" s="57" t="s">
        <v>4203</v>
      </c>
      <c r="B819" s="104" t="s">
        <v>7123</v>
      </c>
      <c r="C819" t="s">
        <v>7930</v>
      </c>
    </row>
    <row r="820" spans="1:3">
      <c r="A820" s="57" t="s">
        <v>4203</v>
      </c>
      <c r="B820" s="104" t="s">
        <v>7124</v>
      </c>
      <c r="C820" t="s">
        <v>7930</v>
      </c>
    </row>
    <row r="821" spans="1:3">
      <c r="A821" s="57" t="s">
        <v>4202</v>
      </c>
      <c r="B821" s="104" t="s">
        <v>7125</v>
      </c>
      <c r="C821" t="s">
        <v>7930</v>
      </c>
    </row>
    <row r="822" spans="1:3">
      <c r="A822" s="57" t="s">
        <v>4203</v>
      </c>
      <c r="B822" s="104" t="s">
        <v>7126</v>
      </c>
      <c r="C822" t="s">
        <v>7930</v>
      </c>
    </row>
    <row r="823" spans="1:3">
      <c r="A823" s="57" t="s">
        <v>4203</v>
      </c>
      <c r="B823" s="104" t="s">
        <v>7127</v>
      </c>
      <c r="C823" t="s">
        <v>7930</v>
      </c>
    </row>
    <row r="824" spans="1:3">
      <c r="A824" s="57" t="s">
        <v>4203</v>
      </c>
      <c r="B824" s="104" t="s">
        <v>7128</v>
      </c>
      <c r="C824" t="s">
        <v>7930</v>
      </c>
    </row>
    <row r="825" spans="1:3">
      <c r="A825" s="57" t="s">
        <v>4203</v>
      </c>
      <c r="B825" s="104" t="s">
        <v>7129</v>
      </c>
      <c r="C825" t="s">
        <v>7930</v>
      </c>
    </row>
    <row r="826" spans="1:3">
      <c r="A826" s="57" t="s">
        <v>4203</v>
      </c>
      <c r="B826" s="104" t="s">
        <v>1665</v>
      </c>
      <c r="C826" t="s">
        <v>7930</v>
      </c>
    </row>
    <row r="827" spans="1:3">
      <c r="A827" s="57" t="s">
        <v>4203</v>
      </c>
      <c r="B827" s="104" t="s">
        <v>1666</v>
      </c>
      <c r="C827" t="s">
        <v>7930</v>
      </c>
    </row>
    <row r="828" spans="1:3">
      <c r="A828" s="57" t="s">
        <v>4203</v>
      </c>
      <c r="B828" s="104" t="s">
        <v>1667</v>
      </c>
      <c r="C828" t="s">
        <v>7930</v>
      </c>
    </row>
    <row r="829" spans="1:3">
      <c r="A829" s="57" t="s">
        <v>4203</v>
      </c>
      <c r="B829" s="104" t="s">
        <v>1668</v>
      </c>
      <c r="C829" t="s">
        <v>7930</v>
      </c>
    </row>
    <row r="830" spans="1:3">
      <c r="A830" s="57" t="s">
        <v>4203</v>
      </c>
      <c r="B830" s="104" t="s">
        <v>1669</v>
      </c>
      <c r="C830" t="s">
        <v>7930</v>
      </c>
    </row>
    <row r="831" spans="1:3">
      <c r="A831" s="57" t="s">
        <v>4203</v>
      </c>
      <c r="B831" s="104" t="s">
        <v>1670</v>
      </c>
      <c r="C831" t="s">
        <v>7930</v>
      </c>
    </row>
    <row r="832" spans="1:3">
      <c r="A832" s="57" t="s">
        <v>4203</v>
      </c>
      <c r="B832" s="104" t="s">
        <v>1671</v>
      </c>
      <c r="C832" t="s">
        <v>7930</v>
      </c>
    </row>
    <row r="833" spans="1:3">
      <c r="A833" s="57" t="s">
        <v>4203</v>
      </c>
      <c r="B833" s="104" t="s">
        <v>1672</v>
      </c>
      <c r="C833" t="s">
        <v>7930</v>
      </c>
    </row>
    <row r="834" spans="1:3">
      <c r="A834" s="57" t="s">
        <v>4203</v>
      </c>
      <c r="B834" s="104" t="s">
        <v>1673</v>
      </c>
      <c r="C834" t="s">
        <v>7930</v>
      </c>
    </row>
    <row r="835" spans="1:3">
      <c r="A835" s="57" t="s">
        <v>4203</v>
      </c>
      <c r="B835" s="104" t="s">
        <v>1674</v>
      </c>
      <c r="C835" t="s">
        <v>7930</v>
      </c>
    </row>
    <row r="836" spans="1:3">
      <c r="A836" s="57" t="s">
        <v>4203</v>
      </c>
      <c r="B836" s="104" t="s">
        <v>1675</v>
      </c>
      <c r="C836" t="s">
        <v>7930</v>
      </c>
    </row>
    <row r="837" spans="1:3">
      <c r="A837" s="57" t="s">
        <v>4203</v>
      </c>
      <c r="B837" s="104" t="s">
        <v>1676</v>
      </c>
      <c r="C837" t="s">
        <v>7930</v>
      </c>
    </row>
    <row r="838" spans="1:3">
      <c r="A838" s="57" t="s">
        <v>4203</v>
      </c>
      <c r="B838" s="104" t="s">
        <v>1677</v>
      </c>
      <c r="C838" t="s">
        <v>7930</v>
      </c>
    </row>
    <row r="839" spans="1:3">
      <c r="A839" s="57" t="s">
        <v>4203</v>
      </c>
      <c r="B839" s="104" t="s">
        <v>1678</v>
      </c>
      <c r="C839" t="s">
        <v>7930</v>
      </c>
    </row>
    <row r="840" spans="1:3">
      <c r="A840" s="57" t="s">
        <v>4203</v>
      </c>
      <c r="B840" s="104" t="s">
        <v>1679</v>
      </c>
      <c r="C840" t="s">
        <v>7930</v>
      </c>
    </row>
    <row r="841" spans="1:3">
      <c r="A841" s="57" t="s">
        <v>4203</v>
      </c>
      <c r="B841" s="104" t="s">
        <v>1680</v>
      </c>
      <c r="C841" t="s">
        <v>7930</v>
      </c>
    </row>
    <row r="842" spans="1:3">
      <c r="A842" s="57" t="s">
        <v>4203</v>
      </c>
      <c r="B842" s="104" t="s">
        <v>1681</v>
      </c>
      <c r="C842" t="s">
        <v>7930</v>
      </c>
    </row>
    <row r="843" spans="1:3">
      <c r="A843" s="57" t="s">
        <v>4203</v>
      </c>
      <c r="B843" s="104" t="s">
        <v>1682</v>
      </c>
      <c r="C843" t="s">
        <v>7930</v>
      </c>
    </row>
    <row r="844" spans="1:3">
      <c r="A844" s="57" t="s">
        <v>4203</v>
      </c>
      <c r="B844" s="104" t="s">
        <v>1683</v>
      </c>
      <c r="C844" t="s">
        <v>7930</v>
      </c>
    </row>
    <row r="845" spans="1:3">
      <c r="A845" s="57" t="s">
        <v>4203</v>
      </c>
      <c r="B845" s="104" t="s">
        <v>1684</v>
      </c>
      <c r="C845" t="s">
        <v>7930</v>
      </c>
    </row>
    <row r="846" spans="1:3">
      <c r="A846" s="57" t="s">
        <v>4203</v>
      </c>
      <c r="B846" s="104" t="s">
        <v>1685</v>
      </c>
      <c r="C846" t="s">
        <v>7930</v>
      </c>
    </row>
    <row r="847" spans="1:3">
      <c r="A847" s="57" t="s">
        <v>4203</v>
      </c>
      <c r="B847" s="104" t="s">
        <v>1686</v>
      </c>
      <c r="C847" t="s">
        <v>7930</v>
      </c>
    </row>
    <row r="848" spans="1:3">
      <c r="A848" s="57" t="s">
        <v>4203</v>
      </c>
      <c r="B848" s="104" t="s">
        <v>1687</v>
      </c>
      <c r="C848" t="s">
        <v>7930</v>
      </c>
    </row>
    <row r="849" spans="1:3">
      <c r="A849" s="57" t="s">
        <v>4204</v>
      </c>
      <c r="B849" s="104" t="s">
        <v>1688</v>
      </c>
      <c r="C849" t="s">
        <v>7930</v>
      </c>
    </row>
    <row r="850" spans="1:3">
      <c r="A850" s="57" t="s">
        <v>4204</v>
      </c>
      <c r="B850" s="104" t="s">
        <v>1689</v>
      </c>
      <c r="C850" t="s">
        <v>7930</v>
      </c>
    </row>
    <row r="851" spans="1:3">
      <c r="A851" s="57" t="s">
        <v>2024</v>
      </c>
      <c r="B851" s="104" t="s">
        <v>2236</v>
      </c>
      <c r="C851" t="s">
        <v>7930</v>
      </c>
    </row>
    <row r="852" spans="1:3">
      <c r="A852" s="57"/>
      <c r="B852" s="104" t="s">
        <v>2238</v>
      </c>
      <c r="C852" t="s">
        <v>7930</v>
      </c>
    </row>
    <row r="853" spans="1:3">
      <c r="A853" s="57" t="s">
        <v>2024</v>
      </c>
      <c r="B853" s="104" t="s">
        <v>1690</v>
      </c>
      <c r="C853" t="s">
        <v>7930</v>
      </c>
    </row>
    <row r="854" spans="1:3">
      <c r="A854" s="57" t="s">
        <v>4205</v>
      </c>
      <c r="B854" s="104" t="s">
        <v>1691</v>
      </c>
      <c r="C854" t="s">
        <v>7930</v>
      </c>
    </row>
    <row r="855" spans="1:3">
      <c r="A855" s="57" t="s">
        <v>4205</v>
      </c>
      <c r="B855" s="104" t="s">
        <v>1692</v>
      </c>
      <c r="C855" t="s">
        <v>7930</v>
      </c>
    </row>
    <row r="856" spans="1:3">
      <c r="A856" s="57" t="s">
        <v>2024</v>
      </c>
      <c r="B856" s="104" t="s">
        <v>1693</v>
      </c>
      <c r="C856" t="s">
        <v>7930</v>
      </c>
    </row>
    <row r="857" spans="1:3">
      <c r="A857" s="57" t="s">
        <v>2024</v>
      </c>
      <c r="B857" s="104" t="s">
        <v>1694</v>
      </c>
      <c r="C857" t="s">
        <v>7930</v>
      </c>
    </row>
    <row r="858" spans="1:3">
      <c r="A858" s="57" t="s">
        <v>4205</v>
      </c>
      <c r="B858" s="104" t="s">
        <v>1695</v>
      </c>
      <c r="C858" t="s">
        <v>7930</v>
      </c>
    </row>
    <row r="859" spans="1:3">
      <c r="A859" s="57"/>
      <c r="B859" s="104" t="s">
        <v>1696</v>
      </c>
      <c r="C859" t="s">
        <v>7930</v>
      </c>
    </row>
    <row r="860" spans="1:3">
      <c r="A860" s="57"/>
      <c r="B860" s="104" t="s">
        <v>1697</v>
      </c>
      <c r="C860" t="s">
        <v>7930</v>
      </c>
    </row>
    <row r="861" spans="1:3">
      <c r="A861" s="57" t="s">
        <v>2024</v>
      </c>
      <c r="B861" s="104" t="s">
        <v>1698</v>
      </c>
      <c r="C861" t="s">
        <v>7930</v>
      </c>
    </row>
    <row r="862" spans="1:3">
      <c r="A862" s="57" t="s">
        <v>2024</v>
      </c>
      <c r="B862" s="104" t="s">
        <v>1699</v>
      </c>
      <c r="C862" t="s">
        <v>7930</v>
      </c>
    </row>
    <row r="863" spans="1:3">
      <c r="A863" s="57" t="s">
        <v>2024</v>
      </c>
      <c r="B863" s="104" t="s">
        <v>1700</v>
      </c>
      <c r="C863" t="s">
        <v>7930</v>
      </c>
    </row>
    <row r="864" spans="1:3">
      <c r="A864" s="57" t="s">
        <v>2024</v>
      </c>
      <c r="B864" s="104" t="s">
        <v>1701</v>
      </c>
      <c r="C864" t="s">
        <v>7930</v>
      </c>
    </row>
    <row r="865" spans="1:3">
      <c r="A865" s="57" t="s">
        <v>2024</v>
      </c>
      <c r="B865" s="104" t="s">
        <v>1702</v>
      </c>
      <c r="C865" t="s">
        <v>7930</v>
      </c>
    </row>
    <row r="866" spans="1:3">
      <c r="A866" s="57" t="s">
        <v>2024</v>
      </c>
      <c r="B866" s="104" t="s">
        <v>1703</v>
      </c>
      <c r="C866" t="s">
        <v>7930</v>
      </c>
    </row>
    <row r="867" spans="1:3">
      <c r="A867" s="57" t="s">
        <v>2024</v>
      </c>
      <c r="B867" s="104" t="s">
        <v>1704</v>
      </c>
      <c r="C867" t="s">
        <v>7930</v>
      </c>
    </row>
    <row r="868" spans="1:3">
      <c r="A868" s="57" t="s">
        <v>4206</v>
      </c>
      <c r="B868" s="104" t="s">
        <v>1705</v>
      </c>
      <c r="C868" t="s">
        <v>7930</v>
      </c>
    </row>
    <row r="869" spans="1:3">
      <c r="A869" s="57" t="s">
        <v>2024</v>
      </c>
      <c r="B869" s="104" t="s">
        <v>1706</v>
      </c>
      <c r="C869" t="s">
        <v>7930</v>
      </c>
    </row>
    <row r="870" spans="1:3">
      <c r="A870" s="57" t="s">
        <v>2024</v>
      </c>
      <c r="B870" s="104" t="s">
        <v>1707</v>
      </c>
      <c r="C870" t="s">
        <v>7930</v>
      </c>
    </row>
    <row r="871" spans="1:3">
      <c r="A871" s="57" t="s">
        <v>4207</v>
      </c>
      <c r="B871" s="104" t="s">
        <v>2182</v>
      </c>
      <c r="C871" t="s">
        <v>7930</v>
      </c>
    </row>
    <row r="872" spans="1:3">
      <c r="A872" s="57" t="s">
        <v>4208</v>
      </c>
      <c r="B872" s="104" t="s">
        <v>1708</v>
      </c>
      <c r="C872" t="s">
        <v>7930</v>
      </c>
    </row>
    <row r="873" spans="1:3">
      <c r="A873" s="57" t="s">
        <v>4208</v>
      </c>
      <c r="B873" s="104" t="s">
        <v>1709</v>
      </c>
      <c r="C873" t="s">
        <v>7930</v>
      </c>
    </row>
    <row r="874" spans="1:3">
      <c r="A874" s="57" t="s">
        <v>4208</v>
      </c>
      <c r="B874" s="104" t="s">
        <v>1710</v>
      </c>
      <c r="C874" t="s">
        <v>7930</v>
      </c>
    </row>
    <row r="875" spans="1:3">
      <c r="A875" s="57" t="s">
        <v>4208</v>
      </c>
      <c r="B875" s="104" t="s">
        <v>1711</v>
      </c>
      <c r="C875" t="s">
        <v>7930</v>
      </c>
    </row>
    <row r="876" spans="1:3">
      <c r="A876" s="57" t="s">
        <v>4208</v>
      </c>
      <c r="B876" s="104" t="s">
        <v>1712</v>
      </c>
      <c r="C876" t="s">
        <v>7930</v>
      </c>
    </row>
    <row r="877" spans="1:3">
      <c r="A877" s="57" t="s">
        <v>4208</v>
      </c>
      <c r="B877" s="104" t="s">
        <v>1713</v>
      </c>
      <c r="C877" t="s">
        <v>7930</v>
      </c>
    </row>
    <row r="878" spans="1:3">
      <c r="A878" s="57" t="s">
        <v>4208</v>
      </c>
      <c r="B878" s="104" t="s">
        <v>1714</v>
      </c>
      <c r="C878" t="s">
        <v>7930</v>
      </c>
    </row>
    <row r="879" spans="1:3">
      <c r="A879" s="57" t="s">
        <v>4208</v>
      </c>
      <c r="B879" s="104" t="s">
        <v>1715</v>
      </c>
      <c r="C879" t="s">
        <v>7930</v>
      </c>
    </row>
    <row r="880" spans="1:3">
      <c r="A880" s="57" t="s">
        <v>4208</v>
      </c>
      <c r="B880" s="104" t="s">
        <v>1716</v>
      </c>
      <c r="C880" t="s">
        <v>7930</v>
      </c>
    </row>
    <row r="881" spans="1:3">
      <c r="A881" s="57" t="s">
        <v>4208</v>
      </c>
      <c r="B881" s="104" t="s">
        <v>1717</v>
      </c>
      <c r="C881" t="s">
        <v>7930</v>
      </c>
    </row>
    <row r="882" spans="1:3">
      <c r="A882" s="57" t="s">
        <v>4208</v>
      </c>
      <c r="B882" s="104" t="s">
        <v>1718</v>
      </c>
      <c r="C882" t="s">
        <v>7930</v>
      </c>
    </row>
    <row r="883" spans="1:3">
      <c r="A883" s="57" t="s">
        <v>4208</v>
      </c>
      <c r="B883" s="104" t="s">
        <v>1719</v>
      </c>
      <c r="C883" t="s">
        <v>7930</v>
      </c>
    </row>
    <row r="884" spans="1:3">
      <c r="A884" s="57" t="s">
        <v>4208</v>
      </c>
      <c r="B884" s="104" t="s">
        <v>1720</v>
      </c>
      <c r="C884" t="s">
        <v>7930</v>
      </c>
    </row>
    <row r="885" spans="1:3">
      <c r="A885" s="57" t="s">
        <v>4208</v>
      </c>
      <c r="B885" s="104" t="s">
        <v>1721</v>
      </c>
      <c r="C885" t="s">
        <v>7930</v>
      </c>
    </row>
    <row r="886" spans="1:3">
      <c r="A886" s="57" t="s">
        <v>4208</v>
      </c>
      <c r="B886" s="104" t="s">
        <v>1722</v>
      </c>
      <c r="C886" t="s">
        <v>7930</v>
      </c>
    </row>
    <row r="887" spans="1:3">
      <c r="A887" s="57" t="s">
        <v>4208</v>
      </c>
      <c r="B887" s="104" t="s">
        <v>1723</v>
      </c>
      <c r="C887" t="s">
        <v>7930</v>
      </c>
    </row>
    <row r="888" spans="1:3">
      <c r="A888" s="57" t="s">
        <v>4203</v>
      </c>
      <c r="B888" s="104" t="s">
        <v>1724</v>
      </c>
      <c r="C888" t="s">
        <v>7930</v>
      </c>
    </row>
    <row r="889" spans="1:3">
      <c r="A889" s="57" t="s">
        <v>2024</v>
      </c>
      <c r="B889" s="104" t="s">
        <v>1725</v>
      </c>
      <c r="C889" t="s">
        <v>7930</v>
      </c>
    </row>
    <row r="890" spans="1:3">
      <c r="A890" s="57" t="s">
        <v>4209</v>
      </c>
      <c r="B890" s="104" t="s">
        <v>1726</v>
      </c>
      <c r="C890" t="s">
        <v>7930</v>
      </c>
    </row>
    <row r="891" spans="1:3">
      <c r="A891" s="57" t="s">
        <v>2024</v>
      </c>
      <c r="B891" s="104" t="s">
        <v>2185</v>
      </c>
      <c r="C891" t="s">
        <v>7930</v>
      </c>
    </row>
    <row r="892" spans="1:3">
      <c r="A892" s="57" t="s">
        <v>2024</v>
      </c>
      <c r="B892" s="104" t="s">
        <v>1727</v>
      </c>
      <c r="C892" t="s">
        <v>7930</v>
      </c>
    </row>
    <row r="893" spans="1:3">
      <c r="A893" s="57" t="s">
        <v>2024</v>
      </c>
      <c r="B893" s="104" t="s">
        <v>1728</v>
      </c>
      <c r="C893" t="s">
        <v>7930</v>
      </c>
    </row>
    <row r="894" spans="1:3">
      <c r="A894" s="57" t="s">
        <v>4203</v>
      </c>
      <c r="B894" s="104" t="s">
        <v>1729</v>
      </c>
      <c r="C894" t="s">
        <v>7930</v>
      </c>
    </row>
    <row r="895" spans="1:3">
      <c r="A895" s="57" t="s">
        <v>2024</v>
      </c>
      <c r="B895" s="104" t="s">
        <v>1730</v>
      </c>
      <c r="C895" t="s">
        <v>7930</v>
      </c>
    </row>
    <row r="896" spans="1:3">
      <c r="A896" s="57" t="s">
        <v>6948</v>
      </c>
      <c r="B896" s="104" t="s">
        <v>1731</v>
      </c>
      <c r="C896" t="s">
        <v>7930</v>
      </c>
    </row>
    <row r="897" spans="1:3">
      <c r="A897" s="57" t="s">
        <v>4203</v>
      </c>
      <c r="B897" s="104" t="s">
        <v>1732</v>
      </c>
      <c r="C897" t="s">
        <v>7930</v>
      </c>
    </row>
    <row r="898" spans="1:3">
      <c r="A898" s="57" t="s">
        <v>2024</v>
      </c>
      <c r="B898" s="104" t="s">
        <v>1733</v>
      </c>
      <c r="C898" t="s">
        <v>7930</v>
      </c>
    </row>
    <row r="899" spans="1:3">
      <c r="A899" s="57" t="s">
        <v>2024</v>
      </c>
      <c r="B899" s="104" t="s">
        <v>1734</v>
      </c>
      <c r="C899" t="s">
        <v>7930</v>
      </c>
    </row>
    <row r="900" spans="1:3">
      <c r="A900" s="57" t="s">
        <v>4210</v>
      </c>
      <c r="B900" s="104" t="s">
        <v>1735</v>
      </c>
      <c r="C900" t="s">
        <v>7930</v>
      </c>
    </row>
    <row r="901" spans="1:3">
      <c r="A901" s="57" t="s">
        <v>2024</v>
      </c>
      <c r="B901" s="104" t="s">
        <v>1736</v>
      </c>
      <c r="C901" t="s">
        <v>7930</v>
      </c>
    </row>
    <row r="902" spans="1:3">
      <c r="A902" s="57" t="s">
        <v>4210</v>
      </c>
      <c r="B902" s="104" t="s">
        <v>1737</v>
      </c>
      <c r="C902" t="s">
        <v>7930</v>
      </c>
    </row>
    <row r="903" spans="1:3">
      <c r="A903" s="57" t="s">
        <v>2024</v>
      </c>
      <c r="B903" s="104" t="s">
        <v>1738</v>
      </c>
      <c r="C903" t="s">
        <v>7930</v>
      </c>
    </row>
    <row r="904" spans="1:3">
      <c r="A904" s="57" t="s">
        <v>4203</v>
      </c>
      <c r="B904" s="104" t="s">
        <v>1739</v>
      </c>
      <c r="C904" t="s">
        <v>7930</v>
      </c>
    </row>
    <row r="905" spans="1:3">
      <c r="A905" s="57" t="s">
        <v>4203</v>
      </c>
      <c r="B905" s="104" t="s">
        <v>1740</v>
      </c>
      <c r="C905" t="s">
        <v>7930</v>
      </c>
    </row>
    <row r="906" spans="1:3">
      <c r="A906" s="57" t="s">
        <v>4211</v>
      </c>
      <c r="B906" s="104" t="s">
        <v>1741</v>
      </c>
      <c r="C906" t="s">
        <v>7930</v>
      </c>
    </row>
    <row r="907" spans="1:3">
      <c r="A907" s="57" t="s">
        <v>4212</v>
      </c>
      <c r="B907" s="104" t="s">
        <v>1742</v>
      </c>
      <c r="C907" t="s">
        <v>7930</v>
      </c>
    </row>
    <row r="908" spans="1:3">
      <c r="A908" s="57" t="s">
        <v>4213</v>
      </c>
      <c r="B908" s="104" t="s">
        <v>1743</v>
      </c>
      <c r="C908" t="s">
        <v>7930</v>
      </c>
    </row>
    <row r="909" spans="1:3">
      <c r="A909" s="57" t="s">
        <v>4212</v>
      </c>
      <c r="B909" s="104" t="s">
        <v>1744</v>
      </c>
      <c r="C909" t="s">
        <v>7930</v>
      </c>
    </row>
    <row r="910" spans="1:3">
      <c r="A910" s="57" t="s">
        <v>4203</v>
      </c>
      <c r="B910" s="104" t="s">
        <v>1745</v>
      </c>
      <c r="C910" t="s">
        <v>7930</v>
      </c>
    </row>
    <row r="911" spans="1:3">
      <c r="A911" s="57" t="s">
        <v>4203</v>
      </c>
      <c r="B911" s="104" t="s">
        <v>1746</v>
      </c>
      <c r="C911" t="s">
        <v>7930</v>
      </c>
    </row>
    <row r="912" spans="1:3">
      <c r="A912" s="57" t="s">
        <v>4214</v>
      </c>
      <c r="B912" s="104" t="s">
        <v>1747</v>
      </c>
      <c r="C912" t="s">
        <v>7930</v>
      </c>
    </row>
    <row r="913" spans="1:3">
      <c r="A913" s="57" t="s">
        <v>4203</v>
      </c>
      <c r="B913" s="104" t="s">
        <v>1748</v>
      </c>
      <c r="C913" t="s">
        <v>7930</v>
      </c>
    </row>
    <row r="914" spans="1:3">
      <c r="A914" s="57" t="s">
        <v>4203</v>
      </c>
      <c r="B914" s="104" t="s">
        <v>1749</v>
      </c>
      <c r="C914" t="s">
        <v>7930</v>
      </c>
    </row>
    <row r="915" spans="1:3">
      <c r="A915" s="57" t="s">
        <v>4203</v>
      </c>
      <c r="B915" s="104" t="s">
        <v>1750</v>
      </c>
      <c r="C915" t="s">
        <v>7930</v>
      </c>
    </row>
    <row r="916" spans="1:3">
      <c r="A916" s="57" t="s">
        <v>4203</v>
      </c>
      <c r="B916" s="104" t="s">
        <v>1751</v>
      </c>
      <c r="C916" t="s">
        <v>7930</v>
      </c>
    </row>
    <row r="917" spans="1:3">
      <c r="A917" s="57" t="s">
        <v>4203</v>
      </c>
      <c r="B917" s="104" t="s">
        <v>1752</v>
      </c>
      <c r="C917" t="s">
        <v>7930</v>
      </c>
    </row>
    <row r="918" spans="1:3">
      <c r="A918" s="57" t="s">
        <v>4203</v>
      </c>
      <c r="B918" s="104" t="s">
        <v>1753</v>
      </c>
      <c r="C918" t="s">
        <v>7930</v>
      </c>
    </row>
    <row r="919" spans="1:3">
      <c r="A919" s="57" t="s">
        <v>4212</v>
      </c>
      <c r="B919" s="104" t="s">
        <v>1754</v>
      </c>
      <c r="C919" t="s">
        <v>7930</v>
      </c>
    </row>
    <row r="920" spans="1:3">
      <c r="A920" s="57" t="s">
        <v>4212</v>
      </c>
      <c r="B920" s="104" t="s">
        <v>1755</v>
      </c>
      <c r="C920" t="s">
        <v>7930</v>
      </c>
    </row>
    <row r="921" spans="1:3">
      <c r="A921" s="57" t="s">
        <v>4215</v>
      </c>
      <c r="B921" s="104" t="s">
        <v>1756</v>
      </c>
      <c r="C921" t="s">
        <v>7930</v>
      </c>
    </row>
    <row r="922" spans="1:3">
      <c r="A922" s="57" t="s">
        <v>4212</v>
      </c>
      <c r="B922" s="104" t="s">
        <v>1757</v>
      </c>
      <c r="C922" t="s">
        <v>7930</v>
      </c>
    </row>
    <row r="923" spans="1:3">
      <c r="A923" s="57" t="s">
        <v>4216</v>
      </c>
      <c r="B923" s="104" t="s">
        <v>2193</v>
      </c>
      <c r="C923" t="s">
        <v>7930</v>
      </c>
    </row>
    <row r="924" spans="1:3">
      <c r="A924" s="57" t="s">
        <v>6948</v>
      </c>
      <c r="B924" s="104" t="s">
        <v>2194</v>
      </c>
      <c r="C924" t="s">
        <v>7930</v>
      </c>
    </row>
    <row r="925" spans="1:3">
      <c r="A925" s="57" t="s">
        <v>4217</v>
      </c>
      <c r="B925" s="104" t="s">
        <v>2195</v>
      </c>
      <c r="C925" t="s">
        <v>7930</v>
      </c>
    </row>
    <row r="926" spans="1:3">
      <c r="A926" s="57" t="s">
        <v>4218</v>
      </c>
      <c r="B926" s="104" t="s">
        <v>2197</v>
      </c>
      <c r="C926" t="s">
        <v>7930</v>
      </c>
    </row>
    <row r="927" spans="1:3">
      <c r="A927" s="57" t="s">
        <v>4219</v>
      </c>
      <c r="B927" s="104" t="s">
        <v>2084</v>
      </c>
      <c r="C927" t="s">
        <v>7930</v>
      </c>
    </row>
    <row r="928" spans="1:3">
      <c r="A928" s="57" t="s">
        <v>4220</v>
      </c>
      <c r="B928" s="104" t="s">
        <v>2198</v>
      </c>
      <c r="C928" t="s">
        <v>7930</v>
      </c>
    </row>
    <row r="929" spans="1:3">
      <c r="A929" s="57" t="s">
        <v>1758</v>
      </c>
      <c r="B929" s="104" t="s">
        <v>2199</v>
      </c>
      <c r="C929" t="s">
        <v>7930</v>
      </c>
    </row>
    <row r="930" spans="1:3">
      <c r="A930" s="57" t="s">
        <v>6948</v>
      </c>
      <c r="B930" s="104" t="s">
        <v>2200</v>
      </c>
      <c r="C930" t="s">
        <v>7930</v>
      </c>
    </row>
    <row r="931" spans="1:3">
      <c r="A931" s="57" t="s">
        <v>4221</v>
      </c>
      <c r="B931" s="104" t="s">
        <v>1759</v>
      </c>
      <c r="C931" t="s">
        <v>7930</v>
      </c>
    </row>
    <row r="932" spans="1:3">
      <c r="A932" s="57" t="s">
        <v>4221</v>
      </c>
      <c r="B932" s="104" t="s">
        <v>1760</v>
      </c>
      <c r="C932" t="s">
        <v>7930</v>
      </c>
    </row>
    <row r="933" spans="1:3">
      <c r="A933" s="57" t="s">
        <v>4221</v>
      </c>
      <c r="B933" s="104" t="s">
        <v>2204</v>
      </c>
      <c r="C933" t="s">
        <v>7930</v>
      </c>
    </row>
    <row r="934" spans="1:3">
      <c r="A934" s="57" t="s">
        <v>7059</v>
      </c>
      <c r="B934" s="104" t="s">
        <v>1761</v>
      </c>
      <c r="C934" t="s">
        <v>7930</v>
      </c>
    </row>
    <row r="935" spans="1:3">
      <c r="A935" s="57" t="s">
        <v>2053</v>
      </c>
      <c r="B935" s="104" t="s">
        <v>1762</v>
      </c>
      <c r="C935" t="s">
        <v>7930</v>
      </c>
    </row>
    <row r="936" spans="1:3">
      <c r="A936" s="57" t="s">
        <v>2053</v>
      </c>
      <c r="B936" s="104" t="s">
        <v>1763</v>
      </c>
      <c r="C936" t="s">
        <v>7930</v>
      </c>
    </row>
    <row r="937" spans="1:3">
      <c r="A937" s="57" t="s">
        <v>7059</v>
      </c>
      <c r="B937" s="104" t="s">
        <v>1764</v>
      </c>
      <c r="C937" t="s">
        <v>7930</v>
      </c>
    </row>
    <row r="938" spans="1:3">
      <c r="A938" s="57" t="s">
        <v>4222</v>
      </c>
      <c r="B938" s="104" t="s">
        <v>1765</v>
      </c>
      <c r="C938" t="s">
        <v>7930</v>
      </c>
    </row>
    <row r="939" spans="1:3">
      <c r="A939" s="57" t="s">
        <v>4222</v>
      </c>
      <c r="B939" s="104" t="s">
        <v>1766</v>
      </c>
      <c r="C939" t="s">
        <v>7930</v>
      </c>
    </row>
    <row r="940" spans="1:3">
      <c r="A940" s="57" t="s">
        <v>2053</v>
      </c>
      <c r="B940" s="104" t="s">
        <v>1767</v>
      </c>
      <c r="C940" t="s">
        <v>7930</v>
      </c>
    </row>
    <row r="941" spans="1:3">
      <c r="A941" s="57" t="s">
        <v>2053</v>
      </c>
      <c r="B941" s="104" t="s">
        <v>1768</v>
      </c>
      <c r="C941" t="s">
        <v>7930</v>
      </c>
    </row>
    <row r="942" spans="1:3">
      <c r="A942" s="57" t="s">
        <v>2053</v>
      </c>
      <c r="B942" s="104" t="s">
        <v>2212</v>
      </c>
      <c r="C942" t="s">
        <v>7930</v>
      </c>
    </row>
    <row r="943" spans="1:3">
      <c r="A943" s="57" t="s">
        <v>4223</v>
      </c>
      <c r="B943" s="104" t="s">
        <v>2213</v>
      </c>
      <c r="C943" t="s">
        <v>7930</v>
      </c>
    </row>
    <row r="944" spans="1:3">
      <c r="A944" s="57" t="s">
        <v>4223</v>
      </c>
      <c r="B944" s="104" t="s">
        <v>2216</v>
      </c>
      <c r="C944" t="s">
        <v>7930</v>
      </c>
    </row>
    <row r="945" spans="1:3">
      <c r="A945" s="57" t="s">
        <v>6948</v>
      </c>
      <c r="B945" s="104" t="s">
        <v>2219</v>
      </c>
      <c r="C945" t="s">
        <v>7930</v>
      </c>
    </row>
    <row r="946" spans="1:3">
      <c r="A946" s="57" t="s">
        <v>4224</v>
      </c>
      <c r="B946" s="104" t="s">
        <v>2222</v>
      </c>
      <c r="C946" t="s">
        <v>7930</v>
      </c>
    </row>
    <row r="947" spans="1:3">
      <c r="A947" s="57" t="s">
        <v>4203</v>
      </c>
      <c r="B947" s="104" t="s">
        <v>1769</v>
      </c>
      <c r="C947" t="s">
        <v>7930</v>
      </c>
    </row>
    <row r="948" spans="1:3">
      <c r="A948" s="57" t="s">
        <v>4203</v>
      </c>
      <c r="B948" s="104" t="s">
        <v>1770</v>
      </c>
      <c r="C948" t="s">
        <v>7930</v>
      </c>
    </row>
    <row r="949" spans="1:3">
      <c r="A949" s="57" t="s">
        <v>4203</v>
      </c>
      <c r="B949" s="104" t="s">
        <v>1771</v>
      </c>
      <c r="C949" t="s">
        <v>7930</v>
      </c>
    </row>
    <row r="950" spans="1:3">
      <c r="A950" s="57" t="s">
        <v>4225</v>
      </c>
      <c r="B950" s="104" t="s">
        <v>1772</v>
      </c>
      <c r="C950" t="s">
        <v>7930</v>
      </c>
    </row>
    <row r="951" spans="1:3">
      <c r="A951" s="57" t="s">
        <v>4203</v>
      </c>
      <c r="B951" s="104" t="s">
        <v>1773</v>
      </c>
      <c r="C951" t="s">
        <v>7930</v>
      </c>
    </row>
    <row r="952" spans="1:3">
      <c r="A952" s="57" t="s">
        <v>4226</v>
      </c>
      <c r="B952" s="104" t="s">
        <v>1774</v>
      </c>
      <c r="C952" t="s">
        <v>7930</v>
      </c>
    </row>
    <row r="953" spans="1:3">
      <c r="A953" s="57" t="s">
        <v>4227</v>
      </c>
      <c r="B953" s="104" t="s">
        <v>1775</v>
      </c>
      <c r="C953" t="s">
        <v>7930</v>
      </c>
    </row>
    <row r="954" spans="1:3">
      <c r="A954" s="57" t="s">
        <v>4228</v>
      </c>
      <c r="B954" s="104" t="s">
        <v>1776</v>
      </c>
      <c r="C954" t="s">
        <v>7930</v>
      </c>
    </row>
    <row r="955" spans="1:3">
      <c r="A955" s="57" t="s">
        <v>2024</v>
      </c>
      <c r="B955" s="104" t="s">
        <v>2226</v>
      </c>
      <c r="C955" t="s">
        <v>7930</v>
      </c>
    </row>
    <row r="956" spans="1:3">
      <c r="A956" s="57" t="s">
        <v>2024</v>
      </c>
      <c r="B956" s="104" t="s">
        <v>2229</v>
      </c>
      <c r="C956" t="s">
        <v>7930</v>
      </c>
    </row>
    <row r="957" spans="1:3">
      <c r="A957" s="57" t="s">
        <v>2024</v>
      </c>
      <c r="B957" s="104" t="s">
        <v>2232</v>
      </c>
      <c r="C957" t="s">
        <v>7930</v>
      </c>
    </row>
    <row r="958" spans="1:3">
      <c r="A958" s="57" t="s">
        <v>4229</v>
      </c>
      <c r="B958" s="104" t="s">
        <v>2234</v>
      </c>
      <c r="C958" t="s">
        <v>7930</v>
      </c>
    </row>
    <row r="959" spans="1:3">
      <c r="A959" s="57" t="s">
        <v>2024</v>
      </c>
      <c r="B959" s="104" t="s">
        <v>2235</v>
      </c>
      <c r="C959" t="s">
        <v>7930</v>
      </c>
    </row>
    <row r="960" spans="1:3">
      <c r="A960" s="57" t="s">
        <v>4230</v>
      </c>
      <c r="B960" s="104" t="s">
        <v>2136</v>
      </c>
      <c r="C960" t="s">
        <v>7930</v>
      </c>
    </row>
    <row r="961" spans="1:3">
      <c r="A961" s="57" t="s">
        <v>4191</v>
      </c>
      <c r="B961" s="104" t="s">
        <v>1777</v>
      </c>
      <c r="C961" t="s">
        <v>7930</v>
      </c>
    </row>
    <row r="962" spans="1:3">
      <c r="A962" s="57" t="s">
        <v>4191</v>
      </c>
      <c r="B962" s="104" t="s">
        <v>2286</v>
      </c>
      <c r="C962" t="s">
        <v>7930</v>
      </c>
    </row>
    <row r="963" spans="1:3">
      <c r="A963" s="57" t="s">
        <v>4191</v>
      </c>
      <c r="B963" s="104" t="s">
        <v>2289</v>
      </c>
      <c r="C963" t="s">
        <v>7930</v>
      </c>
    </row>
    <row r="964" spans="1:3">
      <c r="A964" s="57" t="s">
        <v>4191</v>
      </c>
      <c r="B964" s="104" t="s">
        <v>2292</v>
      </c>
      <c r="C964" t="s">
        <v>7930</v>
      </c>
    </row>
    <row r="965" spans="1:3">
      <c r="A965" s="57" t="s">
        <v>4191</v>
      </c>
      <c r="B965" s="104" t="s">
        <v>2294</v>
      </c>
      <c r="C965" t="s">
        <v>7930</v>
      </c>
    </row>
    <row r="966" spans="1:3">
      <c r="A966" s="57" t="s">
        <v>4231</v>
      </c>
      <c r="B966" s="104" t="s">
        <v>2058</v>
      </c>
      <c r="C966" t="s">
        <v>7931</v>
      </c>
    </row>
    <row r="967" spans="1:3">
      <c r="A967" s="57" t="s">
        <v>4232</v>
      </c>
      <c r="B967" s="104" t="s">
        <v>1778</v>
      </c>
      <c r="C967" t="s">
        <v>7931</v>
      </c>
    </row>
    <row r="968" spans="1:3">
      <c r="A968" s="57" t="s">
        <v>4233</v>
      </c>
      <c r="B968" s="104" t="s">
        <v>1779</v>
      </c>
      <c r="C968" t="s">
        <v>7931</v>
      </c>
    </row>
    <row r="969" spans="1:3">
      <c r="A969" s="57" t="s">
        <v>4234</v>
      </c>
      <c r="B969" s="104" t="s">
        <v>1780</v>
      </c>
      <c r="C969" t="s">
        <v>7931</v>
      </c>
    </row>
    <row r="970" spans="1:3">
      <c r="A970" s="57" t="s">
        <v>4235</v>
      </c>
      <c r="B970" s="104" t="s">
        <v>1781</v>
      </c>
      <c r="C970" t="s">
        <v>7931</v>
      </c>
    </row>
    <row r="971" spans="1:3">
      <c r="A971" s="57" t="s">
        <v>4236</v>
      </c>
      <c r="B971" s="104" t="s">
        <v>1782</v>
      </c>
      <c r="C971" t="s">
        <v>7931</v>
      </c>
    </row>
    <row r="972" spans="1:3">
      <c r="A972" s="57"/>
      <c r="B972" s="104" t="s">
        <v>1783</v>
      </c>
      <c r="C972" t="s">
        <v>7931</v>
      </c>
    </row>
    <row r="973" spans="1:3">
      <c r="A973" s="57" t="s">
        <v>4237</v>
      </c>
      <c r="B973" s="104" t="s">
        <v>1784</v>
      </c>
      <c r="C973" t="s">
        <v>7931</v>
      </c>
    </row>
    <row r="974" spans="1:3">
      <c r="A974" s="57"/>
      <c r="B974" s="104" t="s">
        <v>1785</v>
      </c>
      <c r="C974" t="s">
        <v>7931</v>
      </c>
    </row>
    <row r="975" spans="1:3">
      <c r="A975" s="57" t="s">
        <v>4238</v>
      </c>
      <c r="B975" s="104" t="s">
        <v>1786</v>
      </c>
      <c r="C975" t="s">
        <v>7931</v>
      </c>
    </row>
    <row r="976" spans="1:3">
      <c r="A976" s="57" t="s">
        <v>4239</v>
      </c>
      <c r="B976" s="104" t="s">
        <v>1787</v>
      </c>
      <c r="C976" t="s">
        <v>7931</v>
      </c>
    </row>
    <row r="977" spans="1:3">
      <c r="A977" s="57" t="s">
        <v>4240</v>
      </c>
      <c r="B977" s="104" t="s">
        <v>1788</v>
      </c>
      <c r="C977" t="s">
        <v>7931</v>
      </c>
    </row>
    <row r="978" spans="1:3">
      <c r="A978" s="57"/>
      <c r="B978" s="104" t="s">
        <v>1789</v>
      </c>
      <c r="C978" t="s">
        <v>7931</v>
      </c>
    </row>
    <row r="979" spans="1:3">
      <c r="A979" s="57"/>
      <c r="B979" s="104" t="s">
        <v>1790</v>
      </c>
      <c r="C979" t="s">
        <v>7931</v>
      </c>
    </row>
    <row r="980" spans="1:3">
      <c r="A980" s="57"/>
      <c r="B980" s="104" t="s">
        <v>1791</v>
      </c>
      <c r="C980" t="s">
        <v>7931</v>
      </c>
    </row>
    <row r="981" spans="1:3">
      <c r="A981" s="57" t="s">
        <v>4241</v>
      </c>
      <c r="B981" s="104" t="s">
        <v>1792</v>
      </c>
      <c r="C981" t="s">
        <v>7931</v>
      </c>
    </row>
    <row r="982" spans="1:3">
      <c r="A982" s="57"/>
      <c r="B982" s="104" t="s">
        <v>1793</v>
      </c>
      <c r="C982" t="s">
        <v>7931</v>
      </c>
    </row>
    <row r="983" spans="1:3">
      <c r="A983" s="57" t="s">
        <v>4242</v>
      </c>
      <c r="B983" s="104" t="s">
        <v>1794</v>
      </c>
      <c r="C983" t="s">
        <v>7931</v>
      </c>
    </row>
    <row r="984" spans="1:3">
      <c r="A984" s="57"/>
      <c r="B984" s="104" t="s">
        <v>1795</v>
      </c>
      <c r="C984" t="s">
        <v>7931</v>
      </c>
    </row>
    <row r="985" spans="1:3">
      <c r="A985" s="57"/>
      <c r="B985" s="104" t="s">
        <v>1796</v>
      </c>
      <c r="C985" t="s">
        <v>7931</v>
      </c>
    </row>
    <row r="986" spans="1:3">
      <c r="A986" s="57" t="s">
        <v>4243</v>
      </c>
      <c r="B986" s="104" t="s">
        <v>1797</v>
      </c>
      <c r="C986" t="s">
        <v>7931</v>
      </c>
    </row>
    <row r="987" spans="1:3">
      <c r="A987" s="57" t="s">
        <v>4244</v>
      </c>
      <c r="B987" s="104" t="s">
        <v>1798</v>
      </c>
      <c r="C987" t="s">
        <v>7931</v>
      </c>
    </row>
    <row r="988" spans="1:3">
      <c r="A988" s="57" t="s">
        <v>4245</v>
      </c>
      <c r="B988" s="104" t="s">
        <v>1799</v>
      </c>
      <c r="C988" t="s">
        <v>7931</v>
      </c>
    </row>
    <row r="989" spans="1:3">
      <c r="A989" s="57" t="s">
        <v>4246</v>
      </c>
      <c r="B989" s="104" t="s">
        <v>1800</v>
      </c>
      <c r="C989" t="s">
        <v>7931</v>
      </c>
    </row>
    <row r="990" spans="1:3">
      <c r="A990" s="57" t="s">
        <v>4247</v>
      </c>
      <c r="B990" s="104" t="s">
        <v>1801</v>
      </c>
      <c r="C990" t="s">
        <v>7931</v>
      </c>
    </row>
    <row r="991" spans="1:3">
      <c r="A991" s="57"/>
      <c r="B991" s="104" t="s">
        <v>1802</v>
      </c>
      <c r="C991" t="s">
        <v>7931</v>
      </c>
    </row>
    <row r="992" spans="1:3">
      <c r="A992" s="57"/>
      <c r="B992" s="104" t="s">
        <v>1803</v>
      </c>
      <c r="C992" t="s">
        <v>7931</v>
      </c>
    </row>
    <row r="993" spans="1:3">
      <c r="A993" s="57"/>
      <c r="B993" s="104" t="s">
        <v>1804</v>
      </c>
      <c r="C993" t="s">
        <v>7931</v>
      </c>
    </row>
    <row r="994" spans="1:3">
      <c r="A994" s="57" t="s">
        <v>1806</v>
      </c>
      <c r="B994" s="104" t="s">
        <v>1805</v>
      </c>
      <c r="C994" t="s">
        <v>7931</v>
      </c>
    </row>
    <row r="995" spans="1:3">
      <c r="A995" s="57" t="s">
        <v>4235</v>
      </c>
      <c r="B995" s="104" t="s">
        <v>2063</v>
      </c>
      <c r="C995" t="s">
        <v>7931</v>
      </c>
    </row>
    <row r="996" spans="1:3">
      <c r="A996" s="57" t="s">
        <v>4235</v>
      </c>
      <c r="B996" s="104" t="s">
        <v>2065</v>
      </c>
      <c r="C996" t="s">
        <v>7931</v>
      </c>
    </row>
    <row r="997" spans="1:3">
      <c r="A997" s="57" t="s">
        <v>4235</v>
      </c>
      <c r="B997" s="104" t="s">
        <v>2067</v>
      </c>
      <c r="C997" t="s">
        <v>7931</v>
      </c>
    </row>
    <row r="998" spans="1:3">
      <c r="A998" s="57" t="s">
        <v>4248</v>
      </c>
      <c r="B998" s="104" t="s">
        <v>6955</v>
      </c>
      <c r="C998" t="s">
        <v>7931</v>
      </c>
    </row>
    <row r="999" spans="1:3">
      <c r="A999" s="57" t="s">
        <v>4203</v>
      </c>
      <c r="B999" s="104" t="s">
        <v>6957</v>
      </c>
      <c r="C999" t="s">
        <v>7931</v>
      </c>
    </row>
    <row r="1000" spans="1:3">
      <c r="A1000" s="57" t="s">
        <v>4249</v>
      </c>
      <c r="B1000" s="104" t="s">
        <v>6961</v>
      </c>
      <c r="C1000" t="s">
        <v>7931</v>
      </c>
    </row>
    <row r="1001" spans="1:3">
      <c r="A1001" s="57" t="s">
        <v>4235</v>
      </c>
      <c r="B1001" s="104" t="s">
        <v>1807</v>
      </c>
      <c r="C1001" t="s">
        <v>7931</v>
      </c>
    </row>
    <row r="1002" spans="1:3">
      <c r="A1002" s="57" t="s">
        <v>4250</v>
      </c>
      <c r="B1002" s="104" t="s">
        <v>1808</v>
      </c>
      <c r="C1002" t="s">
        <v>7931</v>
      </c>
    </row>
    <row r="1003" spans="1:3">
      <c r="A1003" s="57" t="s">
        <v>4251</v>
      </c>
      <c r="B1003" s="104" t="s">
        <v>1809</v>
      </c>
      <c r="C1003" t="s">
        <v>7931</v>
      </c>
    </row>
    <row r="1004" spans="1:3">
      <c r="A1004" s="57" t="s">
        <v>4251</v>
      </c>
      <c r="B1004" s="104" t="s">
        <v>1810</v>
      </c>
      <c r="C1004" t="s">
        <v>7931</v>
      </c>
    </row>
    <row r="1005" spans="1:3">
      <c r="A1005" s="57" t="s">
        <v>4251</v>
      </c>
      <c r="B1005" s="104" t="s">
        <v>1811</v>
      </c>
      <c r="C1005" t="s">
        <v>7931</v>
      </c>
    </row>
    <row r="1006" spans="1:3">
      <c r="A1006" s="57" t="s">
        <v>4249</v>
      </c>
      <c r="B1006" s="104" t="s">
        <v>1812</v>
      </c>
      <c r="C1006" t="s">
        <v>7931</v>
      </c>
    </row>
    <row r="1007" spans="1:3">
      <c r="A1007" s="57" t="s">
        <v>4249</v>
      </c>
      <c r="B1007" s="104" t="s">
        <v>1813</v>
      </c>
      <c r="C1007" t="s">
        <v>7931</v>
      </c>
    </row>
    <row r="1008" spans="1:3">
      <c r="A1008" s="57" t="s">
        <v>4252</v>
      </c>
      <c r="B1008" s="104" t="s">
        <v>1814</v>
      </c>
      <c r="C1008" t="s">
        <v>7931</v>
      </c>
    </row>
    <row r="1009" spans="1:3">
      <c r="A1009" s="57" t="s">
        <v>4252</v>
      </c>
      <c r="B1009" s="104" t="s">
        <v>1815</v>
      </c>
      <c r="C1009" t="s">
        <v>7931</v>
      </c>
    </row>
    <row r="1010" spans="1:3">
      <c r="A1010" s="57" t="s">
        <v>4249</v>
      </c>
      <c r="B1010" s="104" t="s">
        <v>1816</v>
      </c>
      <c r="C1010" t="s">
        <v>7931</v>
      </c>
    </row>
    <row r="1011" spans="1:3">
      <c r="A1011" s="57" t="s">
        <v>4251</v>
      </c>
      <c r="B1011" s="104" t="s">
        <v>1817</v>
      </c>
      <c r="C1011" t="s">
        <v>7931</v>
      </c>
    </row>
    <row r="1012" spans="1:3">
      <c r="A1012" s="57" t="s">
        <v>4235</v>
      </c>
      <c r="B1012" s="104" t="s">
        <v>2072</v>
      </c>
      <c r="C1012" t="s">
        <v>7931</v>
      </c>
    </row>
    <row r="1013" spans="1:3">
      <c r="A1013" s="57" t="s">
        <v>4253</v>
      </c>
      <c r="B1013" s="104" t="s">
        <v>2073</v>
      </c>
      <c r="C1013" t="s">
        <v>7931</v>
      </c>
    </row>
    <row r="1014" spans="1:3">
      <c r="A1014" s="57" t="s">
        <v>2041</v>
      </c>
      <c r="B1014" s="104" t="s">
        <v>1818</v>
      </c>
      <c r="C1014" t="s">
        <v>7931</v>
      </c>
    </row>
    <row r="1015" spans="1:3">
      <c r="A1015" s="57" t="s">
        <v>2041</v>
      </c>
      <c r="B1015" s="104" t="s">
        <v>1819</v>
      </c>
      <c r="C1015" t="s">
        <v>7931</v>
      </c>
    </row>
    <row r="1016" spans="1:3">
      <c r="A1016" s="57" t="s">
        <v>4203</v>
      </c>
      <c r="B1016" s="104" t="s">
        <v>1820</v>
      </c>
      <c r="C1016" t="s">
        <v>7931</v>
      </c>
    </row>
    <row r="1017" spans="1:3">
      <c r="A1017" s="57" t="s">
        <v>4254</v>
      </c>
      <c r="B1017" s="104" t="s">
        <v>1821</v>
      </c>
      <c r="C1017" t="s">
        <v>7931</v>
      </c>
    </row>
    <row r="1018" spans="1:3">
      <c r="A1018" s="57" t="s">
        <v>4254</v>
      </c>
      <c r="B1018" s="104" t="s">
        <v>1822</v>
      </c>
      <c r="C1018" t="s">
        <v>7931</v>
      </c>
    </row>
    <row r="1019" spans="1:3">
      <c r="A1019" s="57" t="s">
        <v>4255</v>
      </c>
      <c r="B1019" s="104" t="s">
        <v>1823</v>
      </c>
      <c r="C1019" t="s">
        <v>7931</v>
      </c>
    </row>
    <row r="1020" spans="1:3">
      <c r="A1020" s="57" t="s">
        <v>4255</v>
      </c>
      <c r="B1020" s="104" t="s">
        <v>1824</v>
      </c>
      <c r="C1020" t="s">
        <v>7931</v>
      </c>
    </row>
    <row r="1021" spans="1:3">
      <c r="A1021" s="57" t="s">
        <v>4256</v>
      </c>
      <c r="B1021" s="104" t="s">
        <v>2078</v>
      </c>
      <c r="C1021" t="s">
        <v>7931</v>
      </c>
    </row>
    <row r="1022" spans="1:3">
      <c r="A1022" s="57" t="s">
        <v>4203</v>
      </c>
      <c r="B1022" s="104" t="s">
        <v>7021</v>
      </c>
      <c r="C1022" t="s">
        <v>7931</v>
      </c>
    </row>
    <row r="1023" spans="1:3">
      <c r="A1023" s="57" t="s">
        <v>4256</v>
      </c>
      <c r="B1023" s="104" t="s">
        <v>1825</v>
      </c>
      <c r="C1023" t="s">
        <v>7931</v>
      </c>
    </row>
    <row r="1024" spans="1:3">
      <c r="A1024" s="57" t="s">
        <v>4257</v>
      </c>
      <c r="B1024" s="104" t="s">
        <v>1826</v>
      </c>
      <c r="C1024" t="s">
        <v>7931</v>
      </c>
    </row>
    <row r="1025" spans="1:3">
      <c r="A1025" s="57" t="s">
        <v>4258</v>
      </c>
      <c r="B1025" s="104" t="s">
        <v>1827</v>
      </c>
      <c r="C1025" t="s">
        <v>7931</v>
      </c>
    </row>
    <row r="1026" spans="1:3">
      <c r="A1026" s="57" t="s">
        <v>4259</v>
      </c>
      <c r="B1026" s="104" t="s">
        <v>1828</v>
      </c>
      <c r="C1026" t="s">
        <v>7931</v>
      </c>
    </row>
    <row r="1027" spans="1:3">
      <c r="A1027" s="57" t="s">
        <v>4259</v>
      </c>
      <c r="B1027" s="104" t="s">
        <v>1829</v>
      </c>
      <c r="C1027" t="s">
        <v>7931</v>
      </c>
    </row>
    <row r="1028" spans="1:3">
      <c r="A1028" s="57" t="s">
        <v>4260</v>
      </c>
      <c r="B1028" s="104" t="s">
        <v>1830</v>
      </c>
      <c r="C1028" t="s">
        <v>7931</v>
      </c>
    </row>
    <row r="1029" spans="1:3">
      <c r="A1029" s="57" t="s">
        <v>4259</v>
      </c>
      <c r="B1029" s="104" t="s">
        <v>1831</v>
      </c>
      <c r="C1029" t="s">
        <v>7931</v>
      </c>
    </row>
    <row r="1030" spans="1:3">
      <c r="A1030" s="57" t="s">
        <v>4259</v>
      </c>
      <c r="B1030" s="104" t="s">
        <v>1832</v>
      </c>
      <c r="C1030" t="s">
        <v>7931</v>
      </c>
    </row>
    <row r="1031" spans="1:3">
      <c r="A1031" s="57" t="s">
        <v>4259</v>
      </c>
      <c r="B1031" s="104" t="s">
        <v>1833</v>
      </c>
      <c r="C1031" t="s">
        <v>7931</v>
      </c>
    </row>
    <row r="1032" spans="1:3">
      <c r="A1032" s="57" t="s">
        <v>4203</v>
      </c>
      <c r="B1032" s="104" t="s">
        <v>7025</v>
      </c>
      <c r="C1032" t="s">
        <v>7931</v>
      </c>
    </row>
    <row r="1033" spans="1:3">
      <c r="A1033" s="57" t="s">
        <v>4203</v>
      </c>
      <c r="B1033" s="104" t="s">
        <v>7027</v>
      </c>
      <c r="C1033" t="s">
        <v>7931</v>
      </c>
    </row>
    <row r="1034" spans="1:3">
      <c r="A1034" s="57" t="s">
        <v>4261</v>
      </c>
      <c r="B1034" s="104" t="s">
        <v>1834</v>
      </c>
      <c r="C1034" t="s">
        <v>7931</v>
      </c>
    </row>
    <row r="1035" spans="1:3">
      <c r="A1035" s="57" t="s">
        <v>4262</v>
      </c>
      <c r="B1035" s="104" t="s">
        <v>1835</v>
      </c>
      <c r="C1035" t="s">
        <v>7931</v>
      </c>
    </row>
    <row r="1036" spans="1:3">
      <c r="A1036" s="57"/>
      <c r="B1036" s="104" t="s">
        <v>1836</v>
      </c>
      <c r="C1036" t="s">
        <v>7931</v>
      </c>
    </row>
    <row r="1037" spans="1:3">
      <c r="A1037" s="57" t="s">
        <v>4263</v>
      </c>
      <c r="B1037" s="104" t="s">
        <v>1837</v>
      </c>
      <c r="C1037" t="s">
        <v>7931</v>
      </c>
    </row>
    <row r="1038" spans="1:3">
      <c r="A1038" s="57" t="s">
        <v>4262</v>
      </c>
      <c r="B1038" s="104" t="s">
        <v>1838</v>
      </c>
      <c r="C1038" t="s">
        <v>7931</v>
      </c>
    </row>
    <row r="1039" spans="1:3">
      <c r="A1039" s="57" t="s">
        <v>4264</v>
      </c>
      <c r="B1039" s="104" t="s">
        <v>1839</v>
      </c>
      <c r="C1039" t="s">
        <v>7931</v>
      </c>
    </row>
    <row r="1040" spans="1:3">
      <c r="A1040" s="57" t="s">
        <v>4264</v>
      </c>
      <c r="B1040" s="104" t="s">
        <v>1840</v>
      </c>
      <c r="C1040" t="s">
        <v>7931</v>
      </c>
    </row>
    <row r="1041" spans="1:3">
      <c r="A1041" s="57"/>
      <c r="B1041" s="104" t="s">
        <v>1841</v>
      </c>
      <c r="C1041" t="s">
        <v>7931</v>
      </c>
    </row>
    <row r="1042" spans="1:3">
      <c r="A1042" s="57" t="s">
        <v>4264</v>
      </c>
      <c r="B1042" s="104" t="s">
        <v>1842</v>
      </c>
      <c r="C1042" t="s">
        <v>7931</v>
      </c>
    </row>
    <row r="1043" spans="1:3">
      <c r="A1043" s="57"/>
      <c r="B1043" s="104" t="s">
        <v>1843</v>
      </c>
      <c r="C1043" t="s">
        <v>7931</v>
      </c>
    </row>
    <row r="1044" spans="1:3">
      <c r="A1044" s="57" t="s">
        <v>4264</v>
      </c>
      <c r="B1044" s="104" t="s">
        <v>1844</v>
      </c>
      <c r="C1044" t="s">
        <v>7931</v>
      </c>
    </row>
    <row r="1045" spans="1:3">
      <c r="A1045" s="57"/>
      <c r="B1045" s="104" t="s">
        <v>1845</v>
      </c>
      <c r="C1045" t="s">
        <v>7931</v>
      </c>
    </row>
    <row r="1046" spans="1:3">
      <c r="A1046" s="57" t="s">
        <v>4265</v>
      </c>
      <c r="B1046" s="104" t="s">
        <v>1846</v>
      </c>
      <c r="C1046" t="s">
        <v>7931</v>
      </c>
    </row>
    <row r="1047" spans="1:3">
      <c r="A1047" s="57" t="s">
        <v>4264</v>
      </c>
      <c r="B1047" s="104" t="s">
        <v>1847</v>
      </c>
      <c r="C1047" t="s">
        <v>7931</v>
      </c>
    </row>
    <row r="1048" spans="1:3">
      <c r="A1048" s="57"/>
      <c r="B1048" s="104" t="s">
        <v>1848</v>
      </c>
      <c r="C1048" t="s">
        <v>7931</v>
      </c>
    </row>
    <row r="1049" spans="1:3">
      <c r="A1049" s="57" t="s">
        <v>4264</v>
      </c>
      <c r="B1049" s="104" t="s">
        <v>1849</v>
      </c>
      <c r="C1049" t="s">
        <v>7931</v>
      </c>
    </row>
    <row r="1050" spans="1:3">
      <c r="A1050" s="57"/>
      <c r="B1050" s="104" t="s">
        <v>1850</v>
      </c>
      <c r="C1050" t="s">
        <v>7931</v>
      </c>
    </row>
    <row r="1051" spans="1:3">
      <c r="A1051" s="57"/>
      <c r="B1051" s="104" t="s">
        <v>1851</v>
      </c>
      <c r="C1051" t="s">
        <v>7931</v>
      </c>
    </row>
    <row r="1052" spans="1:3">
      <c r="A1052" s="57" t="s">
        <v>4259</v>
      </c>
      <c r="B1052" s="104" t="s">
        <v>7033</v>
      </c>
      <c r="C1052" t="s">
        <v>7931</v>
      </c>
    </row>
    <row r="1053" spans="1:3">
      <c r="A1053" s="57" t="s">
        <v>4266</v>
      </c>
      <c r="B1053" s="104" t="s">
        <v>1852</v>
      </c>
      <c r="C1053" t="s">
        <v>7931</v>
      </c>
    </row>
    <row r="1054" spans="1:3">
      <c r="A1054" s="57"/>
      <c r="B1054" s="104" t="s">
        <v>1853</v>
      </c>
      <c r="C1054" t="s">
        <v>7931</v>
      </c>
    </row>
    <row r="1055" spans="1:3">
      <c r="A1055" s="57" t="s">
        <v>4267</v>
      </c>
      <c r="B1055" s="104" t="s">
        <v>1854</v>
      </c>
      <c r="C1055" t="s">
        <v>7931</v>
      </c>
    </row>
    <row r="1056" spans="1:3">
      <c r="A1056" s="57"/>
      <c r="B1056" s="104" t="s">
        <v>2091</v>
      </c>
      <c r="C1056" t="s">
        <v>7931</v>
      </c>
    </row>
    <row r="1057" spans="1:3">
      <c r="A1057" s="57" t="s">
        <v>4259</v>
      </c>
      <c r="B1057" s="104" t="s">
        <v>1855</v>
      </c>
      <c r="C1057" t="s">
        <v>7931</v>
      </c>
    </row>
    <row r="1058" spans="1:3">
      <c r="A1058" s="57" t="s">
        <v>4259</v>
      </c>
      <c r="B1058" s="104" t="s">
        <v>1856</v>
      </c>
      <c r="C1058" t="s">
        <v>7931</v>
      </c>
    </row>
    <row r="1059" spans="1:3">
      <c r="A1059" s="57" t="s">
        <v>4268</v>
      </c>
      <c r="B1059" s="104" t="s">
        <v>2103</v>
      </c>
      <c r="C1059" t="s">
        <v>7931</v>
      </c>
    </row>
    <row r="1060" spans="1:3">
      <c r="A1060" s="57" t="s">
        <v>4249</v>
      </c>
      <c r="B1060" s="104" t="s">
        <v>1857</v>
      </c>
      <c r="C1060" t="s">
        <v>7931</v>
      </c>
    </row>
    <row r="1061" spans="1:3">
      <c r="A1061" s="57" t="s">
        <v>4249</v>
      </c>
      <c r="B1061" s="104" t="s">
        <v>1858</v>
      </c>
      <c r="C1061" t="s">
        <v>7931</v>
      </c>
    </row>
    <row r="1062" spans="1:3">
      <c r="A1062" s="57" t="s">
        <v>4249</v>
      </c>
      <c r="B1062" s="104" t="s">
        <v>1859</v>
      </c>
      <c r="C1062" t="s">
        <v>7931</v>
      </c>
    </row>
    <row r="1063" spans="1:3">
      <c r="A1063" s="57" t="s">
        <v>4268</v>
      </c>
      <c r="B1063" s="104" t="s">
        <v>1860</v>
      </c>
      <c r="C1063" t="s">
        <v>7931</v>
      </c>
    </row>
    <row r="1064" spans="1:3">
      <c r="A1064" s="57" t="s">
        <v>4268</v>
      </c>
      <c r="B1064" s="104" t="s">
        <v>1861</v>
      </c>
      <c r="C1064" t="s">
        <v>7931</v>
      </c>
    </row>
    <row r="1065" spans="1:3">
      <c r="A1065" s="57" t="s">
        <v>4268</v>
      </c>
      <c r="B1065" s="104" t="s">
        <v>1862</v>
      </c>
      <c r="C1065" t="s">
        <v>7931</v>
      </c>
    </row>
    <row r="1066" spans="1:3">
      <c r="A1066" s="57" t="s">
        <v>4268</v>
      </c>
      <c r="B1066" s="104" t="s">
        <v>7038</v>
      </c>
      <c r="C1066" t="s">
        <v>7931</v>
      </c>
    </row>
    <row r="1067" spans="1:3">
      <c r="A1067" s="57" t="s">
        <v>4203</v>
      </c>
      <c r="B1067" s="104" t="s">
        <v>1863</v>
      </c>
      <c r="C1067" t="s">
        <v>7931</v>
      </c>
    </row>
    <row r="1068" spans="1:3">
      <c r="A1068" s="57" t="s">
        <v>4268</v>
      </c>
      <c r="B1068" s="104" t="s">
        <v>1864</v>
      </c>
      <c r="C1068" t="s">
        <v>7931</v>
      </c>
    </row>
    <row r="1069" spans="1:3">
      <c r="A1069" s="57" t="s">
        <v>4269</v>
      </c>
      <c r="B1069" s="104" t="s">
        <v>1865</v>
      </c>
      <c r="C1069" t="s">
        <v>7931</v>
      </c>
    </row>
    <row r="1070" spans="1:3">
      <c r="A1070" s="57" t="s">
        <v>4270</v>
      </c>
      <c r="B1070" s="104" t="s">
        <v>1866</v>
      </c>
      <c r="C1070" t="s">
        <v>7931</v>
      </c>
    </row>
    <row r="1071" spans="1:3">
      <c r="A1071" s="57" t="s">
        <v>4271</v>
      </c>
      <c r="B1071" s="104" t="s">
        <v>1867</v>
      </c>
      <c r="C1071" t="s">
        <v>7931</v>
      </c>
    </row>
    <row r="1072" spans="1:3">
      <c r="A1072" s="57" t="s">
        <v>4203</v>
      </c>
      <c r="B1072" s="104" t="s">
        <v>1868</v>
      </c>
      <c r="C1072" t="s">
        <v>7931</v>
      </c>
    </row>
    <row r="1073" spans="1:3">
      <c r="A1073" s="57" t="s">
        <v>4203</v>
      </c>
      <c r="B1073" s="104" t="s">
        <v>1869</v>
      </c>
      <c r="C1073" t="s">
        <v>7931</v>
      </c>
    </row>
    <row r="1074" spans="1:3">
      <c r="A1074" s="57" t="s">
        <v>4203</v>
      </c>
      <c r="B1074" s="104" t="s">
        <v>1870</v>
      </c>
      <c r="C1074" t="s">
        <v>7931</v>
      </c>
    </row>
    <row r="1075" spans="1:3">
      <c r="A1075" s="57" t="s">
        <v>4259</v>
      </c>
      <c r="B1075" s="104" t="s">
        <v>7045</v>
      </c>
      <c r="C1075" t="s">
        <v>7931</v>
      </c>
    </row>
    <row r="1076" spans="1:3">
      <c r="A1076" s="57" t="s">
        <v>4259</v>
      </c>
      <c r="B1076" s="104" t="s">
        <v>7047</v>
      </c>
      <c r="C1076" t="s">
        <v>7931</v>
      </c>
    </row>
    <row r="1077" spans="1:3">
      <c r="A1077" s="57" t="s">
        <v>4268</v>
      </c>
      <c r="B1077" s="104" t="s">
        <v>2105</v>
      </c>
      <c r="C1077" t="s">
        <v>7931</v>
      </c>
    </row>
    <row r="1078" spans="1:3">
      <c r="A1078" s="57" t="s">
        <v>4272</v>
      </c>
      <c r="B1078" s="104" t="s">
        <v>1871</v>
      </c>
      <c r="C1078" t="s">
        <v>7931</v>
      </c>
    </row>
    <row r="1079" spans="1:3">
      <c r="A1079" s="57" t="s">
        <v>4272</v>
      </c>
      <c r="B1079" s="104" t="s">
        <v>7052</v>
      </c>
      <c r="C1079" t="s">
        <v>7931</v>
      </c>
    </row>
    <row r="1080" spans="1:3">
      <c r="A1080" s="57" t="s">
        <v>4268</v>
      </c>
      <c r="B1080" s="104" t="s">
        <v>2108</v>
      </c>
      <c r="C1080" t="s">
        <v>7931</v>
      </c>
    </row>
    <row r="1081" spans="1:3">
      <c r="A1081" s="57" t="s">
        <v>4268</v>
      </c>
      <c r="B1081" s="104" t="s">
        <v>2176</v>
      </c>
      <c r="C1081" t="s">
        <v>7931</v>
      </c>
    </row>
    <row r="1082" spans="1:3">
      <c r="A1082" s="57" t="s">
        <v>4273</v>
      </c>
      <c r="B1082" s="104" t="s">
        <v>2178</v>
      </c>
      <c r="C1082" t="s">
        <v>7931</v>
      </c>
    </row>
    <row r="1083" spans="1:3">
      <c r="A1083" s="57" t="s">
        <v>4268</v>
      </c>
      <c r="B1083" s="104" t="s">
        <v>1872</v>
      </c>
      <c r="C1083" t="s">
        <v>7931</v>
      </c>
    </row>
    <row r="1084" spans="1:3">
      <c r="A1084" s="57" t="s">
        <v>4259</v>
      </c>
      <c r="B1084" s="104" t="s">
        <v>7064</v>
      </c>
      <c r="C1084" t="s">
        <v>7931</v>
      </c>
    </row>
    <row r="1085" spans="1:3">
      <c r="A1085" s="57" t="s">
        <v>4274</v>
      </c>
      <c r="B1085" s="104" t="s">
        <v>1873</v>
      </c>
      <c r="C1085" t="s">
        <v>7931</v>
      </c>
    </row>
    <row r="1086" spans="1:3">
      <c r="A1086" s="57" t="s">
        <v>4259</v>
      </c>
      <c r="B1086" s="104" t="s">
        <v>1874</v>
      </c>
      <c r="C1086" t="s">
        <v>7931</v>
      </c>
    </row>
    <row r="1087" spans="1:3">
      <c r="A1087" s="57" t="s">
        <v>4259</v>
      </c>
      <c r="B1087" s="104" t="s">
        <v>1875</v>
      </c>
      <c r="C1087" t="s">
        <v>7931</v>
      </c>
    </row>
    <row r="1088" spans="1:3">
      <c r="A1088" s="57" t="s">
        <v>4275</v>
      </c>
      <c r="B1088" s="104" t="s">
        <v>2121</v>
      </c>
      <c r="C1088" t="s">
        <v>7931</v>
      </c>
    </row>
    <row r="1089" spans="1:3">
      <c r="A1089" s="57" t="s">
        <v>4276</v>
      </c>
      <c r="B1089" s="104" t="s">
        <v>2124</v>
      </c>
      <c r="C1089" t="s">
        <v>7931</v>
      </c>
    </row>
    <row r="1090" spans="1:3">
      <c r="A1090" s="57" t="s">
        <v>4277</v>
      </c>
      <c r="B1090" s="104" t="s">
        <v>7078</v>
      </c>
      <c r="C1090" t="s">
        <v>7931</v>
      </c>
    </row>
    <row r="1091" spans="1:3">
      <c r="A1091" s="57" t="s">
        <v>4277</v>
      </c>
      <c r="B1091" s="104" t="s">
        <v>1876</v>
      </c>
      <c r="C1091" t="s">
        <v>7931</v>
      </c>
    </row>
    <row r="1092" spans="1:3">
      <c r="A1092" s="57" t="s">
        <v>4277</v>
      </c>
      <c r="B1092" s="104" t="s">
        <v>1877</v>
      </c>
      <c r="C1092" t="s">
        <v>7931</v>
      </c>
    </row>
    <row r="1093" spans="1:3">
      <c r="A1093" s="57" t="s">
        <v>4277</v>
      </c>
      <c r="B1093" s="104" t="s">
        <v>1878</v>
      </c>
      <c r="C1093" t="s">
        <v>7931</v>
      </c>
    </row>
    <row r="1094" spans="1:3">
      <c r="A1094" s="57" t="s">
        <v>4259</v>
      </c>
      <c r="B1094" s="104" t="s">
        <v>2129</v>
      </c>
      <c r="C1094" t="s">
        <v>7931</v>
      </c>
    </row>
    <row r="1095" spans="1:3">
      <c r="A1095" s="57" t="s">
        <v>4278</v>
      </c>
      <c r="B1095" s="104" t="s">
        <v>2131</v>
      </c>
      <c r="C1095" t="s">
        <v>7931</v>
      </c>
    </row>
    <row r="1096" spans="1:3">
      <c r="A1096" s="57" t="s">
        <v>4279</v>
      </c>
      <c r="B1096" s="104" t="s">
        <v>2134</v>
      </c>
      <c r="C1096" t="s">
        <v>7931</v>
      </c>
    </row>
    <row r="1097" spans="1:3">
      <c r="A1097" s="57" t="s">
        <v>4279</v>
      </c>
      <c r="B1097" s="104" t="s">
        <v>2137</v>
      </c>
      <c r="C1097" t="s">
        <v>7931</v>
      </c>
    </row>
    <row r="1098" spans="1:3">
      <c r="A1098" s="57" t="s">
        <v>4280</v>
      </c>
      <c r="B1098" s="104" t="s">
        <v>2140</v>
      </c>
      <c r="C1098" t="s">
        <v>7931</v>
      </c>
    </row>
    <row r="1099" spans="1:3">
      <c r="A1099" s="57" t="s">
        <v>4259</v>
      </c>
      <c r="B1099" s="104" t="s">
        <v>2143</v>
      </c>
      <c r="C1099" t="s">
        <v>7931</v>
      </c>
    </row>
    <row r="1100" spans="1:3">
      <c r="A1100" s="57" t="s">
        <v>4281</v>
      </c>
      <c r="B1100" s="104" t="s">
        <v>2146</v>
      </c>
      <c r="C1100" t="s">
        <v>7931</v>
      </c>
    </row>
    <row r="1101" spans="1:3">
      <c r="A1101" s="57" t="s">
        <v>4282</v>
      </c>
      <c r="B1101" s="104" t="s">
        <v>2149</v>
      </c>
      <c r="C1101" t="s">
        <v>7931</v>
      </c>
    </row>
    <row r="1102" spans="1:3">
      <c r="A1102" s="57" t="s">
        <v>4283</v>
      </c>
      <c r="B1102" s="104" t="s">
        <v>2139</v>
      </c>
      <c r="C1102" t="s">
        <v>7931</v>
      </c>
    </row>
    <row r="1103" spans="1:3">
      <c r="A1103" s="57" t="s">
        <v>4284</v>
      </c>
      <c r="B1103" s="104" t="s">
        <v>2153</v>
      </c>
      <c r="C1103" t="s">
        <v>7931</v>
      </c>
    </row>
    <row r="1104" spans="1:3">
      <c r="A1104" s="57" t="s">
        <v>4285</v>
      </c>
      <c r="B1104" s="104" t="s">
        <v>2081</v>
      </c>
      <c r="C1104" t="s">
        <v>7931</v>
      </c>
    </row>
    <row r="1105" spans="1:3">
      <c r="A1105" s="57"/>
      <c r="B1105" s="104" t="s">
        <v>2157</v>
      </c>
      <c r="C1105" t="s">
        <v>7931</v>
      </c>
    </row>
    <row r="1106" spans="1:3">
      <c r="A1106" s="57" t="s">
        <v>4286</v>
      </c>
      <c r="B1106" s="104" t="s">
        <v>2160</v>
      </c>
      <c r="C1106" t="s">
        <v>7931</v>
      </c>
    </row>
    <row r="1107" spans="1:3">
      <c r="A1107" s="57" t="s">
        <v>4287</v>
      </c>
      <c r="B1107" s="104" t="s">
        <v>2086</v>
      </c>
      <c r="C1107" t="s">
        <v>7931</v>
      </c>
    </row>
    <row r="1108" spans="1:3">
      <c r="A1108" s="57" t="s">
        <v>4288</v>
      </c>
      <c r="B1108" s="104" t="s">
        <v>2164</v>
      </c>
      <c r="C1108" t="s">
        <v>7931</v>
      </c>
    </row>
    <row r="1109" spans="1:3">
      <c r="A1109" s="57" t="s">
        <v>4289</v>
      </c>
      <c r="B1109" s="104" t="s">
        <v>2166</v>
      </c>
      <c r="C1109" t="s">
        <v>7931</v>
      </c>
    </row>
    <row r="1110" spans="1:3">
      <c r="A1110" s="57" t="s">
        <v>4290</v>
      </c>
      <c r="B1110" s="104" t="s">
        <v>2168</v>
      </c>
      <c r="C1110" t="s">
        <v>7931</v>
      </c>
    </row>
    <row r="1111" spans="1:3">
      <c r="A1111" s="57" t="s">
        <v>4290</v>
      </c>
      <c r="B1111" s="104" t="s">
        <v>2133</v>
      </c>
      <c r="C1111" t="s">
        <v>7931</v>
      </c>
    </row>
    <row r="1112" spans="1:3">
      <c r="A1112" s="57" t="s">
        <v>4291</v>
      </c>
      <c r="B1112" s="104" t="s">
        <v>1879</v>
      </c>
      <c r="C1112" t="s">
        <v>7931</v>
      </c>
    </row>
    <row r="1113" spans="1:3">
      <c r="A1113" s="57" t="s">
        <v>4292</v>
      </c>
      <c r="B1113" s="104" t="s">
        <v>7113</v>
      </c>
      <c r="C1113" t="s">
        <v>7931</v>
      </c>
    </row>
    <row r="1114" spans="1:3">
      <c r="A1114" s="57" t="s">
        <v>4293</v>
      </c>
      <c r="B1114" s="104" t="s">
        <v>7114</v>
      </c>
      <c r="C1114" t="s">
        <v>7931</v>
      </c>
    </row>
    <row r="1115" spans="1:3">
      <c r="A1115" s="57" t="s">
        <v>4294</v>
      </c>
      <c r="B1115" s="104" t="s">
        <v>1688</v>
      </c>
      <c r="C1115" t="s">
        <v>7931</v>
      </c>
    </row>
    <row r="1116" spans="1:3">
      <c r="A1116" s="57" t="s">
        <v>4295</v>
      </c>
      <c r="B1116" s="104" t="s">
        <v>2236</v>
      </c>
      <c r="C1116" t="s">
        <v>7931</v>
      </c>
    </row>
    <row r="1117" spans="1:3">
      <c r="A1117" s="57" t="s">
        <v>4296</v>
      </c>
      <c r="B1117" s="104" t="s">
        <v>2238</v>
      </c>
      <c r="C1117" t="s">
        <v>7931</v>
      </c>
    </row>
    <row r="1118" spans="1:3">
      <c r="A1118" s="57" t="s">
        <v>4297</v>
      </c>
      <c r="B1118" s="104" t="s">
        <v>1696</v>
      </c>
      <c r="C1118" t="s">
        <v>7931</v>
      </c>
    </row>
    <row r="1119" spans="1:3">
      <c r="A1119" s="57" t="s">
        <v>4298</v>
      </c>
      <c r="B1119" s="104" t="s">
        <v>1880</v>
      </c>
      <c r="C1119" t="s">
        <v>7931</v>
      </c>
    </row>
    <row r="1120" spans="1:3">
      <c r="A1120" s="57" t="s">
        <v>4299</v>
      </c>
      <c r="B1120" s="104" t="s">
        <v>1881</v>
      </c>
      <c r="C1120" t="s">
        <v>7931</v>
      </c>
    </row>
    <row r="1121" spans="1:3">
      <c r="A1121" s="57" t="s">
        <v>4299</v>
      </c>
      <c r="B1121" s="104" t="s">
        <v>1882</v>
      </c>
      <c r="C1121" t="s">
        <v>7931</v>
      </c>
    </row>
    <row r="1122" spans="1:3">
      <c r="A1122" s="57" t="s">
        <v>4299</v>
      </c>
      <c r="B1122" s="104" t="s">
        <v>1883</v>
      </c>
      <c r="C1122" t="s">
        <v>7931</v>
      </c>
    </row>
    <row r="1123" spans="1:3">
      <c r="A1123" s="57" t="s">
        <v>4300</v>
      </c>
      <c r="B1123" s="104" t="s">
        <v>2101</v>
      </c>
      <c r="C1123" t="s">
        <v>7931</v>
      </c>
    </row>
    <row r="1124" spans="1:3">
      <c r="A1124" s="57" t="s">
        <v>4301</v>
      </c>
      <c r="B1124" s="104" t="s">
        <v>2184</v>
      </c>
      <c r="C1124" t="s">
        <v>7931</v>
      </c>
    </row>
    <row r="1125" spans="1:3">
      <c r="A1125" s="57" t="s">
        <v>4302</v>
      </c>
      <c r="B1125" s="104" t="s">
        <v>2185</v>
      </c>
      <c r="C1125" t="s">
        <v>7931</v>
      </c>
    </row>
    <row r="1126" spans="1:3">
      <c r="A1126" s="57"/>
      <c r="B1126" s="104" t="s">
        <v>2186</v>
      </c>
      <c r="C1126" t="s">
        <v>7931</v>
      </c>
    </row>
    <row r="1127" spans="1:3">
      <c r="A1127" s="57"/>
      <c r="B1127" s="104" t="s">
        <v>1729</v>
      </c>
      <c r="C1127" t="s">
        <v>7931</v>
      </c>
    </row>
    <row r="1128" spans="1:3">
      <c r="A1128" s="57" t="s">
        <v>4264</v>
      </c>
      <c r="B1128" s="104" t="s">
        <v>1732</v>
      </c>
      <c r="C1128" t="s">
        <v>7931</v>
      </c>
    </row>
    <row r="1129" spans="1:3">
      <c r="A1129" s="57" t="s">
        <v>4303</v>
      </c>
      <c r="B1129" s="104" t="s">
        <v>1884</v>
      </c>
      <c r="C1129" t="s">
        <v>7931</v>
      </c>
    </row>
    <row r="1130" spans="1:3">
      <c r="A1130" s="57" t="s">
        <v>4303</v>
      </c>
      <c r="B1130" s="104" t="s">
        <v>1735</v>
      </c>
      <c r="C1130" t="s">
        <v>7931</v>
      </c>
    </row>
    <row r="1131" spans="1:3">
      <c r="A1131" s="57" t="s">
        <v>4304</v>
      </c>
      <c r="B1131" s="104" t="s">
        <v>1737</v>
      </c>
      <c r="C1131" t="s">
        <v>7931</v>
      </c>
    </row>
    <row r="1132" spans="1:3">
      <c r="A1132" s="57" t="s">
        <v>4299</v>
      </c>
      <c r="B1132" s="104" t="s">
        <v>1738</v>
      </c>
      <c r="C1132" t="s">
        <v>7931</v>
      </c>
    </row>
    <row r="1133" spans="1:3">
      <c r="A1133" s="57" t="s">
        <v>4304</v>
      </c>
      <c r="B1133" s="104" t="s">
        <v>1885</v>
      </c>
      <c r="C1133" t="s">
        <v>7931</v>
      </c>
    </row>
    <row r="1134" spans="1:3">
      <c r="A1134" s="57" t="s">
        <v>4304</v>
      </c>
      <c r="B1134" s="104" t="s">
        <v>1886</v>
      </c>
      <c r="C1134" t="s">
        <v>7931</v>
      </c>
    </row>
    <row r="1135" spans="1:3">
      <c r="A1135" s="57" t="s">
        <v>4305</v>
      </c>
      <c r="B1135" s="104" t="s">
        <v>2189</v>
      </c>
      <c r="C1135" t="s">
        <v>7931</v>
      </c>
    </row>
    <row r="1136" spans="1:3">
      <c r="A1136" s="57" t="s">
        <v>4306</v>
      </c>
      <c r="B1136" s="104" t="s">
        <v>1887</v>
      </c>
      <c r="C1136" t="s">
        <v>7931</v>
      </c>
    </row>
    <row r="1137" spans="1:3">
      <c r="A1137" s="57" t="s">
        <v>4307</v>
      </c>
      <c r="B1137" s="104" t="s">
        <v>2190</v>
      </c>
      <c r="C1137" t="s">
        <v>7931</v>
      </c>
    </row>
    <row r="1138" spans="1:3">
      <c r="A1138" s="57" t="s">
        <v>4308</v>
      </c>
      <c r="B1138" s="104" t="s">
        <v>1756</v>
      </c>
      <c r="C1138" t="s">
        <v>7931</v>
      </c>
    </row>
    <row r="1139" spans="1:3">
      <c r="A1139" s="57" t="s">
        <v>4308</v>
      </c>
      <c r="B1139" s="104" t="s">
        <v>1757</v>
      </c>
      <c r="C1139" t="s">
        <v>7931</v>
      </c>
    </row>
    <row r="1140" spans="1:3">
      <c r="A1140" s="57"/>
      <c r="B1140" s="104" t="s">
        <v>1888</v>
      </c>
      <c r="C1140" t="s">
        <v>7931</v>
      </c>
    </row>
    <row r="1141" spans="1:3">
      <c r="A1141" s="57" t="s">
        <v>4309</v>
      </c>
      <c r="B1141" s="104" t="s">
        <v>1889</v>
      </c>
      <c r="C1141" t="s">
        <v>7931</v>
      </c>
    </row>
    <row r="1142" spans="1:3">
      <c r="A1142" s="57" t="s">
        <v>4309</v>
      </c>
      <c r="B1142" s="104" t="s">
        <v>1890</v>
      </c>
      <c r="C1142" t="s">
        <v>7931</v>
      </c>
    </row>
    <row r="1143" spans="1:3">
      <c r="A1143" s="57"/>
      <c r="B1143" s="104" t="s">
        <v>1891</v>
      </c>
      <c r="C1143" t="s">
        <v>7931</v>
      </c>
    </row>
    <row r="1144" spans="1:3">
      <c r="A1144" s="57" t="s">
        <v>1806</v>
      </c>
      <c r="B1144" s="104" t="s">
        <v>1892</v>
      </c>
      <c r="C1144" t="s">
        <v>7931</v>
      </c>
    </row>
    <row r="1145" spans="1:3">
      <c r="A1145" s="57" t="s">
        <v>4310</v>
      </c>
      <c r="B1145" s="104" t="s">
        <v>2194</v>
      </c>
      <c r="C1145" t="s">
        <v>7931</v>
      </c>
    </row>
    <row r="1146" spans="1:3">
      <c r="A1146" s="57" t="s">
        <v>1806</v>
      </c>
      <c r="B1146" s="104" t="s">
        <v>1893</v>
      </c>
      <c r="C1146" t="s">
        <v>7931</v>
      </c>
    </row>
    <row r="1147" spans="1:3">
      <c r="A1147" s="57" t="s">
        <v>4285</v>
      </c>
      <c r="B1147" s="104" t="s">
        <v>2195</v>
      </c>
      <c r="C1147" t="s">
        <v>7931</v>
      </c>
    </row>
    <row r="1148" spans="1:3">
      <c r="A1148" s="57"/>
      <c r="B1148" s="104" t="s">
        <v>1894</v>
      </c>
      <c r="C1148" t="s">
        <v>7931</v>
      </c>
    </row>
    <row r="1149" spans="1:3">
      <c r="A1149" s="57" t="s">
        <v>4311</v>
      </c>
      <c r="B1149" s="104" t="s">
        <v>2197</v>
      </c>
      <c r="C1149" t="s">
        <v>7931</v>
      </c>
    </row>
    <row r="1150" spans="1:3">
      <c r="A1150" s="57"/>
      <c r="B1150" s="104" t="s">
        <v>1895</v>
      </c>
      <c r="C1150" t="s">
        <v>7931</v>
      </c>
    </row>
    <row r="1151" spans="1:3">
      <c r="A1151" s="57" t="s">
        <v>4312</v>
      </c>
      <c r="B1151" s="104" t="s">
        <v>2084</v>
      </c>
      <c r="C1151" t="s">
        <v>7931</v>
      </c>
    </row>
    <row r="1152" spans="1:3">
      <c r="A1152" s="57"/>
      <c r="B1152" s="104" t="s">
        <v>1896</v>
      </c>
      <c r="C1152" t="s">
        <v>7931</v>
      </c>
    </row>
    <row r="1153" spans="1:3">
      <c r="A1153" s="57" t="s">
        <v>4313</v>
      </c>
      <c r="B1153" s="104" t="s">
        <v>2198</v>
      </c>
      <c r="C1153" t="s">
        <v>7931</v>
      </c>
    </row>
    <row r="1154" spans="1:3">
      <c r="A1154" s="57" t="s">
        <v>4314</v>
      </c>
      <c r="B1154" s="104" t="s">
        <v>2199</v>
      </c>
      <c r="C1154" t="s">
        <v>7931</v>
      </c>
    </row>
    <row r="1155" spans="1:3">
      <c r="A1155" s="57" t="s">
        <v>4315</v>
      </c>
      <c r="B1155" s="104" t="s">
        <v>2200</v>
      </c>
      <c r="C1155" t="s">
        <v>7931</v>
      </c>
    </row>
    <row r="1156" spans="1:3">
      <c r="A1156" s="57" t="s">
        <v>4316</v>
      </c>
      <c r="B1156" s="104" t="s">
        <v>1759</v>
      </c>
      <c r="C1156" t="s">
        <v>7931</v>
      </c>
    </row>
    <row r="1157" spans="1:3">
      <c r="A1157" s="57" t="s">
        <v>4317</v>
      </c>
      <c r="B1157" s="104" t="s">
        <v>1897</v>
      </c>
      <c r="C1157" t="s">
        <v>7931</v>
      </c>
    </row>
    <row r="1158" spans="1:3">
      <c r="A1158" s="57" t="s">
        <v>4315</v>
      </c>
      <c r="B1158" s="104" t="s">
        <v>1898</v>
      </c>
      <c r="C1158" t="s">
        <v>7931</v>
      </c>
    </row>
    <row r="1159" spans="1:3">
      <c r="A1159" s="57" t="s">
        <v>4317</v>
      </c>
      <c r="B1159" s="104" t="s">
        <v>1899</v>
      </c>
      <c r="C1159" t="s">
        <v>7931</v>
      </c>
    </row>
    <row r="1160" spans="1:3">
      <c r="A1160" s="57" t="s">
        <v>4299</v>
      </c>
      <c r="B1160" s="104" t="s">
        <v>1900</v>
      </c>
      <c r="C1160" t="s">
        <v>7931</v>
      </c>
    </row>
    <row r="1161" spans="1:3">
      <c r="A1161" s="57" t="s">
        <v>4303</v>
      </c>
      <c r="B1161" s="104" t="s">
        <v>2206</v>
      </c>
      <c r="C1161" t="s">
        <v>7931</v>
      </c>
    </row>
    <row r="1162" spans="1:3">
      <c r="A1162" s="57" t="s">
        <v>4303</v>
      </c>
      <c r="B1162" s="104" t="s">
        <v>2123</v>
      </c>
      <c r="C1162" t="s">
        <v>7931</v>
      </c>
    </row>
    <row r="1163" spans="1:3">
      <c r="A1163" s="57" t="s">
        <v>4285</v>
      </c>
      <c r="B1163" s="104" t="s">
        <v>2208</v>
      </c>
      <c r="C1163" t="s">
        <v>7931</v>
      </c>
    </row>
    <row r="1164" spans="1:3">
      <c r="A1164" s="57" t="s">
        <v>4203</v>
      </c>
      <c r="B1164" s="104" t="s">
        <v>1768</v>
      </c>
      <c r="C1164" t="s">
        <v>7931</v>
      </c>
    </row>
    <row r="1165" spans="1:3">
      <c r="A1165" s="57" t="s">
        <v>4203</v>
      </c>
      <c r="B1165" s="104" t="s">
        <v>1901</v>
      </c>
      <c r="C1165" t="s">
        <v>7931</v>
      </c>
    </row>
    <row r="1166" spans="1:3">
      <c r="A1166" s="57" t="s">
        <v>4318</v>
      </c>
      <c r="B1166" s="104" t="s">
        <v>1902</v>
      </c>
      <c r="C1166" t="s">
        <v>7931</v>
      </c>
    </row>
    <row r="1167" spans="1:3">
      <c r="A1167" s="57" t="s">
        <v>4318</v>
      </c>
      <c r="B1167" s="104" t="s">
        <v>1903</v>
      </c>
      <c r="C1167" t="s">
        <v>7931</v>
      </c>
    </row>
    <row r="1168" spans="1:3">
      <c r="A1168" s="57"/>
      <c r="B1168" s="104" t="s">
        <v>1904</v>
      </c>
      <c r="C1168" t="s">
        <v>7931</v>
      </c>
    </row>
    <row r="1169" spans="1:3">
      <c r="A1169" s="57" t="s">
        <v>4319</v>
      </c>
      <c r="B1169" s="104" t="s">
        <v>2212</v>
      </c>
      <c r="C1169" t="s">
        <v>7931</v>
      </c>
    </row>
    <row r="1170" spans="1:3">
      <c r="A1170" s="57" t="s">
        <v>4320</v>
      </c>
      <c r="B1170" s="104" t="s">
        <v>2213</v>
      </c>
      <c r="C1170" t="s">
        <v>7931</v>
      </c>
    </row>
    <row r="1171" spans="1:3">
      <c r="A1171" s="57" t="s">
        <v>4285</v>
      </c>
      <c r="B1171" s="104" t="s">
        <v>2216</v>
      </c>
      <c r="C1171" t="s">
        <v>7931</v>
      </c>
    </row>
    <row r="1172" spans="1:3">
      <c r="A1172" s="57" t="s">
        <v>4321</v>
      </c>
      <c r="B1172" s="104" t="s">
        <v>2219</v>
      </c>
      <c r="C1172" t="s">
        <v>7931</v>
      </c>
    </row>
    <row r="1173" spans="1:3">
      <c r="A1173" s="57" t="s">
        <v>4322</v>
      </c>
      <c r="B1173" s="104" t="s">
        <v>2222</v>
      </c>
      <c r="C1173" t="s">
        <v>7931</v>
      </c>
    </row>
    <row r="1174" spans="1:3">
      <c r="A1174" s="57" t="s">
        <v>4323</v>
      </c>
      <c r="B1174" s="104" t="s">
        <v>2183</v>
      </c>
      <c r="C1174" t="s">
        <v>7931</v>
      </c>
    </row>
    <row r="1175" spans="1:3">
      <c r="A1175" s="57" t="s">
        <v>4324</v>
      </c>
      <c r="B1175" s="104" t="s">
        <v>2226</v>
      </c>
      <c r="C1175" t="s">
        <v>7931</v>
      </c>
    </row>
    <row r="1176" spans="1:3">
      <c r="A1176" s="57" t="s">
        <v>4325</v>
      </c>
      <c r="B1176" s="104" t="s">
        <v>2229</v>
      </c>
      <c r="C1176" t="s">
        <v>7931</v>
      </c>
    </row>
    <row r="1177" spans="1:3">
      <c r="A1177" s="57" t="s">
        <v>4326</v>
      </c>
      <c r="B1177" s="104" t="s">
        <v>2232</v>
      </c>
      <c r="C1177" t="s">
        <v>7931</v>
      </c>
    </row>
    <row r="1178" spans="1:3">
      <c r="A1178" s="57" t="s">
        <v>4327</v>
      </c>
      <c r="B1178" s="104" t="s">
        <v>2234</v>
      </c>
      <c r="C1178" t="s">
        <v>7931</v>
      </c>
    </row>
    <row r="1179" spans="1:3">
      <c r="A1179" s="57" t="s">
        <v>4328</v>
      </c>
      <c r="B1179" s="104" t="s">
        <v>2235</v>
      </c>
      <c r="C1179" t="s">
        <v>7931</v>
      </c>
    </row>
    <row r="1180" spans="1:3">
      <c r="A1180" s="57" t="s">
        <v>4329</v>
      </c>
      <c r="B1180" s="104" t="s">
        <v>2136</v>
      </c>
      <c r="C1180" t="s">
        <v>7931</v>
      </c>
    </row>
    <row r="1181" spans="1:3">
      <c r="A1181" s="57" t="s">
        <v>4330</v>
      </c>
      <c r="B1181" s="104" t="s">
        <v>2240</v>
      </c>
      <c r="C1181" t="s">
        <v>7931</v>
      </c>
    </row>
    <row r="1182" spans="1:3">
      <c r="A1182" s="57" t="s">
        <v>4331</v>
      </c>
      <c r="B1182" s="104" t="s">
        <v>1905</v>
      </c>
      <c r="C1182" t="s">
        <v>7931</v>
      </c>
    </row>
    <row r="1183" spans="1:3">
      <c r="A1183" s="57" t="s">
        <v>4285</v>
      </c>
      <c r="B1183" s="104" t="s">
        <v>2302</v>
      </c>
      <c r="C1183" t="s">
        <v>7931</v>
      </c>
    </row>
    <row r="1184" spans="1:3">
      <c r="A1184" s="57" t="s">
        <v>4332</v>
      </c>
      <c r="B1184" s="104" t="s">
        <v>2242</v>
      </c>
      <c r="C1184" t="s">
        <v>7931</v>
      </c>
    </row>
    <row r="1185" spans="1:3">
      <c r="A1185" s="57" t="s">
        <v>4333</v>
      </c>
      <c r="B1185" s="104" t="s">
        <v>2244</v>
      </c>
      <c r="C1185" t="s">
        <v>7931</v>
      </c>
    </row>
    <row r="1186" spans="1:3">
      <c r="A1186" s="57" t="s">
        <v>4334</v>
      </c>
      <c r="B1186" s="104" t="s">
        <v>2320</v>
      </c>
      <c r="C1186" t="s">
        <v>7931</v>
      </c>
    </row>
    <row r="1187" spans="1:3">
      <c r="A1187" s="57" t="s">
        <v>4285</v>
      </c>
      <c r="B1187" s="104" t="s">
        <v>2323</v>
      </c>
      <c r="C1187" t="s">
        <v>7931</v>
      </c>
    </row>
    <row r="1188" spans="1:3">
      <c r="A1188" s="57" t="s">
        <v>4335</v>
      </c>
      <c r="B1188" s="104" t="s">
        <v>1906</v>
      </c>
      <c r="C1188" t="s">
        <v>7931</v>
      </c>
    </row>
    <row r="1189" spans="1:3">
      <c r="A1189" s="57" t="s">
        <v>4335</v>
      </c>
      <c r="B1189" s="104" t="s">
        <v>1907</v>
      </c>
      <c r="C1189" t="s">
        <v>7931</v>
      </c>
    </row>
    <row r="1190" spans="1:3">
      <c r="A1190" s="57" t="s">
        <v>4336</v>
      </c>
      <c r="B1190" s="104" t="s">
        <v>1908</v>
      </c>
      <c r="C1190" t="s">
        <v>7931</v>
      </c>
    </row>
    <row r="1191" spans="1:3">
      <c r="A1191" s="57" t="s">
        <v>4337</v>
      </c>
      <c r="B1191" s="104" t="s">
        <v>2325</v>
      </c>
      <c r="C1191" t="s">
        <v>7931</v>
      </c>
    </row>
    <row r="1192" spans="1:3">
      <c r="A1192" s="57" t="s">
        <v>4338</v>
      </c>
      <c r="B1192" s="104" t="s">
        <v>2330</v>
      </c>
      <c r="C1192" t="s">
        <v>7931</v>
      </c>
    </row>
    <row r="1193" spans="1:3">
      <c r="A1193" s="57" t="s">
        <v>4338</v>
      </c>
      <c r="B1193" s="104" t="s">
        <v>1909</v>
      </c>
      <c r="C1193" t="s">
        <v>7931</v>
      </c>
    </row>
    <row r="1194" spans="1:3">
      <c r="A1194" s="57" t="s">
        <v>4339</v>
      </c>
      <c r="B1194" s="104" t="s">
        <v>1910</v>
      </c>
      <c r="C1194" t="s">
        <v>7931</v>
      </c>
    </row>
    <row r="1195" spans="1:3">
      <c r="A1195" s="57" t="s">
        <v>4340</v>
      </c>
      <c r="B1195" s="104" t="s">
        <v>1911</v>
      </c>
      <c r="C1195" t="s">
        <v>7931</v>
      </c>
    </row>
    <row r="1196" spans="1:3">
      <c r="A1196" s="57" t="s">
        <v>4341</v>
      </c>
      <c r="B1196" s="104" t="s">
        <v>2250</v>
      </c>
      <c r="C1196" t="s">
        <v>7931</v>
      </c>
    </row>
    <row r="1197" spans="1:3">
      <c r="A1197" s="57"/>
      <c r="B1197" s="104" t="s">
        <v>1912</v>
      </c>
      <c r="C1197" t="s">
        <v>7931</v>
      </c>
    </row>
    <row r="1198" spans="1:3">
      <c r="A1198" s="57" t="s">
        <v>4342</v>
      </c>
      <c r="B1198" s="104" t="s">
        <v>2142</v>
      </c>
      <c r="C1198" t="s">
        <v>7931</v>
      </c>
    </row>
    <row r="1199" spans="1:3">
      <c r="A1199" s="57"/>
      <c r="B1199" s="104" t="s">
        <v>1913</v>
      </c>
      <c r="C1199" t="s">
        <v>7931</v>
      </c>
    </row>
    <row r="1200" spans="1:3">
      <c r="A1200" s="57" t="s">
        <v>4343</v>
      </c>
      <c r="B1200" s="104" t="s">
        <v>2255</v>
      </c>
      <c r="C1200" t="s">
        <v>7931</v>
      </c>
    </row>
    <row r="1201" spans="1:3">
      <c r="A1201" s="57" t="s">
        <v>4344</v>
      </c>
      <c r="B1201" s="104" t="s">
        <v>2256</v>
      </c>
      <c r="C1201" t="s">
        <v>7931</v>
      </c>
    </row>
    <row r="1202" spans="1:3">
      <c r="A1202" s="57" t="s">
        <v>4203</v>
      </c>
      <c r="B1202" s="104" t="s">
        <v>1914</v>
      </c>
      <c r="C1202" t="s">
        <v>7931</v>
      </c>
    </row>
    <row r="1203" spans="1:3">
      <c r="A1203" s="57" t="s">
        <v>4345</v>
      </c>
      <c r="B1203" s="104" t="s">
        <v>1915</v>
      </c>
      <c r="C1203" t="s">
        <v>7931</v>
      </c>
    </row>
    <row r="1204" spans="1:3">
      <c r="A1204" s="57" t="s">
        <v>4345</v>
      </c>
      <c r="B1204" s="104" t="s">
        <v>1916</v>
      </c>
      <c r="C1204" t="s">
        <v>7931</v>
      </c>
    </row>
    <row r="1205" spans="1:3">
      <c r="A1205" s="57" t="s">
        <v>4345</v>
      </c>
      <c r="B1205" s="104" t="s">
        <v>1917</v>
      </c>
      <c r="C1205" t="s">
        <v>7931</v>
      </c>
    </row>
    <row r="1206" spans="1:3">
      <c r="A1206" s="57" t="s">
        <v>4345</v>
      </c>
      <c r="B1206" s="104" t="s">
        <v>1918</v>
      </c>
      <c r="C1206" t="s">
        <v>7931</v>
      </c>
    </row>
    <row r="1207" spans="1:3">
      <c r="A1207" s="57" t="s">
        <v>4345</v>
      </c>
      <c r="B1207" s="104" t="s">
        <v>1919</v>
      </c>
      <c r="C1207" t="s">
        <v>7931</v>
      </c>
    </row>
    <row r="1208" spans="1:3">
      <c r="A1208" s="57" t="s">
        <v>4346</v>
      </c>
      <c r="B1208" s="104" t="s">
        <v>2258</v>
      </c>
      <c r="C1208" t="s">
        <v>7931</v>
      </c>
    </row>
    <row r="1209" spans="1:3">
      <c r="A1209" s="57" t="s">
        <v>4299</v>
      </c>
      <c r="B1209" s="104" t="s">
        <v>2259</v>
      </c>
      <c r="C1209" t="s">
        <v>7931</v>
      </c>
    </row>
    <row r="1210" spans="1:3">
      <c r="A1210" s="57" t="s">
        <v>4347</v>
      </c>
      <c r="B1210" s="104" t="s">
        <v>2260</v>
      </c>
      <c r="C1210" t="s">
        <v>7931</v>
      </c>
    </row>
    <row r="1211" spans="1:3">
      <c r="A1211" s="57" t="s">
        <v>4348</v>
      </c>
      <c r="B1211" s="104" t="s">
        <v>2263</v>
      </c>
      <c r="C1211" t="s">
        <v>7931</v>
      </c>
    </row>
    <row r="1212" spans="1:3">
      <c r="A1212" s="57" t="s">
        <v>4349</v>
      </c>
      <c r="B1212" s="104" t="s">
        <v>1920</v>
      </c>
      <c r="C1212" t="s">
        <v>7931</v>
      </c>
    </row>
    <row r="1213" spans="1:3">
      <c r="A1213" s="57" t="s">
        <v>4350</v>
      </c>
      <c r="B1213" s="104" t="s">
        <v>1921</v>
      </c>
      <c r="C1213" t="s">
        <v>7931</v>
      </c>
    </row>
    <row r="1214" spans="1:3">
      <c r="A1214" s="57" t="s">
        <v>4351</v>
      </c>
      <c r="B1214" s="104" t="s">
        <v>2209</v>
      </c>
      <c r="C1214" t="s">
        <v>7931</v>
      </c>
    </row>
    <row r="1215" spans="1:3">
      <c r="A1215" s="57" t="s">
        <v>4352</v>
      </c>
      <c r="B1215" s="104" t="s">
        <v>1922</v>
      </c>
      <c r="C1215" t="s">
        <v>7931</v>
      </c>
    </row>
    <row r="1216" spans="1:3">
      <c r="A1216" s="57" t="s">
        <v>4353</v>
      </c>
      <c r="B1216" s="104" t="s">
        <v>5266</v>
      </c>
      <c r="C1216" t="s">
        <v>7931</v>
      </c>
    </row>
    <row r="1217" spans="1:3">
      <c r="A1217" s="57" t="s">
        <v>4354</v>
      </c>
      <c r="B1217" s="104" t="s">
        <v>5267</v>
      </c>
      <c r="C1217" t="s">
        <v>7931</v>
      </c>
    </row>
    <row r="1218" spans="1:3">
      <c r="A1218" s="57" t="s">
        <v>4352</v>
      </c>
      <c r="B1218" s="104" t="s">
        <v>5268</v>
      </c>
      <c r="C1218" t="s">
        <v>7931</v>
      </c>
    </row>
    <row r="1219" spans="1:3">
      <c r="A1219" s="57" t="s">
        <v>4355</v>
      </c>
      <c r="B1219" s="104" t="s">
        <v>5269</v>
      </c>
      <c r="C1219" t="s">
        <v>7931</v>
      </c>
    </row>
    <row r="1220" spans="1:3">
      <c r="A1220" s="57"/>
      <c r="B1220" s="104" t="s">
        <v>2269</v>
      </c>
      <c r="C1220" t="s">
        <v>7931</v>
      </c>
    </row>
    <row r="1221" spans="1:3">
      <c r="A1221" s="57" t="s">
        <v>4356</v>
      </c>
      <c r="B1221" s="104" t="s">
        <v>5270</v>
      </c>
      <c r="C1221" t="s">
        <v>7931</v>
      </c>
    </row>
    <row r="1222" spans="1:3">
      <c r="A1222" s="57" t="s">
        <v>4356</v>
      </c>
      <c r="B1222" s="104" t="s">
        <v>5271</v>
      </c>
      <c r="C1222" t="s">
        <v>7931</v>
      </c>
    </row>
    <row r="1223" spans="1:3">
      <c r="A1223" s="57" t="s">
        <v>4357</v>
      </c>
      <c r="B1223" s="104" t="s">
        <v>2271</v>
      </c>
      <c r="C1223" t="s">
        <v>7931</v>
      </c>
    </row>
    <row r="1224" spans="1:3">
      <c r="A1224" s="57" t="s">
        <v>4358</v>
      </c>
      <c r="B1224" s="104" t="s">
        <v>2128</v>
      </c>
      <c r="C1224" t="s">
        <v>7931</v>
      </c>
    </row>
    <row r="1225" spans="1:3">
      <c r="A1225" s="57" t="s">
        <v>4359</v>
      </c>
      <c r="B1225" s="104" t="s">
        <v>5272</v>
      </c>
      <c r="C1225" t="s">
        <v>7931</v>
      </c>
    </row>
    <row r="1226" spans="1:3">
      <c r="A1226" s="57" t="s">
        <v>4360</v>
      </c>
      <c r="B1226" s="104" t="s">
        <v>5273</v>
      </c>
      <c r="C1226" t="s">
        <v>7931</v>
      </c>
    </row>
    <row r="1227" spans="1:3">
      <c r="A1227" s="57" t="s">
        <v>4361</v>
      </c>
      <c r="B1227" s="104" t="s">
        <v>5274</v>
      </c>
      <c r="C1227" t="s">
        <v>7931</v>
      </c>
    </row>
    <row r="1228" spans="1:3">
      <c r="A1228" s="57" t="s">
        <v>4362</v>
      </c>
      <c r="B1228" s="104" t="s">
        <v>5275</v>
      </c>
      <c r="C1228" t="s">
        <v>7931</v>
      </c>
    </row>
    <row r="1229" spans="1:3">
      <c r="A1229" s="57" t="s">
        <v>4363</v>
      </c>
      <c r="B1229" s="104" t="s">
        <v>5276</v>
      </c>
      <c r="C1229" t="s">
        <v>7931</v>
      </c>
    </row>
    <row r="1230" spans="1:3">
      <c r="A1230" s="57" t="s">
        <v>4364</v>
      </c>
      <c r="B1230" s="104" t="s">
        <v>2275</v>
      </c>
      <c r="C1230" t="s">
        <v>7931</v>
      </c>
    </row>
    <row r="1231" spans="1:3">
      <c r="A1231" s="57" t="s">
        <v>4365</v>
      </c>
      <c r="B1231" s="104" t="s">
        <v>2277</v>
      </c>
      <c r="C1231" t="s">
        <v>7931</v>
      </c>
    </row>
    <row r="1232" spans="1:3">
      <c r="A1232" s="57" t="s">
        <v>4366</v>
      </c>
      <c r="B1232" s="104" t="s">
        <v>5277</v>
      </c>
      <c r="C1232" t="s">
        <v>7931</v>
      </c>
    </row>
    <row r="1233" spans="1:3">
      <c r="A1233" s="57" t="s">
        <v>4366</v>
      </c>
      <c r="B1233" s="104" t="s">
        <v>5278</v>
      </c>
      <c r="C1233" t="s">
        <v>7931</v>
      </c>
    </row>
    <row r="1234" spans="1:3">
      <c r="A1234" s="57" t="s">
        <v>4367</v>
      </c>
      <c r="B1234" s="104" t="s">
        <v>2155</v>
      </c>
      <c r="C1234" t="s">
        <v>7931</v>
      </c>
    </row>
    <row r="1235" spans="1:3">
      <c r="A1235" s="57" t="s">
        <v>4368</v>
      </c>
      <c r="B1235" s="104" t="s">
        <v>2279</v>
      </c>
      <c r="C1235" t="s">
        <v>7931</v>
      </c>
    </row>
    <row r="1236" spans="1:3">
      <c r="A1236" s="57" t="s">
        <v>4369</v>
      </c>
      <c r="B1236" s="104" t="s">
        <v>2280</v>
      </c>
      <c r="C1236" t="s">
        <v>7931</v>
      </c>
    </row>
    <row r="1237" spans="1:3">
      <c r="A1237" s="57" t="s">
        <v>4352</v>
      </c>
      <c r="B1237" s="104" t="s">
        <v>2281</v>
      </c>
      <c r="C1237" t="s">
        <v>7931</v>
      </c>
    </row>
    <row r="1238" spans="1:3">
      <c r="A1238" s="57" t="s">
        <v>4370</v>
      </c>
      <c r="B1238" s="104" t="s">
        <v>2282</v>
      </c>
      <c r="C1238" t="s">
        <v>7931</v>
      </c>
    </row>
    <row r="1239" spans="1:3">
      <c r="A1239" s="57" t="s">
        <v>4371</v>
      </c>
      <c r="B1239" s="104" t="s">
        <v>2284</v>
      </c>
      <c r="C1239" t="s">
        <v>7931</v>
      </c>
    </row>
    <row r="1240" spans="1:3">
      <c r="A1240" s="57" t="s">
        <v>4372</v>
      </c>
      <c r="B1240" s="104" t="s">
        <v>2285</v>
      </c>
      <c r="C1240" t="s">
        <v>7931</v>
      </c>
    </row>
    <row r="1241" spans="1:3">
      <c r="A1241" s="57" t="s">
        <v>4373</v>
      </c>
      <c r="B1241" s="104" t="s">
        <v>2288</v>
      </c>
      <c r="C1241" t="s">
        <v>7931</v>
      </c>
    </row>
    <row r="1242" spans="1:3">
      <c r="A1242" s="57" t="s">
        <v>4371</v>
      </c>
      <c r="B1242" s="104" t="s">
        <v>2291</v>
      </c>
      <c r="C1242" t="s">
        <v>7931</v>
      </c>
    </row>
    <row r="1243" spans="1:3">
      <c r="A1243" s="57" t="s">
        <v>4368</v>
      </c>
      <c r="B1243" s="104" t="s">
        <v>2274</v>
      </c>
      <c r="C1243" t="s">
        <v>7931</v>
      </c>
    </row>
    <row r="1244" spans="1:3">
      <c r="A1244" s="57" t="s">
        <v>4374</v>
      </c>
      <c r="B1244" s="104" t="s">
        <v>2295</v>
      </c>
      <c r="C1244" t="s">
        <v>7931</v>
      </c>
    </row>
    <row r="1245" spans="1:3">
      <c r="A1245" s="57" t="s">
        <v>4375</v>
      </c>
      <c r="B1245" s="104" t="s">
        <v>2270</v>
      </c>
      <c r="C1245" t="s">
        <v>7931</v>
      </c>
    </row>
    <row r="1246" spans="1:3">
      <c r="A1246" s="57" t="s">
        <v>4376</v>
      </c>
      <c r="B1246" s="104" t="s">
        <v>2299</v>
      </c>
      <c r="C1246" t="s">
        <v>7931</v>
      </c>
    </row>
    <row r="1247" spans="1:3">
      <c r="A1247" s="57" t="s">
        <v>4352</v>
      </c>
      <c r="B1247" s="104" t="s">
        <v>5279</v>
      </c>
      <c r="C1247" t="s">
        <v>7931</v>
      </c>
    </row>
    <row r="1248" spans="1:3">
      <c r="A1248" s="57" t="s">
        <v>4377</v>
      </c>
      <c r="B1248" s="104" t="s">
        <v>5280</v>
      </c>
      <c r="C1248" t="s">
        <v>7931</v>
      </c>
    </row>
    <row r="1249" spans="1:3">
      <c r="A1249" s="57" t="s">
        <v>4377</v>
      </c>
      <c r="B1249" s="104" t="s">
        <v>5281</v>
      </c>
      <c r="C1249" t="s">
        <v>7931</v>
      </c>
    </row>
    <row r="1250" spans="1:3">
      <c r="A1250" s="57" t="s">
        <v>4377</v>
      </c>
      <c r="B1250" s="104" t="s">
        <v>5282</v>
      </c>
      <c r="C1250" t="s">
        <v>7931</v>
      </c>
    </row>
    <row r="1251" spans="1:3">
      <c r="A1251" s="57" t="s">
        <v>4377</v>
      </c>
      <c r="B1251" s="104" t="s">
        <v>5283</v>
      </c>
      <c r="C1251" t="s">
        <v>7931</v>
      </c>
    </row>
    <row r="1252" spans="1:3">
      <c r="A1252" s="57" t="s">
        <v>4377</v>
      </c>
      <c r="B1252" s="104" t="s">
        <v>5284</v>
      </c>
      <c r="C1252" t="s">
        <v>7931</v>
      </c>
    </row>
    <row r="1253" spans="1:3">
      <c r="A1253" s="57" t="s">
        <v>4377</v>
      </c>
      <c r="B1253" s="104" t="s">
        <v>5285</v>
      </c>
      <c r="C1253" t="s">
        <v>7931</v>
      </c>
    </row>
    <row r="1254" spans="1:3">
      <c r="A1254" s="57" t="s">
        <v>4378</v>
      </c>
      <c r="B1254" s="104" t="s">
        <v>2307</v>
      </c>
      <c r="C1254" t="s">
        <v>7931</v>
      </c>
    </row>
    <row r="1255" spans="1:3">
      <c r="A1255" s="57" t="s">
        <v>4203</v>
      </c>
      <c r="B1255" s="104" t="s">
        <v>5286</v>
      </c>
      <c r="C1255" t="s">
        <v>7931</v>
      </c>
    </row>
    <row r="1256" spans="1:3">
      <c r="A1256" s="57" t="s">
        <v>4203</v>
      </c>
      <c r="B1256" s="104" t="s">
        <v>5287</v>
      </c>
      <c r="C1256" t="s">
        <v>7931</v>
      </c>
    </row>
    <row r="1257" spans="1:3">
      <c r="A1257" s="57" t="s">
        <v>4304</v>
      </c>
      <c r="B1257" s="104" t="s">
        <v>5288</v>
      </c>
      <c r="C1257" t="s">
        <v>7931</v>
      </c>
    </row>
    <row r="1258" spans="1:3">
      <c r="A1258" s="57" t="s">
        <v>4304</v>
      </c>
      <c r="B1258" s="104" t="s">
        <v>5289</v>
      </c>
      <c r="C1258" t="s">
        <v>7931</v>
      </c>
    </row>
    <row r="1259" spans="1:3">
      <c r="A1259" s="57" t="s">
        <v>4304</v>
      </c>
      <c r="B1259" s="104" t="s">
        <v>5290</v>
      </c>
      <c r="C1259" t="s">
        <v>7931</v>
      </c>
    </row>
    <row r="1260" spans="1:3">
      <c r="A1260" s="57" t="s">
        <v>4304</v>
      </c>
      <c r="B1260" s="104" t="s">
        <v>5291</v>
      </c>
      <c r="C1260" t="s">
        <v>7931</v>
      </c>
    </row>
    <row r="1261" spans="1:3">
      <c r="A1261" s="57" t="s">
        <v>4235</v>
      </c>
      <c r="B1261" s="104" t="s">
        <v>2315</v>
      </c>
      <c r="C1261" t="s">
        <v>7931</v>
      </c>
    </row>
    <row r="1262" spans="1:3">
      <c r="A1262" s="57" t="s">
        <v>4379</v>
      </c>
      <c r="B1262" s="104" t="s">
        <v>5292</v>
      </c>
      <c r="C1262" t="s">
        <v>7931</v>
      </c>
    </row>
    <row r="1263" spans="1:3">
      <c r="A1263" s="57" t="s">
        <v>4380</v>
      </c>
      <c r="B1263" s="104" t="s">
        <v>5293</v>
      </c>
      <c r="C1263" t="s">
        <v>7931</v>
      </c>
    </row>
    <row r="1264" spans="1:3">
      <c r="A1264" s="57" t="s">
        <v>4381</v>
      </c>
      <c r="B1264" s="104" t="s">
        <v>5294</v>
      </c>
      <c r="C1264" t="s">
        <v>7931</v>
      </c>
    </row>
    <row r="1265" spans="1:3">
      <c r="A1265" s="57" t="s">
        <v>4382</v>
      </c>
      <c r="B1265" s="104" t="s">
        <v>5295</v>
      </c>
      <c r="C1265" t="s">
        <v>7931</v>
      </c>
    </row>
    <row r="1266" spans="1:3">
      <c r="A1266" s="57" t="s">
        <v>4382</v>
      </c>
      <c r="B1266" s="104" t="s">
        <v>5296</v>
      </c>
      <c r="C1266" t="s">
        <v>7931</v>
      </c>
    </row>
    <row r="1267" spans="1:3">
      <c r="A1267" s="57" t="s">
        <v>4383</v>
      </c>
      <c r="B1267" s="104" t="s">
        <v>5297</v>
      </c>
      <c r="C1267" t="s">
        <v>7931</v>
      </c>
    </row>
    <row r="1268" spans="1:3">
      <c r="A1268" s="57" t="s">
        <v>4379</v>
      </c>
      <c r="B1268" s="104" t="s">
        <v>5298</v>
      </c>
      <c r="C1268" t="s">
        <v>7931</v>
      </c>
    </row>
    <row r="1269" spans="1:3">
      <c r="A1269" s="57" t="s">
        <v>4382</v>
      </c>
      <c r="B1269" s="104" t="s">
        <v>5299</v>
      </c>
      <c r="C1269" t="s">
        <v>7931</v>
      </c>
    </row>
    <row r="1270" spans="1:3">
      <c r="A1270" s="57" t="s">
        <v>4382</v>
      </c>
      <c r="B1270" s="104" t="s">
        <v>5300</v>
      </c>
      <c r="C1270" t="s">
        <v>7931</v>
      </c>
    </row>
    <row r="1271" spans="1:3">
      <c r="A1271" s="57" t="s">
        <v>4382</v>
      </c>
      <c r="B1271" s="104" t="s">
        <v>5301</v>
      </c>
      <c r="C1271" t="s">
        <v>7931</v>
      </c>
    </row>
    <row r="1272" spans="1:3">
      <c r="A1272" s="57" t="s">
        <v>4382</v>
      </c>
      <c r="B1272" s="104" t="s">
        <v>5302</v>
      </c>
      <c r="C1272" t="s">
        <v>7931</v>
      </c>
    </row>
    <row r="1273" spans="1:3">
      <c r="A1273" s="57" t="s">
        <v>4382</v>
      </c>
      <c r="B1273" s="104" t="s">
        <v>5303</v>
      </c>
      <c r="C1273" t="s">
        <v>7931</v>
      </c>
    </row>
    <row r="1274" spans="1:3">
      <c r="A1274" s="57" t="s">
        <v>4382</v>
      </c>
      <c r="B1274" s="104" t="s">
        <v>5304</v>
      </c>
      <c r="C1274" t="s">
        <v>7931</v>
      </c>
    </row>
    <row r="1275" spans="1:3">
      <c r="A1275" s="57" t="s">
        <v>4235</v>
      </c>
      <c r="B1275" s="104" t="s">
        <v>5305</v>
      </c>
      <c r="C1275" t="s">
        <v>7931</v>
      </c>
    </row>
    <row r="1276" spans="1:3">
      <c r="A1276" s="57" t="s">
        <v>4303</v>
      </c>
      <c r="B1276" s="104" t="s">
        <v>5306</v>
      </c>
      <c r="C1276" t="s">
        <v>7931</v>
      </c>
    </row>
    <row r="1277" spans="1:3">
      <c r="A1277" s="57" t="s">
        <v>4382</v>
      </c>
      <c r="B1277" s="104" t="s">
        <v>5307</v>
      </c>
      <c r="C1277" t="s">
        <v>7931</v>
      </c>
    </row>
    <row r="1278" spans="1:3">
      <c r="A1278" s="57" t="s">
        <v>4382</v>
      </c>
      <c r="B1278" s="104" t="s">
        <v>5308</v>
      </c>
      <c r="C1278" t="s">
        <v>7931</v>
      </c>
    </row>
    <row r="1279" spans="1:3">
      <c r="A1279" s="57" t="s">
        <v>4235</v>
      </c>
      <c r="B1279" s="104" t="s">
        <v>5309</v>
      </c>
      <c r="C1279" t="s">
        <v>7931</v>
      </c>
    </row>
    <row r="1280" spans="1:3">
      <c r="A1280" s="57" t="s">
        <v>4235</v>
      </c>
      <c r="B1280" s="104" t="s">
        <v>5310</v>
      </c>
      <c r="C1280" t="s">
        <v>7931</v>
      </c>
    </row>
    <row r="1281" spans="1:3">
      <c r="A1281" s="57" t="s">
        <v>4235</v>
      </c>
      <c r="B1281" s="104" t="s">
        <v>5311</v>
      </c>
      <c r="C1281" t="s">
        <v>7931</v>
      </c>
    </row>
    <row r="1282" spans="1:3">
      <c r="A1282" s="57" t="s">
        <v>4384</v>
      </c>
      <c r="B1282" s="104" t="s">
        <v>5312</v>
      </c>
      <c r="C1282" t="s">
        <v>7931</v>
      </c>
    </row>
    <row r="1283" spans="1:3">
      <c r="A1283" s="57" t="s">
        <v>4235</v>
      </c>
      <c r="B1283" s="104" t="s">
        <v>5313</v>
      </c>
      <c r="C1283" t="s">
        <v>7931</v>
      </c>
    </row>
    <row r="1284" spans="1:3">
      <c r="A1284" s="57" t="s">
        <v>4235</v>
      </c>
      <c r="B1284" s="104" t="s">
        <v>5314</v>
      </c>
      <c r="C1284" t="s">
        <v>7931</v>
      </c>
    </row>
    <row r="1285" spans="1:3">
      <c r="A1285" s="57" t="s">
        <v>4235</v>
      </c>
      <c r="B1285" s="104" t="s">
        <v>5315</v>
      </c>
      <c r="C1285" t="s">
        <v>7931</v>
      </c>
    </row>
    <row r="1286" spans="1:3">
      <c r="A1286" s="57" t="s">
        <v>4235</v>
      </c>
      <c r="B1286" s="104" t="s">
        <v>5316</v>
      </c>
      <c r="C1286" t="s">
        <v>7931</v>
      </c>
    </row>
    <row r="1287" spans="1:3">
      <c r="A1287" s="57" t="s">
        <v>4235</v>
      </c>
      <c r="B1287" s="104" t="s">
        <v>5317</v>
      </c>
      <c r="C1287" t="s">
        <v>7931</v>
      </c>
    </row>
    <row r="1288" spans="1:3">
      <c r="A1288" s="57" t="s">
        <v>4235</v>
      </c>
      <c r="B1288" s="104" t="s">
        <v>5318</v>
      </c>
      <c r="C1288" t="s">
        <v>7931</v>
      </c>
    </row>
    <row r="1289" spans="1:3">
      <c r="A1289" s="57" t="s">
        <v>4235</v>
      </c>
      <c r="B1289" s="104" t="s">
        <v>5319</v>
      </c>
      <c r="C1289" t="s">
        <v>7931</v>
      </c>
    </row>
    <row r="1290" spans="1:3">
      <c r="A1290" s="57" t="s">
        <v>4235</v>
      </c>
      <c r="B1290" s="104" t="s">
        <v>5320</v>
      </c>
      <c r="C1290" t="s">
        <v>7931</v>
      </c>
    </row>
    <row r="1291" spans="1:3">
      <c r="A1291" s="57" t="s">
        <v>4235</v>
      </c>
      <c r="B1291" s="104" t="s">
        <v>5321</v>
      </c>
      <c r="C1291" t="s">
        <v>7931</v>
      </c>
    </row>
    <row r="1292" spans="1:3">
      <c r="A1292" s="57" t="s">
        <v>4235</v>
      </c>
      <c r="B1292" s="104" t="s">
        <v>5322</v>
      </c>
      <c r="C1292" t="s">
        <v>7931</v>
      </c>
    </row>
    <row r="1293" spans="1:3">
      <c r="A1293" s="57" t="s">
        <v>4235</v>
      </c>
      <c r="B1293" s="104" t="s">
        <v>5323</v>
      </c>
      <c r="C1293" t="s">
        <v>7931</v>
      </c>
    </row>
    <row r="1294" spans="1:3">
      <c r="A1294" s="57" t="s">
        <v>4385</v>
      </c>
      <c r="B1294" s="104" t="s">
        <v>5324</v>
      </c>
      <c r="C1294" t="s">
        <v>7931</v>
      </c>
    </row>
    <row r="1295" spans="1:3">
      <c r="A1295" s="58" t="s">
        <v>4385</v>
      </c>
      <c r="B1295" s="104" t="s">
        <v>5325</v>
      </c>
      <c r="C1295" t="s">
        <v>7931</v>
      </c>
    </row>
    <row r="1296" spans="1:3">
      <c r="A1296" s="58" t="s">
        <v>4385</v>
      </c>
      <c r="B1296" s="104" t="s">
        <v>5326</v>
      </c>
      <c r="C1296" t="s">
        <v>7931</v>
      </c>
    </row>
    <row r="1297" spans="1:3">
      <c r="A1297" s="58" t="s">
        <v>4385</v>
      </c>
      <c r="B1297" s="104" t="s">
        <v>5327</v>
      </c>
      <c r="C1297" t="s">
        <v>7931</v>
      </c>
    </row>
    <row r="1298" spans="1:3">
      <c r="A1298" s="58" t="s">
        <v>6093</v>
      </c>
      <c r="B1298" s="104" t="s">
        <v>5328</v>
      </c>
      <c r="C1298" t="s">
        <v>7931</v>
      </c>
    </row>
    <row r="1299" spans="1:3">
      <c r="A1299" s="58" t="s">
        <v>6093</v>
      </c>
      <c r="B1299" s="104" t="s">
        <v>5329</v>
      </c>
      <c r="C1299" t="s">
        <v>7931</v>
      </c>
    </row>
    <row r="1300" spans="1:3">
      <c r="A1300" s="58" t="s">
        <v>6094</v>
      </c>
      <c r="B1300" s="104" t="s">
        <v>5330</v>
      </c>
      <c r="C1300" t="s">
        <v>7931</v>
      </c>
    </row>
    <row r="1301" spans="1:3">
      <c r="A1301" s="58" t="s">
        <v>6094</v>
      </c>
      <c r="B1301" s="104" t="s">
        <v>5331</v>
      </c>
      <c r="C1301" t="s">
        <v>7931</v>
      </c>
    </row>
    <row r="1302" spans="1:3">
      <c r="A1302" s="58" t="s">
        <v>6094</v>
      </c>
      <c r="B1302" s="104" t="s">
        <v>5332</v>
      </c>
      <c r="C1302" t="s">
        <v>7931</v>
      </c>
    </row>
    <row r="1303" spans="1:3">
      <c r="A1303" s="58" t="s">
        <v>6095</v>
      </c>
      <c r="B1303" s="104" t="s">
        <v>5333</v>
      </c>
      <c r="C1303" t="s">
        <v>7931</v>
      </c>
    </row>
    <row r="1304" spans="1:3">
      <c r="A1304" s="58" t="s">
        <v>6096</v>
      </c>
      <c r="B1304" s="104" t="s">
        <v>5334</v>
      </c>
      <c r="C1304" t="s">
        <v>7931</v>
      </c>
    </row>
    <row r="1305" spans="1:3">
      <c r="A1305" s="58" t="s">
        <v>4264</v>
      </c>
      <c r="B1305" s="104" t="s">
        <v>5335</v>
      </c>
      <c r="C1305" t="s">
        <v>7931</v>
      </c>
    </row>
    <row r="1306" spans="1:3">
      <c r="A1306" s="58" t="s">
        <v>6097</v>
      </c>
      <c r="B1306" s="104" t="s">
        <v>5336</v>
      </c>
      <c r="C1306" t="s">
        <v>7931</v>
      </c>
    </row>
    <row r="1307" spans="1:3">
      <c r="A1307" s="58" t="s">
        <v>6098</v>
      </c>
      <c r="B1307" s="104" t="s">
        <v>5337</v>
      </c>
      <c r="C1307" t="s">
        <v>7931</v>
      </c>
    </row>
    <row r="1308" spans="1:3">
      <c r="A1308" s="58" t="s">
        <v>6098</v>
      </c>
      <c r="B1308" s="104" t="s">
        <v>5338</v>
      </c>
      <c r="C1308" t="s">
        <v>7931</v>
      </c>
    </row>
    <row r="1309" spans="1:3">
      <c r="A1309" s="58" t="s">
        <v>4426</v>
      </c>
      <c r="B1309" s="104" t="s">
        <v>5339</v>
      </c>
      <c r="C1309" t="s">
        <v>7931</v>
      </c>
    </row>
    <row r="1310" spans="1:3">
      <c r="A1310" s="58" t="s">
        <v>6099</v>
      </c>
      <c r="B1310" s="104" t="s">
        <v>5340</v>
      </c>
      <c r="C1310" t="s">
        <v>7931</v>
      </c>
    </row>
    <row r="1311" spans="1:3">
      <c r="A1311" s="58" t="s">
        <v>4426</v>
      </c>
      <c r="B1311" s="104" t="s">
        <v>5341</v>
      </c>
      <c r="C1311" t="s">
        <v>7931</v>
      </c>
    </row>
    <row r="1312" spans="1:3">
      <c r="A1312" s="58" t="s">
        <v>6097</v>
      </c>
      <c r="B1312" s="104" t="s">
        <v>5342</v>
      </c>
      <c r="C1312" t="s">
        <v>7931</v>
      </c>
    </row>
    <row r="1313" spans="1:3">
      <c r="A1313" s="58" t="s">
        <v>6097</v>
      </c>
      <c r="B1313" s="104" t="s">
        <v>5343</v>
      </c>
      <c r="C1313" t="s">
        <v>7931</v>
      </c>
    </row>
    <row r="1314" spans="1:3">
      <c r="A1314" s="58" t="s">
        <v>4426</v>
      </c>
      <c r="B1314" s="104" t="s">
        <v>5344</v>
      </c>
      <c r="C1314" t="s">
        <v>7931</v>
      </c>
    </row>
    <row r="1315" spans="1:3">
      <c r="A1315" s="58" t="s">
        <v>4426</v>
      </c>
      <c r="B1315" s="104" t="s">
        <v>5345</v>
      </c>
      <c r="C1315" t="s">
        <v>7931</v>
      </c>
    </row>
    <row r="1316" spans="1:3">
      <c r="A1316" s="58" t="s">
        <v>4426</v>
      </c>
      <c r="B1316" s="104" t="s">
        <v>5346</v>
      </c>
      <c r="C1316" t="s">
        <v>7931</v>
      </c>
    </row>
    <row r="1317" spans="1:3">
      <c r="A1317" s="58" t="s">
        <v>4426</v>
      </c>
      <c r="B1317" s="104" t="s">
        <v>5347</v>
      </c>
      <c r="C1317" t="s">
        <v>7931</v>
      </c>
    </row>
    <row r="1318" spans="1:3">
      <c r="A1318" s="58" t="s">
        <v>6100</v>
      </c>
      <c r="B1318" s="104" t="s">
        <v>5348</v>
      </c>
      <c r="C1318" t="s">
        <v>7931</v>
      </c>
    </row>
    <row r="1319" spans="1:3">
      <c r="A1319" s="58" t="s">
        <v>4264</v>
      </c>
      <c r="B1319" s="104" t="s">
        <v>5349</v>
      </c>
      <c r="C1319" t="s">
        <v>7931</v>
      </c>
    </row>
    <row r="1320" spans="1:3">
      <c r="A1320" s="58"/>
      <c r="B1320" s="104" t="s">
        <v>5350</v>
      </c>
      <c r="C1320" t="s">
        <v>7931</v>
      </c>
    </row>
    <row r="1321" spans="1:3">
      <c r="A1321" s="58"/>
      <c r="B1321" s="104" t="s">
        <v>5351</v>
      </c>
      <c r="C1321" t="s">
        <v>7931</v>
      </c>
    </row>
    <row r="1322" spans="1:3">
      <c r="A1322" s="58" t="s">
        <v>4426</v>
      </c>
      <c r="B1322" s="104" t="s">
        <v>5352</v>
      </c>
      <c r="C1322" t="s">
        <v>7931</v>
      </c>
    </row>
    <row r="1323" spans="1:3">
      <c r="A1323" s="58" t="s">
        <v>4426</v>
      </c>
      <c r="B1323" s="104" t="s">
        <v>5353</v>
      </c>
      <c r="C1323" t="s">
        <v>7931</v>
      </c>
    </row>
    <row r="1324" spans="1:3">
      <c r="A1324" s="58" t="s">
        <v>4426</v>
      </c>
      <c r="B1324" s="104" t="s">
        <v>5354</v>
      </c>
      <c r="C1324" t="s">
        <v>7931</v>
      </c>
    </row>
    <row r="1325" spans="1:3">
      <c r="A1325" s="58" t="s">
        <v>4426</v>
      </c>
      <c r="B1325" s="104" t="s">
        <v>5355</v>
      </c>
      <c r="C1325" t="s">
        <v>7931</v>
      </c>
    </row>
    <row r="1326" spans="1:3">
      <c r="A1326" s="58" t="s">
        <v>4426</v>
      </c>
      <c r="B1326" s="104" t="s">
        <v>5356</v>
      </c>
      <c r="C1326" t="s">
        <v>7931</v>
      </c>
    </row>
    <row r="1327" spans="1:3">
      <c r="A1327" s="58" t="s">
        <v>4426</v>
      </c>
      <c r="B1327" s="104" t="s">
        <v>5357</v>
      </c>
      <c r="C1327" t="s">
        <v>7931</v>
      </c>
    </row>
    <row r="1328" spans="1:3">
      <c r="A1328" s="58" t="s">
        <v>4426</v>
      </c>
      <c r="B1328" s="104" t="s">
        <v>5358</v>
      </c>
      <c r="C1328" t="s">
        <v>7931</v>
      </c>
    </row>
    <row r="1329" spans="1:3">
      <c r="A1329" s="58" t="s">
        <v>4426</v>
      </c>
      <c r="B1329" s="104" t="s">
        <v>5359</v>
      </c>
      <c r="C1329" t="s">
        <v>7931</v>
      </c>
    </row>
    <row r="1330" spans="1:3">
      <c r="A1330" s="58" t="s">
        <v>4426</v>
      </c>
      <c r="B1330" s="104" t="s">
        <v>5360</v>
      </c>
      <c r="C1330" t="s">
        <v>7931</v>
      </c>
    </row>
    <row r="1331" spans="1:3">
      <c r="A1331" s="58" t="s">
        <v>4426</v>
      </c>
      <c r="B1331" s="104" t="s">
        <v>5361</v>
      </c>
      <c r="C1331" t="s">
        <v>7931</v>
      </c>
    </row>
    <row r="1332" spans="1:3">
      <c r="A1332" s="58" t="s">
        <v>4426</v>
      </c>
      <c r="B1332" s="104" t="s">
        <v>5362</v>
      </c>
      <c r="C1332" t="s">
        <v>7931</v>
      </c>
    </row>
    <row r="1333" spans="1:3">
      <c r="A1333" s="58" t="s">
        <v>4426</v>
      </c>
      <c r="B1333" s="104" t="s">
        <v>5363</v>
      </c>
      <c r="C1333" t="s">
        <v>7931</v>
      </c>
    </row>
    <row r="1334" spans="1:3">
      <c r="A1334" s="58" t="s">
        <v>4426</v>
      </c>
      <c r="B1334" s="104" t="s">
        <v>5364</v>
      </c>
      <c r="C1334" t="s">
        <v>7931</v>
      </c>
    </row>
    <row r="1335" spans="1:3">
      <c r="A1335" s="58" t="s">
        <v>4426</v>
      </c>
      <c r="B1335" s="104" t="s">
        <v>5365</v>
      </c>
      <c r="C1335" t="s">
        <v>7931</v>
      </c>
    </row>
    <row r="1336" spans="1:3">
      <c r="A1336" s="58" t="s">
        <v>4426</v>
      </c>
      <c r="B1336" s="104" t="s">
        <v>5366</v>
      </c>
      <c r="C1336" t="s">
        <v>7931</v>
      </c>
    </row>
    <row r="1337" spans="1:3">
      <c r="A1337" s="58" t="s">
        <v>4426</v>
      </c>
      <c r="B1337" s="104" t="s">
        <v>5367</v>
      </c>
      <c r="C1337" t="s">
        <v>7931</v>
      </c>
    </row>
    <row r="1338" spans="1:3">
      <c r="A1338" s="58" t="s">
        <v>4426</v>
      </c>
      <c r="B1338" s="104" t="s">
        <v>5368</v>
      </c>
      <c r="C1338" t="s">
        <v>7931</v>
      </c>
    </row>
    <row r="1339" spans="1:3">
      <c r="A1339" s="58" t="s">
        <v>4426</v>
      </c>
      <c r="B1339" s="104" t="s">
        <v>5369</v>
      </c>
      <c r="C1339" t="s">
        <v>7931</v>
      </c>
    </row>
    <row r="1340" spans="1:3">
      <c r="A1340" s="58" t="s">
        <v>4426</v>
      </c>
      <c r="B1340" s="104" t="s">
        <v>5370</v>
      </c>
      <c r="C1340" t="s">
        <v>7931</v>
      </c>
    </row>
    <row r="1341" spans="1:3">
      <c r="A1341" s="58" t="s">
        <v>4426</v>
      </c>
      <c r="B1341" s="104" t="s">
        <v>5371</v>
      </c>
      <c r="C1341" t="s">
        <v>7931</v>
      </c>
    </row>
    <row r="1342" spans="1:3">
      <c r="A1342" s="58" t="s">
        <v>4426</v>
      </c>
      <c r="B1342" s="104" t="s">
        <v>5372</v>
      </c>
      <c r="C1342" t="s">
        <v>7931</v>
      </c>
    </row>
    <row r="1343" spans="1:3">
      <c r="A1343" s="58" t="s">
        <v>4426</v>
      </c>
      <c r="B1343" s="104" t="s">
        <v>5373</v>
      </c>
      <c r="C1343" t="s">
        <v>7931</v>
      </c>
    </row>
    <row r="1344" spans="1:3">
      <c r="A1344" s="58" t="s">
        <v>4426</v>
      </c>
      <c r="B1344" s="104" t="s">
        <v>5374</v>
      </c>
      <c r="C1344" t="s">
        <v>7931</v>
      </c>
    </row>
    <row r="1345" spans="1:3">
      <c r="A1345" s="58" t="s">
        <v>4426</v>
      </c>
      <c r="B1345" s="104" t="s">
        <v>5375</v>
      </c>
      <c r="C1345" t="s">
        <v>7931</v>
      </c>
    </row>
    <row r="1346" spans="1:3">
      <c r="A1346" s="58" t="s">
        <v>4426</v>
      </c>
      <c r="B1346" s="104" t="s">
        <v>5376</v>
      </c>
      <c r="C1346" t="s">
        <v>7931</v>
      </c>
    </row>
    <row r="1347" spans="1:3">
      <c r="A1347" s="58" t="s">
        <v>4426</v>
      </c>
      <c r="B1347" s="104" t="s">
        <v>5377</v>
      </c>
      <c r="C1347" t="s">
        <v>7931</v>
      </c>
    </row>
    <row r="1348" spans="1:3">
      <c r="A1348" s="58" t="s">
        <v>4426</v>
      </c>
      <c r="B1348" s="104" t="s">
        <v>5378</v>
      </c>
      <c r="C1348" t="s">
        <v>7931</v>
      </c>
    </row>
    <row r="1349" spans="1:3">
      <c r="A1349" s="58" t="s">
        <v>4426</v>
      </c>
      <c r="B1349" s="104" t="s">
        <v>5379</v>
      </c>
      <c r="C1349" t="s">
        <v>7931</v>
      </c>
    </row>
    <row r="1350" spans="1:3">
      <c r="A1350" s="58" t="s">
        <v>4426</v>
      </c>
      <c r="B1350" s="104" t="s">
        <v>5380</v>
      </c>
      <c r="C1350" t="s">
        <v>7931</v>
      </c>
    </row>
    <row r="1351" spans="1:3">
      <c r="A1351" s="58" t="s">
        <v>4426</v>
      </c>
      <c r="B1351" s="104" t="s">
        <v>5381</v>
      </c>
      <c r="C1351" t="s">
        <v>7931</v>
      </c>
    </row>
    <row r="1352" spans="1:3">
      <c r="A1352" s="58" t="s">
        <v>4426</v>
      </c>
      <c r="B1352" s="104" t="s">
        <v>5382</v>
      </c>
      <c r="C1352" t="s">
        <v>7931</v>
      </c>
    </row>
    <row r="1353" spans="1:3">
      <c r="A1353" s="58" t="s">
        <v>4426</v>
      </c>
      <c r="B1353" s="104" t="s">
        <v>5383</v>
      </c>
      <c r="C1353" t="s">
        <v>7931</v>
      </c>
    </row>
    <row r="1354" spans="1:3">
      <c r="A1354" s="58" t="s">
        <v>4426</v>
      </c>
      <c r="B1354" s="104" t="s">
        <v>5384</v>
      </c>
      <c r="C1354" t="s">
        <v>7931</v>
      </c>
    </row>
    <row r="1355" spans="1:3">
      <c r="A1355" s="58" t="s">
        <v>4426</v>
      </c>
      <c r="B1355" s="104" t="s">
        <v>5385</v>
      </c>
      <c r="C1355" t="s">
        <v>7931</v>
      </c>
    </row>
    <row r="1356" spans="1:3">
      <c r="A1356" s="58" t="s">
        <v>4426</v>
      </c>
      <c r="B1356" s="104" t="s">
        <v>5386</v>
      </c>
      <c r="C1356" t="s">
        <v>7931</v>
      </c>
    </row>
    <row r="1357" spans="1:3">
      <c r="A1357" s="58" t="s">
        <v>4426</v>
      </c>
      <c r="B1357" s="104" t="s">
        <v>5387</v>
      </c>
      <c r="C1357" t="s">
        <v>7931</v>
      </c>
    </row>
    <row r="1358" spans="1:3">
      <c r="A1358" s="58" t="s">
        <v>4426</v>
      </c>
      <c r="B1358" s="104" t="s">
        <v>5388</v>
      </c>
      <c r="C1358" t="s">
        <v>7931</v>
      </c>
    </row>
    <row r="1359" spans="1:3">
      <c r="A1359" s="58" t="s">
        <v>4426</v>
      </c>
      <c r="B1359" s="104" t="s">
        <v>5389</v>
      </c>
      <c r="C1359" t="s">
        <v>7931</v>
      </c>
    </row>
    <row r="1360" spans="1:3">
      <c r="A1360" s="58" t="s">
        <v>4426</v>
      </c>
      <c r="B1360" s="104" t="s">
        <v>5390</v>
      </c>
      <c r="C1360" t="s">
        <v>7931</v>
      </c>
    </row>
    <row r="1361" spans="1:3">
      <c r="A1361" s="58" t="s">
        <v>4426</v>
      </c>
      <c r="B1361" s="104" t="s">
        <v>5391</v>
      </c>
      <c r="C1361" t="s">
        <v>7931</v>
      </c>
    </row>
    <row r="1362" spans="1:3">
      <c r="A1362" s="58" t="s">
        <v>4264</v>
      </c>
      <c r="B1362" s="104" t="s">
        <v>5392</v>
      </c>
      <c r="C1362" t="s">
        <v>7931</v>
      </c>
    </row>
    <row r="1363" spans="1:3">
      <c r="A1363" s="58" t="s">
        <v>4264</v>
      </c>
      <c r="B1363" s="104" t="s">
        <v>5393</v>
      </c>
      <c r="C1363" t="s">
        <v>7931</v>
      </c>
    </row>
    <row r="1364" spans="1:3">
      <c r="A1364" s="58" t="s">
        <v>4264</v>
      </c>
      <c r="B1364" s="104" t="s">
        <v>5394</v>
      </c>
      <c r="C1364" t="s">
        <v>7931</v>
      </c>
    </row>
    <row r="1365" spans="1:3">
      <c r="A1365" s="58" t="s">
        <v>6093</v>
      </c>
      <c r="B1365" s="104" t="s">
        <v>5395</v>
      </c>
      <c r="C1365" t="s">
        <v>7931</v>
      </c>
    </row>
    <row r="1366" spans="1:3">
      <c r="A1366" s="58" t="s">
        <v>6093</v>
      </c>
      <c r="B1366" s="104" t="s">
        <v>5396</v>
      </c>
      <c r="C1366" t="s">
        <v>7931</v>
      </c>
    </row>
    <row r="1367" spans="1:3">
      <c r="A1367" s="58" t="s">
        <v>6093</v>
      </c>
      <c r="B1367" s="104" t="s">
        <v>5397</v>
      </c>
      <c r="C1367" t="s">
        <v>7931</v>
      </c>
    </row>
    <row r="1368" spans="1:3">
      <c r="A1368" s="58" t="s">
        <v>4426</v>
      </c>
      <c r="B1368" s="104" t="s">
        <v>5398</v>
      </c>
      <c r="C1368" t="s">
        <v>7931</v>
      </c>
    </row>
    <row r="1369" spans="1:3">
      <c r="A1369" s="58" t="s">
        <v>6093</v>
      </c>
      <c r="B1369" s="104" t="s">
        <v>5399</v>
      </c>
      <c r="C1369" t="s">
        <v>7931</v>
      </c>
    </row>
    <row r="1370" spans="1:3">
      <c r="A1370" s="58" t="s">
        <v>6093</v>
      </c>
      <c r="B1370" s="104" t="s">
        <v>5400</v>
      </c>
      <c r="C1370" t="s">
        <v>7931</v>
      </c>
    </row>
    <row r="1371" spans="1:3">
      <c r="A1371" s="58" t="s">
        <v>6093</v>
      </c>
      <c r="B1371" s="104" t="s">
        <v>5401</v>
      </c>
      <c r="C1371" t="s">
        <v>7931</v>
      </c>
    </row>
    <row r="1372" spans="1:3">
      <c r="A1372" s="58" t="s">
        <v>6101</v>
      </c>
      <c r="B1372" s="104" t="s">
        <v>5402</v>
      </c>
      <c r="C1372" t="s">
        <v>7931</v>
      </c>
    </row>
    <row r="1373" spans="1:3">
      <c r="A1373" s="58" t="s">
        <v>6101</v>
      </c>
      <c r="B1373" s="104" t="s">
        <v>5403</v>
      </c>
      <c r="C1373" t="s">
        <v>7931</v>
      </c>
    </row>
    <row r="1374" spans="1:3">
      <c r="A1374" s="58" t="s">
        <v>6102</v>
      </c>
      <c r="B1374" s="104" t="s">
        <v>5404</v>
      </c>
      <c r="C1374" t="s">
        <v>7931</v>
      </c>
    </row>
    <row r="1375" spans="1:3">
      <c r="A1375" s="58" t="s">
        <v>4426</v>
      </c>
      <c r="B1375" s="104" t="s">
        <v>5405</v>
      </c>
      <c r="C1375" t="s">
        <v>7931</v>
      </c>
    </row>
    <row r="1376" spans="1:3">
      <c r="A1376" s="58"/>
      <c r="B1376" s="104" t="s">
        <v>5406</v>
      </c>
      <c r="C1376" t="s">
        <v>7931</v>
      </c>
    </row>
    <row r="1377" spans="1:3">
      <c r="A1377" s="58" t="s">
        <v>4262</v>
      </c>
      <c r="B1377" s="104" t="s">
        <v>5407</v>
      </c>
      <c r="C1377" t="s">
        <v>7931</v>
      </c>
    </row>
    <row r="1378" spans="1:3">
      <c r="A1378" s="58" t="s">
        <v>6103</v>
      </c>
      <c r="B1378" s="104" t="s">
        <v>5408</v>
      </c>
      <c r="C1378" t="s">
        <v>7931</v>
      </c>
    </row>
    <row r="1379" spans="1:3">
      <c r="A1379" s="58" t="s">
        <v>6104</v>
      </c>
      <c r="B1379" s="104" t="s">
        <v>5409</v>
      </c>
      <c r="C1379" t="s">
        <v>7931</v>
      </c>
    </row>
    <row r="1380" spans="1:3">
      <c r="A1380" s="58" t="s">
        <v>4426</v>
      </c>
      <c r="B1380" s="104" t="s">
        <v>5410</v>
      </c>
      <c r="C1380" t="s">
        <v>7931</v>
      </c>
    </row>
    <row r="1381" spans="1:3">
      <c r="A1381" s="58" t="s">
        <v>6105</v>
      </c>
      <c r="B1381" s="104" t="s">
        <v>5411</v>
      </c>
      <c r="C1381" t="s">
        <v>7931</v>
      </c>
    </row>
    <row r="1382" spans="1:3">
      <c r="A1382" s="58" t="s">
        <v>4426</v>
      </c>
      <c r="B1382" s="104" t="s">
        <v>5412</v>
      </c>
      <c r="C1382" t="s">
        <v>7931</v>
      </c>
    </row>
    <row r="1383" spans="1:3">
      <c r="A1383" s="58" t="s">
        <v>6102</v>
      </c>
      <c r="B1383" s="104" t="s">
        <v>5413</v>
      </c>
      <c r="C1383" t="s">
        <v>7931</v>
      </c>
    </row>
    <row r="1384" spans="1:3">
      <c r="A1384" s="58" t="s">
        <v>6106</v>
      </c>
      <c r="B1384" s="104" t="s">
        <v>5414</v>
      </c>
      <c r="C1384" t="s">
        <v>7931</v>
      </c>
    </row>
    <row r="1385" spans="1:3">
      <c r="A1385" s="58" t="s">
        <v>6107</v>
      </c>
      <c r="B1385" s="104" t="s">
        <v>5415</v>
      </c>
      <c r="C1385" t="s">
        <v>7931</v>
      </c>
    </row>
    <row r="1386" spans="1:3">
      <c r="A1386" s="58" t="s">
        <v>6108</v>
      </c>
      <c r="B1386" s="104" t="s">
        <v>5416</v>
      </c>
      <c r="C1386" t="s">
        <v>7931</v>
      </c>
    </row>
    <row r="1387" spans="1:3">
      <c r="A1387" s="58" t="s">
        <v>6109</v>
      </c>
      <c r="B1387" s="104" t="s">
        <v>5417</v>
      </c>
      <c r="C1387" t="s">
        <v>7931</v>
      </c>
    </row>
    <row r="1388" spans="1:3">
      <c r="A1388" s="58" t="s">
        <v>6102</v>
      </c>
      <c r="B1388" s="104" t="s">
        <v>5418</v>
      </c>
      <c r="C1388" t="s">
        <v>7931</v>
      </c>
    </row>
    <row r="1389" spans="1:3">
      <c r="A1389" s="58" t="s">
        <v>4262</v>
      </c>
      <c r="B1389" s="104" t="s">
        <v>5419</v>
      </c>
      <c r="C1389" t="s">
        <v>7931</v>
      </c>
    </row>
    <row r="1390" spans="1:3">
      <c r="A1390" s="58" t="s">
        <v>4426</v>
      </c>
      <c r="B1390" s="104" t="s">
        <v>5420</v>
      </c>
      <c r="C1390" t="s">
        <v>7931</v>
      </c>
    </row>
    <row r="1391" spans="1:3">
      <c r="A1391" s="58" t="s">
        <v>6110</v>
      </c>
      <c r="B1391" s="104" t="s">
        <v>5421</v>
      </c>
      <c r="C1391" t="s">
        <v>7931</v>
      </c>
    </row>
    <row r="1392" spans="1:3">
      <c r="A1392" s="58" t="s">
        <v>4262</v>
      </c>
      <c r="B1392" s="104" t="s">
        <v>5422</v>
      </c>
      <c r="C1392" t="s">
        <v>7931</v>
      </c>
    </row>
    <row r="1393" spans="1:3">
      <c r="A1393" s="58" t="s">
        <v>6105</v>
      </c>
      <c r="B1393" s="104" t="s">
        <v>5423</v>
      </c>
      <c r="C1393" t="s">
        <v>7931</v>
      </c>
    </row>
    <row r="1394" spans="1:3">
      <c r="A1394" s="58" t="s">
        <v>6111</v>
      </c>
      <c r="B1394" s="104" t="s">
        <v>5424</v>
      </c>
      <c r="C1394" t="s">
        <v>7931</v>
      </c>
    </row>
    <row r="1395" spans="1:3">
      <c r="A1395" s="58" t="s">
        <v>6112</v>
      </c>
      <c r="B1395" s="104" t="s">
        <v>5425</v>
      </c>
      <c r="C1395" t="s">
        <v>7931</v>
      </c>
    </row>
    <row r="1396" spans="1:3">
      <c r="A1396" s="58" t="s">
        <v>6113</v>
      </c>
      <c r="B1396" s="104" t="s">
        <v>5426</v>
      </c>
      <c r="C1396" t="s">
        <v>7931</v>
      </c>
    </row>
    <row r="1397" spans="1:3">
      <c r="A1397" s="58" t="s">
        <v>6105</v>
      </c>
      <c r="B1397" s="104" t="s">
        <v>5427</v>
      </c>
      <c r="C1397" t="s">
        <v>7931</v>
      </c>
    </row>
    <row r="1398" spans="1:3">
      <c r="A1398" s="58" t="s">
        <v>6105</v>
      </c>
      <c r="B1398" s="104" t="s">
        <v>5428</v>
      </c>
      <c r="C1398" t="s">
        <v>7931</v>
      </c>
    </row>
    <row r="1399" spans="1:3">
      <c r="A1399" s="58" t="s">
        <v>6114</v>
      </c>
      <c r="B1399" s="104" t="s">
        <v>5429</v>
      </c>
      <c r="C1399" t="s">
        <v>7931</v>
      </c>
    </row>
    <row r="1400" spans="1:3">
      <c r="A1400" s="58" t="s">
        <v>6115</v>
      </c>
      <c r="B1400" s="104" t="s">
        <v>5430</v>
      </c>
      <c r="C1400" t="s">
        <v>7931</v>
      </c>
    </row>
    <row r="1401" spans="1:3">
      <c r="A1401" s="58" t="s">
        <v>6116</v>
      </c>
      <c r="B1401" s="104" t="s">
        <v>5431</v>
      </c>
      <c r="C1401" t="s">
        <v>7931</v>
      </c>
    </row>
    <row r="1402" spans="1:3">
      <c r="A1402" s="58" t="s">
        <v>6117</v>
      </c>
      <c r="B1402" s="104" t="s">
        <v>5432</v>
      </c>
      <c r="C1402" t="s">
        <v>7931</v>
      </c>
    </row>
    <row r="1403" spans="1:3">
      <c r="A1403" s="58" t="s">
        <v>6102</v>
      </c>
      <c r="B1403" s="104" t="s">
        <v>6397</v>
      </c>
      <c r="C1403" t="s">
        <v>7931</v>
      </c>
    </row>
    <row r="1404" spans="1:3">
      <c r="A1404" s="58" t="s">
        <v>4264</v>
      </c>
      <c r="B1404" s="104" t="s">
        <v>6398</v>
      </c>
      <c r="C1404" t="s">
        <v>7931</v>
      </c>
    </row>
    <row r="1405" spans="1:3">
      <c r="A1405" s="58" t="s">
        <v>6118</v>
      </c>
      <c r="B1405" s="104" t="s">
        <v>5433</v>
      </c>
      <c r="C1405" t="s">
        <v>7931</v>
      </c>
    </row>
    <row r="1406" spans="1:3">
      <c r="A1406" s="58" t="s">
        <v>2042</v>
      </c>
      <c r="B1406" s="104" t="s">
        <v>6400</v>
      </c>
      <c r="C1406" t="s">
        <v>7931</v>
      </c>
    </row>
    <row r="1407" spans="1:3">
      <c r="A1407" s="58" t="s">
        <v>2042</v>
      </c>
      <c r="B1407" s="104" t="s">
        <v>6402</v>
      </c>
      <c r="C1407" t="s">
        <v>7931</v>
      </c>
    </row>
    <row r="1408" spans="1:3">
      <c r="A1408" s="58" t="s">
        <v>2042</v>
      </c>
      <c r="B1408" s="104" t="s">
        <v>5434</v>
      </c>
      <c r="C1408" t="s">
        <v>7931</v>
      </c>
    </row>
    <row r="1409" spans="1:3">
      <c r="A1409" s="58" t="s">
        <v>6093</v>
      </c>
      <c r="B1409" s="104" t="s">
        <v>2335</v>
      </c>
      <c r="C1409" t="s">
        <v>7931</v>
      </c>
    </row>
    <row r="1410" spans="1:3">
      <c r="A1410" s="58" t="s">
        <v>6119</v>
      </c>
      <c r="B1410" s="104" t="s">
        <v>5435</v>
      </c>
      <c r="C1410" t="s">
        <v>7931</v>
      </c>
    </row>
    <row r="1411" spans="1:3">
      <c r="A1411" s="58" t="s">
        <v>6120</v>
      </c>
      <c r="B1411" s="104" t="s">
        <v>5436</v>
      </c>
      <c r="C1411" t="s">
        <v>7931</v>
      </c>
    </row>
    <row r="1412" spans="1:3">
      <c r="A1412" s="58" t="s">
        <v>6121</v>
      </c>
      <c r="B1412" s="104" t="s">
        <v>2196</v>
      </c>
      <c r="C1412" t="s">
        <v>7931</v>
      </c>
    </row>
    <row r="1413" spans="1:3">
      <c r="A1413" s="58" t="s">
        <v>6122</v>
      </c>
      <c r="B1413" s="104" t="s">
        <v>2342</v>
      </c>
      <c r="C1413" t="s">
        <v>7931</v>
      </c>
    </row>
    <row r="1414" spans="1:3">
      <c r="A1414" s="58" t="s">
        <v>6123</v>
      </c>
      <c r="B1414" s="104" t="s">
        <v>2343</v>
      </c>
      <c r="C1414" t="s">
        <v>7931</v>
      </c>
    </row>
    <row r="1415" spans="1:3">
      <c r="A1415" s="58" t="s">
        <v>6124</v>
      </c>
      <c r="B1415" s="104" t="s">
        <v>2278</v>
      </c>
      <c r="C1415" t="s">
        <v>7931</v>
      </c>
    </row>
    <row r="1416" spans="1:3">
      <c r="A1416" s="58" t="s">
        <v>6125</v>
      </c>
      <c r="B1416" s="104" t="s">
        <v>2345</v>
      </c>
      <c r="C1416" t="s">
        <v>7931</v>
      </c>
    </row>
    <row r="1417" spans="1:3">
      <c r="A1417" s="58" t="s">
        <v>6126</v>
      </c>
      <c r="B1417" s="104" t="s">
        <v>2348</v>
      </c>
      <c r="C1417" t="s">
        <v>7931</v>
      </c>
    </row>
    <row r="1418" spans="1:3">
      <c r="A1418" s="58" t="s">
        <v>6127</v>
      </c>
      <c r="B1418" s="104" t="s">
        <v>2350</v>
      </c>
      <c r="C1418" t="s">
        <v>7931</v>
      </c>
    </row>
    <row r="1419" spans="1:3">
      <c r="A1419" s="58" t="s">
        <v>6093</v>
      </c>
      <c r="B1419" s="104" t="s">
        <v>2266</v>
      </c>
      <c r="C1419" t="s">
        <v>7931</v>
      </c>
    </row>
    <row r="1420" spans="1:3">
      <c r="A1420" s="58" t="s">
        <v>4264</v>
      </c>
      <c r="B1420" s="104" t="s">
        <v>5437</v>
      </c>
      <c r="C1420" t="s">
        <v>7931</v>
      </c>
    </row>
    <row r="1421" spans="1:3">
      <c r="A1421" s="58" t="s">
        <v>6093</v>
      </c>
      <c r="B1421" s="104" t="s">
        <v>5438</v>
      </c>
      <c r="C1421" t="s">
        <v>7931</v>
      </c>
    </row>
    <row r="1422" spans="1:3">
      <c r="A1422" s="58" t="s">
        <v>4264</v>
      </c>
      <c r="B1422" s="104" t="s">
        <v>5439</v>
      </c>
      <c r="C1422" t="s">
        <v>7931</v>
      </c>
    </row>
    <row r="1423" spans="1:3">
      <c r="A1423" s="58" t="s">
        <v>4264</v>
      </c>
      <c r="B1423" s="104" t="s">
        <v>5440</v>
      </c>
      <c r="C1423" t="s">
        <v>7931</v>
      </c>
    </row>
    <row r="1424" spans="1:3">
      <c r="A1424" s="58" t="s">
        <v>4264</v>
      </c>
      <c r="B1424" s="104" t="s">
        <v>5441</v>
      </c>
      <c r="C1424" t="s">
        <v>7931</v>
      </c>
    </row>
    <row r="1425" spans="1:3">
      <c r="A1425" s="58" t="s">
        <v>6128</v>
      </c>
      <c r="B1425" s="104" t="s">
        <v>5442</v>
      </c>
      <c r="C1425" t="s">
        <v>7931</v>
      </c>
    </row>
    <row r="1426" spans="1:3">
      <c r="A1426" s="58" t="s">
        <v>6128</v>
      </c>
      <c r="B1426" s="104" t="s">
        <v>5443</v>
      </c>
      <c r="C1426" t="s">
        <v>7931</v>
      </c>
    </row>
    <row r="1427" spans="1:3">
      <c r="A1427" s="58" t="s">
        <v>6129</v>
      </c>
      <c r="B1427" s="104" t="s">
        <v>2363</v>
      </c>
      <c r="C1427" t="s">
        <v>7931</v>
      </c>
    </row>
    <row r="1428" spans="1:3">
      <c r="A1428" s="58" t="s">
        <v>6130</v>
      </c>
      <c r="B1428" s="104" t="s">
        <v>2366</v>
      </c>
      <c r="C1428" t="s">
        <v>7931</v>
      </c>
    </row>
    <row r="1429" spans="1:3">
      <c r="A1429" s="58" t="s">
        <v>6131</v>
      </c>
      <c r="B1429" s="104" t="s">
        <v>2369</v>
      </c>
      <c r="C1429" t="s">
        <v>7931</v>
      </c>
    </row>
    <row r="1430" spans="1:3">
      <c r="A1430" s="58" t="s">
        <v>6132</v>
      </c>
      <c r="B1430" s="104" t="s">
        <v>2372</v>
      </c>
      <c r="C1430" t="s">
        <v>7931</v>
      </c>
    </row>
    <row r="1431" spans="1:3">
      <c r="A1431" s="58" t="s">
        <v>6133</v>
      </c>
      <c r="B1431" s="104" t="s">
        <v>2375</v>
      </c>
      <c r="C1431" t="s">
        <v>7931</v>
      </c>
    </row>
    <row r="1432" spans="1:3">
      <c r="A1432" s="58" t="s">
        <v>4386</v>
      </c>
      <c r="B1432" s="104" t="s">
        <v>2245</v>
      </c>
      <c r="C1432" t="s">
        <v>7931</v>
      </c>
    </row>
    <row r="1433" spans="1:3">
      <c r="A1433" s="58" t="s">
        <v>6134</v>
      </c>
      <c r="B1433" s="104" t="s">
        <v>2380</v>
      </c>
      <c r="C1433" t="s">
        <v>7931</v>
      </c>
    </row>
    <row r="1434" spans="1:3">
      <c r="A1434" s="58" t="s">
        <v>6134</v>
      </c>
      <c r="B1434" s="104" t="s">
        <v>2383</v>
      </c>
      <c r="C1434" t="s">
        <v>7931</v>
      </c>
    </row>
    <row r="1435" spans="1:3">
      <c r="A1435" s="58" t="s">
        <v>6135</v>
      </c>
      <c r="B1435" s="104" t="s">
        <v>2386</v>
      </c>
      <c r="C1435" t="s">
        <v>7931</v>
      </c>
    </row>
    <row r="1436" spans="1:3">
      <c r="A1436" s="58" t="s">
        <v>4386</v>
      </c>
      <c r="B1436" s="104" t="s">
        <v>2389</v>
      </c>
      <c r="C1436" t="s">
        <v>7931</v>
      </c>
    </row>
    <row r="1437" spans="1:3">
      <c r="A1437" s="58" t="s">
        <v>6136</v>
      </c>
      <c r="B1437" s="104" t="s">
        <v>2392</v>
      </c>
      <c r="C1437" t="s">
        <v>7931</v>
      </c>
    </row>
    <row r="1438" spans="1:3">
      <c r="A1438" s="58" t="s">
        <v>6137</v>
      </c>
      <c r="B1438" s="104" t="s">
        <v>2395</v>
      </c>
      <c r="C1438" t="s">
        <v>7931</v>
      </c>
    </row>
    <row r="1439" spans="1:3">
      <c r="A1439" s="58" t="s">
        <v>6138</v>
      </c>
      <c r="B1439" s="104" t="s">
        <v>2215</v>
      </c>
      <c r="C1439" t="s">
        <v>7931</v>
      </c>
    </row>
    <row r="1440" spans="1:3">
      <c r="A1440" s="58" t="s">
        <v>4386</v>
      </c>
      <c r="B1440" s="104" t="s">
        <v>2400</v>
      </c>
      <c r="C1440" t="s">
        <v>7931</v>
      </c>
    </row>
    <row r="1441" spans="1:3">
      <c r="A1441" s="58" t="s">
        <v>6139</v>
      </c>
      <c r="B1441" s="104" t="s">
        <v>2403</v>
      </c>
      <c r="C1441" t="s">
        <v>7931</v>
      </c>
    </row>
    <row r="1442" spans="1:3">
      <c r="A1442" s="58" t="s">
        <v>4386</v>
      </c>
      <c r="B1442" s="104" t="s">
        <v>5444</v>
      </c>
      <c r="C1442" t="s">
        <v>7931</v>
      </c>
    </row>
    <row r="1443" spans="1:3">
      <c r="A1443" s="58" t="s">
        <v>4386</v>
      </c>
      <c r="B1443" s="104" t="s">
        <v>5445</v>
      </c>
      <c r="C1443" t="s">
        <v>7931</v>
      </c>
    </row>
    <row r="1444" spans="1:3">
      <c r="A1444" s="58" t="s">
        <v>4386</v>
      </c>
      <c r="B1444" s="104" t="s">
        <v>5446</v>
      </c>
      <c r="C1444" t="s">
        <v>7931</v>
      </c>
    </row>
    <row r="1445" spans="1:3">
      <c r="A1445" s="58" t="s">
        <v>6140</v>
      </c>
      <c r="B1445" s="104" t="s">
        <v>5447</v>
      </c>
      <c r="C1445" t="s">
        <v>7931</v>
      </c>
    </row>
    <row r="1446" spans="1:3">
      <c r="A1446" s="58" t="s">
        <v>4386</v>
      </c>
      <c r="B1446" s="104" t="s">
        <v>5448</v>
      </c>
      <c r="C1446" t="s">
        <v>7931</v>
      </c>
    </row>
    <row r="1447" spans="1:3">
      <c r="A1447" s="58" t="s">
        <v>6140</v>
      </c>
      <c r="B1447" s="104" t="s">
        <v>5449</v>
      </c>
      <c r="C1447" t="s">
        <v>7931</v>
      </c>
    </row>
    <row r="1448" spans="1:3">
      <c r="A1448" s="58" t="s">
        <v>6141</v>
      </c>
      <c r="B1448" s="104" t="s">
        <v>5450</v>
      </c>
      <c r="C1448" t="s">
        <v>7931</v>
      </c>
    </row>
    <row r="1449" spans="1:3">
      <c r="A1449" s="58" t="s">
        <v>4386</v>
      </c>
      <c r="B1449" s="104" t="s">
        <v>5451</v>
      </c>
      <c r="C1449" t="s">
        <v>7931</v>
      </c>
    </row>
    <row r="1450" spans="1:3">
      <c r="A1450" s="58" t="s">
        <v>6142</v>
      </c>
      <c r="B1450" s="104" t="s">
        <v>5452</v>
      </c>
      <c r="C1450" t="s">
        <v>7931</v>
      </c>
    </row>
    <row r="1451" spans="1:3">
      <c r="A1451" s="58" t="s">
        <v>4264</v>
      </c>
      <c r="B1451" s="104" t="s">
        <v>6529</v>
      </c>
      <c r="C1451" t="s">
        <v>7931</v>
      </c>
    </row>
    <row r="1452" spans="1:3">
      <c r="A1452" s="58" t="s">
        <v>4264</v>
      </c>
      <c r="B1452" s="104" t="s">
        <v>5453</v>
      </c>
      <c r="C1452" t="s">
        <v>7931</v>
      </c>
    </row>
    <row r="1453" spans="1:3">
      <c r="A1453" s="58" t="s">
        <v>4264</v>
      </c>
      <c r="B1453" s="104" t="s">
        <v>5454</v>
      </c>
      <c r="C1453" t="s">
        <v>7931</v>
      </c>
    </row>
    <row r="1454" spans="1:3">
      <c r="A1454" s="58" t="s">
        <v>4264</v>
      </c>
      <c r="B1454" s="104" t="s">
        <v>5455</v>
      </c>
      <c r="C1454" t="s">
        <v>7931</v>
      </c>
    </row>
    <row r="1455" spans="1:3">
      <c r="A1455" s="58" t="s">
        <v>4264</v>
      </c>
      <c r="B1455" s="104" t="s">
        <v>5456</v>
      </c>
      <c r="C1455" t="s">
        <v>7931</v>
      </c>
    </row>
    <row r="1456" spans="1:3">
      <c r="A1456" s="58" t="s">
        <v>6102</v>
      </c>
      <c r="B1456" s="104" t="s">
        <v>5457</v>
      </c>
      <c r="C1456" t="s">
        <v>7931</v>
      </c>
    </row>
    <row r="1457" spans="1:3">
      <c r="A1457" s="58" t="s">
        <v>4264</v>
      </c>
      <c r="B1457" s="104" t="s">
        <v>5458</v>
      </c>
      <c r="C1457" t="s">
        <v>7931</v>
      </c>
    </row>
    <row r="1458" spans="1:3">
      <c r="A1458" s="58" t="s">
        <v>4264</v>
      </c>
      <c r="B1458" s="104" t="s">
        <v>5459</v>
      </c>
      <c r="C1458" t="s">
        <v>7931</v>
      </c>
    </row>
    <row r="1459" spans="1:3">
      <c r="A1459" s="58" t="s">
        <v>4264</v>
      </c>
      <c r="B1459" s="104" t="s">
        <v>5460</v>
      </c>
      <c r="C1459" t="s">
        <v>7931</v>
      </c>
    </row>
    <row r="1460" spans="1:3">
      <c r="A1460" s="58" t="s">
        <v>4426</v>
      </c>
      <c r="B1460" s="104" t="s">
        <v>5461</v>
      </c>
      <c r="C1460" t="s">
        <v>7931</v>
      </c>
    </row>
    <row r="1461" spans="1:3">
      <c r="A1461" s="58" t="s">
        <v>6143</v>
      </c>
      <c r="B1461" s="104" t="s">
        <v>5462</v>
      </c>
      <c r="C1461" t="s">
        <v>7931</v>
      </c>
    </row>
    <row r="1462" spans="1:3">
      <c r="A1462" s="58" t="s">
        <v>4386</v>
      </c>
      <c r="B1462" s="104" t="s">
        <v>5463</v>
      </c>
      <c r="C1462" t="s">
        <v>7931</v>
      </c>
    </row>
    <row r="1463" spans="1:3">
      <c r="A1463" s="58" t="s">
        <v>4386</v>
      </c>
      <c r="B1463" s="104" t="s">
        <v>5464</v>
      </c>
      <c r="C1463" t="s">
        <v>7931</v>
      </c>
    </row>
    <row r="1464" spans="1:3">
      <c r="A1464" s="57" t="s">
        <v>4386</v>
      </c>
      <c r="B1464" s="104" t="s">
        <v>5465</v>
      </c>
      <c r="C1464" t="s">
        <v>7931</v>
      </c>
    </row>
    <row r="1465" spans="1:3">
      <c r="A1465" s="57" t="s">
        <v>4386</v>
      </c>
      <c r="B1465" s="104" t="s">
        <v>5466</v>
      </c>
      <c r="C1465" t="s">
        <v>7931</v>
      </c>
    </row>
    <row r="1466" spans="1:3">
      <c r="A1466" s="57" t="s">
        <v>4386</v>
      </c>
      <c r="B1466" s="104" t="s">
        <v>5467</v>
      </c>
      <c r="C1466" t="s">
        <v>7931</v>
      </c>
    </row>
    <row r="1467" spans="1:3">
      <c r="A1467" s="57" t="s">
        <v>4386</v>
      </c>
      <c r="B1467" s="104" t="s">
        <v>5468</v>
      </c>
      <c r="C1467" t="s">
        <v>7931</v>
      </c>
    </row>
    <row r="1468" spans="1:3">
      <c r="A1468" s="57" t="s">
        <v>4387</v>
      </c>
      <c r="B1468" s="104" t="s">
        <v>5469</v>
      </c>
      <c r="C1468" t="s">
        <v>7931</v>
      </c>
    </row>
    <row r="1469" spans="1:3">
      <c r="A1469" s="57" t="s">
        <v>4264</v>
      </c>
      <c r="B1469" s="104" t="s">
        <v>5470</v>
      </c>
      <c r="C1469" t="s">
        <v>7931</v>
      </c>
    </row>
    <row r="1470" spans="1:3">
      <c r="A1470" s="57"/>
      <c r="B1470" s="104" t="s">
        <v>5471</v>
      </c>
      <c r="C1470" t="s">
        <v>7931</v>
      </c>
    </row>
    <row r="1471" spans="1:3">
      <c r="A1471" s="57" t="s">
        <v>4387</v>
      </c>
      <c r="B1471" s="104" t="s">
        <v>5472</v>
      </c>
      <c r="C1471" t="s">
        <v>7931</v>
      </c>
    </row>
    <row r="1472" spans="1:3">
      <c r="A1472" s="57" t="s">
        <v>4388</v>
      </c>
      <c r="B1472" s="104" t="s">
        <v>5473</v>
      </c>
      <c r="C1472" t="s">
        <v>7931</v>
      </c>
    </row>
    <row r="1473" spans="1:3">
      <c r="A1473" s="57"/>
      <c r="B1473" s="104" t="s">
        <v>5474</v>
      </c>
      <c r="C1473" t="s">
        <v>7931</v>
      </c>
    </row>
    <row r="1474" spans="1:3">
      <c r="A1474" s="57" t="s">
        <v>4389</v>
      </c>
      <c r="B1474" s="104" t="s">
        <v>5475</v>
      </c>
      <c r="C1474" t="s">
        <v>7931</v>
      </c>
    </row>
    <row r="1475" spans="1:3">
      <c r="A1475" s="57" t="s">
        <v>4390</v>
      </c>
      <c r="B1475" s="104" t="s">
        <v>5476</v>
      </c>
      <c r="C1475" t="s">
        <v>7931</v>
      </c>
    </row>
    <row r="1476" spans="1:3">
      <c r="A1476" s="57" t="s">
        <v>4391</v>
      </c>
      <c r="B1476" s="104" t="s">
        <v>5477</v>
      </c>
      <c r="C1476" t="s">
        <v>7931</v>
      </c>
    </row>
    <row r="1477" spans="1:3">
      <c r="A1477" s="57" t="s">
        <v>4392</v>
      </c>
      <c r="B1477" s="104" t="s">
        <v>5478</v>
      </c>
      <c r="C1477" t="s">
        <v>7931</v>
      </c>
    </row>
    <row r="1478" spans="1:3">
      <c r="A1478" s="57" t="s">
        <v>4393</v>
      </c>
      <c r="B1478" s="104" t="s">
        <v>5479</v>
      </c>
      <c r="C1478" t="s">
        <v>7931</v>
      </c>
    </row>
    <row r="1479" spans="1:3">
      <c r="A1479" s="57" t="s">
        <v>4394</v>
      </c>
      <c r="B1479" s="104" t="s">
        <v>5480</v>
      </c>
      <c r="C1479" t="s">
        <v>7931</v>
      </c>
    </row>
    <row r="1480" spans="1:3">
      <c r="A1480" s="57" t="s">
        <v>4395</v>
      </c>
      <c r="B1480" s="104" t="s">
        <v>5481</v>
      </c>
      <c r="C1480" t="s">
        <v>7931</v>
      </c>
    </row>
    <row r="1481" spans="1:3">
      <c r="A1481" s="57" t="s">
        <v>4396</v>
      </c>
      <c r="B1481" s="104" t="s">
        <v>5482</v>
      </c>
      <c r="C1481" t="s">
        <v>7931</v>
      </c>
    </row>
    <row r="1482" spans="1:3">
      <c r="A1482" s="57" t="s">
        <v>4397</v>
      </c>
      <c r="B1482" s="104" t="s">
        <v>5483</v>
      </c>
      <c r="C1482" t="s">
        <v>7931</v>
      </c>
    </row>
    <row r="1483" spans="1:3">
      <c r="A1483" s="57" t="s">
        <v>4397</v>
      </c>
      <c r="B1483" s="104" t="s">
        <v>5484</v>
      </c>
      <c r="C1483" t="s">
        <v>7931</v>
      </c>
    </row>
    <row r="1484" spans="1:3">
      <c r="A1484" s="57"/>
      <c r="B1484" s="104" t="s">
        <v>5485</v>
      </c>
      <c r="C1484" t="s">
        <v>7931</v>
      </c>
    </row>
    <row r="1485" spans="1:3">
      <c r="A1485" s="57"/>
      <c r="B1485" s="104" t="s">
        <v>5486</v>
      </c>
      <c r="C1485" t="s">
        <v>7931</v>
      </c>
    </row>
    <row r="1486" spans="1:3">
      <c r="A1486" s="57" t="s">
        <v>4398</v>
      </c>
      <c r="B1486" s="104" t="s">
        <v>5487</v>
      </c>
      <c r="C1486" t="s">
        <v>7931</v>
      </c>
    </row>
    <row r="1487" spans="1:3">
      <c r="A1487" s="57" t="s">
        <v>4399</v>
      </c>
      <c r="B1487" s="104" t="s">
        <v>5488</v>
      </c>
      <c r="C1487" t="s">
        <v>7931</v>
      </c>
    </row>
    <row r="1488" spans="1:3">
      <c r="A1488" s="57" t="s">
        <v>4400</v>
      </c>
      <c r="B1488" s="104" t="s">
        <v>5489</v>
      </c>
      <c r="C1488" t="s">
        <v>7931</v>
      </c>
    </row>
    <row r="1489" spans="1:3">
      <c r="A1489" s="57" t="s">
        <v>4401</v>
      </c>
      <c r="B1489" s="104" t="s">
        <v>5490</v>
      </c>
      <c r="C1489" t="s">
        <v>7931</v>
      </c>
    </row>
    <row r="1490" spans="1:3">
      <c r="A1490" s="57" t="s">
        <v>4402</v>
      </c>
      <c r="B1490" s="104" t="s">
        <v>5491</v>
      </c>
      <c r="C1490" t="s">
        <v>7931</v>
      </c>
    </row>
    <row r="1491" spans="1:3">
      <c r="A1491" s="57" t="s">
        <v>4403</v>
      </c>
      <c r="B1491" s="104" t="s">
        <v>5492</v>
      </c>
      <c r="C1491" t="s">
        <v>7931</v>
      </c>
    </row>
    <row r="1492" spans="1:3">
      <c r="A1492" s="57" t="s">
        <v>4404</v>
      </c>
      <c r="B1492" s="104" t="s">
        <v>5493</v>
      </c>
      <c r="C1492" t="s">
        <v>7931</v>
      </c>
    </row>
    <row r="1493" spans="1:3">
      <c r="A1493" s="57" t="s">
        <v>4405</v>
      </c>
      <c r="B1493" s="104" t="s">
        <v>5494</v>
      </c>
      <c r="C1493" t="s">
        <v>7931</v>
      </c>
    </row>
    <row r="1494" spans="1:3">
      <c r="A1494" s="57" t="s">
        <v>4406</v>
      </c>
      <c r="B1494" s="104" t="s">
        <v>5495</v>
      </c>
      <c r="C1494" t="s">
        <v>7931</v>
      </c>
    </row>
    <row r="1495" spans="1:3">
      <c r="A1495" s="57" t="s">
        <v>4407</v>
      </c>
      <c r="B1495" s="104" t="s">
        <v>5496</v>
      </c>
      <c r="C1495" t="s">
        <v>7931</v>
      </c>
    </row>
    <row r="1496" spans="1:3">
      <c r="A1496" s="57" t="s">
        <v>4408</v>
      </c>
      <c r="B1496" s="104" t="s">
        <v>5497</v>
      </c>
      <c r="C1496" t="s">
        <v>7931</v>
      </c>
    </row>
    <row r="1497" spans="1:3">
      <c r="A1497" s="57" t="s">
        <v>4409</v>
      </c>
      <c r="B1497" s="104" t="s">
        <v>5498</v>
      </c>
      <c r="C1497" t="s">
        <v>7931</v>
      </c>
    </row>
    <row r="1498" spans="1:3">
      <c r="A1498" s="57" t="s">
        <v>4410</v>
      </c>
      <c r="B1498" s="104" t="s">
        <v>5499</v>
      </c>
      <c r="C1498" t="s">
        <v>7931</v>
      </c>
    </row>
    <row r="1499" spans="1:3">
      <c r="A1499" s="57" t="s">
        <v>4411</v>
      </c>
      <c r="B1499" s="104" t="s">
        <v>5500</v>
      </c>
      <c r="C1499" t="s">
        <v>7931</v>
      </c>
    </row>
    <row r="1500" spans="1:3">
      <c r="A1500" s="57" t="s">
        <v>4412</v>
      </c>
      <c r="B1500" s="104" t="s">
        <v>5501</v>
      </c>
      <c r="C1500" t="s">
        <v>7931</v>
      </c>
    </row>
    <row r="1501" spans="1:3">
      <c r="A1501" s="57" t="s">
        <v>4413</v>
      </c>
      <c r="B1501" s="104" t="s">
        <v>5502</v>
      </c>
      <c r="C1501" t="s">
        <v>7931</v>
      </c>
    </row>
    <row r="1502" spans="1:3">
      <c r="A1502" s="57" t="s">
        <v>4414</v>
      </c>
      <c r="B1502" s="104" t="s">
        <v>5503</v>
      </c>
      <c r="C1502" t="s">
        <v>7931</v>
      </c>
    </row>
    <row r="1503" spans="1:3">
      <c r="A1503" s="57" t="s">
        <v>4415</v>
      </c>
      <c r="B1503" s="104" t="s">
        <v>5504</v>
      </c>
      <c r="C1503" t="s">
        <v>7931</v>
      </c>
    </row>
    <row r="1504" spans="1:3">
      <c r="A1504" s="57" t="s">
        <v>4416</v>
      </c>
      <c r="B1504" s="104" t="s">
        <v>5505</v>
      </c>
      <c r="C1504" t="s">
        <v>7931</v>
      </c>
    </row>
    <row r="1505" spans="1:3">
      <c r="A1505" s="57" t="s">
        <v>4417</v>
      </c>
      <c r="B1505" s="104" t="s">
        <v>5506</v>
      </c>
      <c r="C1505" t="s">
        <v>7931</v>
      </c>
    </row>
    <row r="1506" spans="1:3">
      <c r="A1506" s="57" t="s">
        <v>4418</v>
      </c>
      <c r="B1506" s="104" t="s">
        <v>5507</v>
      </c>
      <c r="C1506" t="s">
        <v>7931</v>
      </c>
    </row>
    <row r="1507" spans="1:3">
      <c r="A1507" s="57" t="s">
        <v>4419</v>
      </c>
      <c r="B1507" s="104" t="s">
        <v>5508</v>
      </c>
      <c r="C1507" t="s">
        <v>7931</v>
      </c>
    </row>
    <row r="1508" spans="1:3">
      <c r="A1508" s="57" t="s">
        <v>4420</v>
      </c>
      <c r="B1508" s="104" t="s">
        <v>5509</v>
      </c>
      <c r="C1508" t="s">
        <v>7931</v>
      </c>
    </row>
    <row r="1509" spans="1:3">
      <c r="A1509" s="57" t="s">
        <v>4421</v>
      </c>
      <c r="B1509" s="104" t="s">
        <v>5510</v>
      </c>
      <c r="C1509" t="s">
        <v>7931</v>
      </c>
    </row>
    <row r="1510" spans="1:3">
      <c r="A1510" s="57" t="s">
        <v>4422</v>
      </c>
      <c r="B1510" s="104" t="s">
        <v>5511</v>
      </c>
      <c r="C1510" t="s">
        <v>7931</v>
      </c>
    </row>
    <row r="1511" spans="1:3">
      <c r="A1511" s="57" t="s">
        <v>4423</v>
      </c>
      <c r="B1511" s="104" t="s">
        <v>5512</v>
      </c>
      <c r="C1511" t="s">
        <v>7931</v>
      </c>
    </row>
    <row r="1512" spans="1:3">
      <c r="A1512" s="57" t="s">
        <v>4399</v>
      </c>
      <c r="B1512" s="104" t="s">
        <v>5513</v>
      </c>
      <c r="C1512" t="s">
        <v>7931</v>
      </c>
    </row>
    <row r="1513" spans="1:3">
      <c r="A1513" s="57" t="s">
        <v>4262</v>
      </c>
      <c r="B1513" s="104" t="s">
        <v>5514</v>
      </c>
      <c r="C1513" t="s">
        <v>7931</v>
      </c>
    </row>
    <row r="1514" spans="1:3">
      <c r="A1514" s="57" t="s">
        <v>4262</v>
      </c>
      <c r="B1514" s="104" t="s">
        <v>5515</v>
      </c>
      <c r="C1514" t="s">
        <v>7931</v>
      </c>
    </row>
    <row r="1515" spans="1:3">
      <c r="A1515" s="57" t="s">
        <v>4262</v>
      </c>
      <c r="B1515" s="104" t="s">
        <v>5516</v>
      </c>
      <c r="C1515" t="s">
        <v>7931</v>
      </c>
    </row>
    <row r="1516" spans="1:3">
      <c r="A1516" s="57" t="s">
        <v>4262</v>
      </c>
      <c r="B1516" s="104" t="s">
        <v>5517</v>
      </c>
      <c r="C1516" t="s">
        <v>7931</v>
      </c>
    </row>
    <row r="1517" spans="1:3">
      <c r="A1517" s="57" t="s">
        <v>4262</v>
      </c>
      <c r="B1517" s="104" t="s">
        <v>5518</v>
      </c>
      <c r="C1517" t="s">
        <v>7931</v>
      </c>
    </row>
    <row r="1518" spans="1:3">
      <c r="A1518" s="57" t="s">
        <v>4262</v>
      </c>
      <c r="B1518" s="104" t="s">
        <v>5519</v>
      </c>
      <c r="C1518" t="s">
        <v>7931</v>
      </c>
    </row>
    <row r="1519" spans="1:3">
      <c r="A1519" s="57" t="s">
        <v>4262</v>
      </c>
      <c r="B1519" s="104" t="s">
        <v>5520</v>
      </c>
      <c r="C1519" t="s">
        <v>7931</v>
      </c>
    </row>
    <row r="1520" spans="1:3">
      <c r="A1520" s="58" t="s">
        <v>4262</v>
      </c>
      <c r="B1520" s="104" t="s">
        <v>5521</v>
      </c>
      <c r="C1520" t="s">
        <v>7931</v>
      </c>
    </row>
    <row r="1521" spans="1:3">
      <c r="A1521" s="58" t="s">
        <v>6144</v>
      </c>
      <c r="B1521" s="104" t="s">
        <v>5522</v>
      </c>
      <c r="C1521" t="s">
        <v>7931</v>
      </c>
    </row>
    <row r="1522" spans="1:3">
      <c r="A1522" s="58" t="s">
        <v>4262</v>
      </c>
      <c r="B1522" s="104" t="s">
        <v>5523</v>
      </c>
      <c r="C1522" t="s">
        <v>7931</v>
      </c>
    </row>
    <row r="1523" spans="1:3">
      <c r="A1523" s="58" t="s">
        <v>4262</v>
      </c>
      <c r="B1523" s="104" t="s">
        <v>5524</v>
      </c>
      <c r="C1523" t="s">
        <v>7931</v>
      </c>
    </row>
    <row r="1524" spans="1:3">
      <c r="A1524" s="58" t="s">
        <v>4387</v>
      </c>
      <c r="B1524" s="104" t="s">
        <v>5525</v>
      </c>
      <c r="C1524" t="s">
        <v>7931</v>
      </c>
    </row>
    <row r="1525" spans="1:3">
      <c r="A1525" s="58" t="s">
        <v>4387</v>
      </c>
      <c r="B1525" s="104" t="s">
        <v>5526</v>
      </c>
      <c r="C1525" t="s">
        <v>7931</v>
      </c>
    </row>
    <row r="1526" spans="1:3">
      <c r="A1526" s="58" t="s">
        <v>6145</v>
      </c>
      <c r="B1526" s="104" t="s">
        <v>5527</v>
      </c>
      <c r="C1526" t="s">
        <v>7931</v>
      </c>
    </row>
    <row r="1527" spans="1:3">
      <c r="A1527" s="58" t="s">
        <v>6146</v>
      </c>
      <c r="B1527" s="104" t="s">
        <v>5528</v>
      </c>
      <c r="C1527" t="s">
        <v>7931</v>
      </c>
    </row>
    <row r="1528" spans="1:3">
      <c r="A1528" s="58" t="s">
        <v>6102</v>
      </c>
      <c r="B1528" s="104" t="s">
        <v>5529</v>
      </c>
      <c r="C1528" t="s">
        <v>7931</v>
      </c>
    </row>
    <row r="1529" spans="1:3">
      <c r="A1529" s="58" t="s">
        <v>4262</v>
      </c>
      <c r="B1529" s="104" t="s">
        <v>5530</v>
      </c>
      <c r="C1529" t="s">
        <v>7931</v>
      </c>
    </row>
    <row r="1530" spans="1:3">
      <c r="A1530" s="58" t="s">
        <v>4262</v>
      </c>
      <c r="B1530" s="104" t="s">
        <v>5531</v>
      </c>
      <c r="C1530" t="s">
        <v>7931</v>
      </c>
    </row>
    <row r="1531" spans="1:3">
      <c r="A1531" s="58" t="s">
        <v>6725</v>
      </c>
      <c r="B1531" s="104" t="s">
        <v>2417</v>
      </c>
      <c r="C1531" t="s">
        <v>7931</v>
      </c>
    </row>
    <row r="1532" spans="1:3">
      <c r="A1532" s="58"/>
      <c r="B1532" s="104" t="s">
        <v>2418</v>
      </c>
      <c r="C1532" t="s">
        <v>7931</v>
      </c>
    </row>
    <row r="1533" spans="1:3">
      <c r="A1533" s="58"/>
      <c r="B1533" s="104" t="s">
        <v>6539</v>
      </c>
      <c r="C1533" t="s">
        <v>7931</v>
      </c>
    </row>
    <row r="1534" spans="1:3">
      <c r="A1534" s="58"/>
      <c r="B1534" s="104" t="s">
        <v>6541</v>
      </c>
      <c r="C1534" t="s">
        <v>7931</v>
      </c>
    </row>
    <row r="1535" spans="1:3">
      <c r="A1535" s="58"/>
      <c r="B1535" s="104" t="s">
        <v>5532</v>
      </c>
      <c r="C1535" t="s">
        <v>7931</v>
      </c>
    </row>
    <row r="1536" spans="1:3">
      <c r="A1536" s="58"/>
      <c r="B1536" s="104" t="s">
        <v>5533</v>
      </c>
      <c r="C1536" t="s">
        <v>7931</v>
      </c>
    </row>
    <row r="1537" spans="1:3">
      <c r="A1537" s="58"/>
      <c r="B1537" s="104" t="s">
        <v>5534</v>
      </c>
      <c r="C1537" t="s">
        <v>7931</v>
      </c>
    </row>
    <row r="1538" spans="1:3">
      <c r="A1538" s="58"/>
      <c r="B1538" s="104" t="s">
        <v>5535</v>
      </c>
      <c r="C1538" t="s">
        <v>7931</v>
      </c>
    </row>
    <row r="1539" spans="1:3">
      <c r="A1539" s="58" t="s">
        <v>4262</v>
      </c>
      <c r="B1539" s="104" t="s">
        <v>5536</v>
      </c>
      <c r="C1539" t="s">
        <v>7931</v>
      </c>
    </row>
    <row r="1540" spans="1:3">
      <c r="A1540" s="58" t="s">
        <v>4262</v>
      </c>
      <c r="B1540" s="104" t="s">
        <v>5537</v>
      </c>
      <c r="C1540" t="s">
        <v>7931</v>
      </c>
    </row>
    <row r="1541" spans="1:3">
      <c r="A1541" s="58" t="s">
        <v>4262</v>
      </c>
      <c r="B1541" s="104" t="s">
        <v>5538</v>
      </c>
      <c r="C1541" t="s">
        <v>7931</v>
      </c>
    </row>
    <row r="1542" spans="1:3">
      <c r="A1542" s="58" t="s">
        <v>4262</v>
      </c>
      <c r="B1542" s="104" t="s">
        <v>5539</v>
      </c>
      <c r="C1542" t="s">
        <v>7931</v>
      </c>
    </row>
    <row r="1543" spans="1:3">
      <c r="A1543" s="58" t="s">
        <v>4262</v>
      </c>
      <c r="B1543" s="104" t="s">
        <v>5540</v>
      </c>
      <c r="C1543" t="s">
        <v>7931</v>
      </c>
    </row>
    <row r="1544" spans="1:3">
      <c r="A1544" s="58" t="s">
        <v>4262</v>
      </c>
      <c r="B1544" s="104" t="s">
        <v>5541</v>
      </c>
      <c r="C1544" t="s">
        <v>7931</v>
      </c>
    </row>
    <row r="1545" spans="1:3">
      <c r="A1545" s="58" t="s">
        <v>4262</v>
      </c>
      <c r="B1545" s="104" t="s">
        <v>5542</v>
      </c>
      <c r="C1545" t="s">
        <v>7931</v>
      </c>
    </row>
    <row r="1546" spans="1:3">
      <c r="A1546" s="58"/>
      <c r="B1546" s="104" t="s">
        <v>5543</v>
      </c>
      <c r="C1546" t="s">
        <v>7931</v>
      </c>
    </row>
    <row r="1547" spans="1:3">
      <c r="A1547" s="58" t="s">
        <v>4262</v>
      </c>
      <c r="B1547" s="104" t="s">
        <v>5544</v>
      </c>
      <c r="C1547" t="s">
        <v>7931</v>
      </c>
    </row>
    <row r="1548" spans="1:3">
      <c r="A1548" s="58" t="s">
        <v>4262</v>
      </c>
      <c r="B1548" s="104" t="s">
        <v>5545</v>
      </c>
      <c r="C1548" t="s">
        <v>7931</v>
      </c>
    </row>
    <row r="1549" spans="1:3">
      <c r="A1549" s="58" t="s">
        <v>4399</v>
      </c>
      <c r="B1549" s="104" t="s">
        <v>6545</v>
      </c>
      <c r="C1549" t="s">
        <v>7931</v>
      </c>
    </row>
    <row r="1550" spans="1:3">
      <c r="A1550" s="58" t="s">
        <v>4400</v>
      </c>
      <c r="B1550" s="104" t="s">
        <v>6547</v>
      </c>
      <c r="C1550" t="s">
        <v>7931</v>
      </c>
    </row>
    <row r="1551" spans="1:3">
      <c r="A1551" s="58" t="s">
        <v>4401</v>
      </c>
      <c r="B1551" s="104" t="s">
        <v>6550</v>
      </c>
      <c r="C1551" t="s">
        <v>7931</v>
      </c>
    </row>
    <row r="1552" spans="1:3">
      <c r="A1552" s="58" t="s">
        <v>4402</v>
      </c>
      <c r="B1552" s="104" t="s">
        <v>5546</v>
      </c>
      <c r="C1552" t="s">
        <v>7931</v>
      </c>
    </row>
    <row r="1553" spans="1:3">
      <c r="A1553" s="58" t="s">
        <v>4403</v>
      </c>
      <c r="B1553" s="104" t="s">
        <v>5547</v>
      </c>
      <c r="C1553" t="s">
        <v>7931</v>
      </c>
    </row>
    <row r="1554" spans="1:3">
      <c r="A1554" s="58" t="s">
        <v>4404</v>
      </c>
      <c r="B1554" s="104" t="s">
        <v>5548</v>
      </c>
      <c r="C1554" t="s">
        <v>7931</v>
      </c>
    </row>
    <row r="1555" spans="1:3">
      <c r="A1555" s="58" t="s">
        <v>4405</v>
      </c>
      <c r="B1555" s="104" t="s">
        <v>5549</v>
      </c>
      <c r="C1555" t="s">
        <v>7931</v>
      </c>
    </row>
    <row r="1556" spans="1:3">
      <c r="A1556" s="58" t="s">
        <v>4262</v>
      </c>
      <c r="B1556" s="104" t="s">
        <v>5550</v>
      </c>
      <c r="C1556" t="s">
        <v>7931</v>
      </c>
    </row>
    <row r="1557" spans="1:3">
      <c r="A1557" s="58"/>
      <c r="B1557" s="104" t="s">
        <v>5551</v>
      </c>
      <c r="C1557" t="s">
        <v>7931</v>
      </c>
    </row>
    <row r="1558" spans="1:3">
      <c r="A1558" s="58" t="s">
        <v>4264</v>
      </c>
      <c r="B1558" s="104" t="s">
        <v>5552</v>
      </c>
      <c r="C1558" t="s">
        <v>7931</v>
      </c>
    </row>
    <row r="1559" spans="1:3">
      <c r="A1559" s="58" t="s">
        <v>4264</v>
      </c>
      <c r="B1559" s="104" t="s">
        <v>5553</v>
      </c>
      <c r="C1559" t="s">
        <v>7931</v>
      </c>
    </row>
    <row r="1560" spans="1:3">
      <c r="A1560" s="58" t="s">
        <v>4264</v>
      </c>
      <c r="B1560" s="104" t="s">
        <v>5554</v>
      </c>
      <c r="C1560" t="s">
        <v>7931</v>
      </c>
    </row>
    <row r="1561" spans="1:3">
      <c r="A1561" s="58" t="s">
        <v>6147</v>
      </c>
      <c r="B1561" s="104" t="s">
        <v>5555</v>
      </c>
      <c r="C1561" t="s">
        <v>7931</v>
      </c>
    </row>
    <row r="1562" spans="1:3">
      <c r="A1562" s="58"/>
      <c r="B1562" s="104" t="s">
        <v>5556</v>
      </c>
      <c r="C1562" t="s">
        <v>7931</v>
      </c>
    </row>
    <row r="1563" spans="1:3">
      <c r="A1563" s="58" t="s">
        <v>6148</v>
      </c>
      <c r="B1563" s="104" t="s">
        <v>5557</v>
      </c>
      <c r="C1563" t="s">
        <v>7931</v>
      </c>
    </row>
    <row r="1564" spans="1:3">
      <c r="A1564" s="58"/>
      <c r="B1564" s="104" t="s">
        <v>5558</v>
      </c>
      <c r="C1564" t="s">
        <v>7931</v>
      </c>
    </row>
    <row r="1565" spans="1:3">
      <c r="A1565" s="58"/>
      <c r="B1565" s="104" t="s">
        <v>5559</v>
      </c>
      <c r="C1565" t="s">
        <v>7931</v>
      </c>
    </row>
    <row r="1566" spans="1:3">
      <c r="A1566" s="58" t="s">
        <v>4264</v>
      </c>
      <c r="B1566" s="104" t="s">
        <v>5560</v>
      </c>
      <c r="C1566" t="s">
        <v>7931</v>
      </c>
    </row>
    <row r="1567" spans="1:3">
      <c r="A1567" s="58" t="s">
        <v>6148</v>
      </c>
      <c r="B1567" s="104" t="s">
        <v>5561</v>
      </c>
      <c r="C1567" t="s">
        <v>7931</v>
      </c>
    </row>
    <row r="1568" spans="1:3">
      <c r="A1568" s="58" t="s">
        <v>2043</v>
      </c>
      <c r="B1568" s="104" t="s">
        <v>5562</v>
      </c>
      <c r="C1568" t="s">
        <v>7931</v>
      </c>
    </row>
    <row r="1569" spans="1:3">
      <c r="A1569" s="58" t="s">
        <v>4264</v>
      </c>
      <c r="B1569" s="104" t="s">
        <v>5563</v>
      </c>
      <c r="C1569" t="s">
        <v>7931</v>
      </c>
    </row>
    <row r="1570" spans="1:3">
      <c r="A1570" s="58" t="s">
        <v>4264</v>
      </c>
      <c r="B1570" s="104" t="s">
        <v>5564</v>
      </c>
      <c r="C1570" t="s">
        <v>7931</v>
      </c>
    </row>
    <row r="1571" spans="1:3">
      <c r="A1571" s="58" t="s">
        <v>4264</v>
      </c>
      <c r="B1571" s="104" t="s">
        <v>5565</v>
      </c>
      <c r="C1571" t="s">
        <v>7931</v>
      </c>
    </row>
    <row r="1572" spans="1:3">
      <c r="A1572" s="58" t="s">
        <v>4264</v>
      </c>
      <c r="B1572" s="104" t="s">
        <v>5566</v>
      </c>
      <c r="C1572" t="s">
        <v>7931</v>
      </c>
    </row>
    <row r="1573" spans="1:3">
      <c r="A1573" s="58" t="s">
        <v>4264</v>
      </c>
      <c r="B1573" s="104" t="s">
        <v>5567</v>
      </c>
      <c r="C1573" t="s">
        <v>7931</v>
      </c>
    </row>
    <row r="1574" spans="1:3">
      <c r="A1574" s="58" t="s">
        <v>4264</v>
      </c>
      <c r="B1574" s="104" t="s">
        <v>5568</v>
      </c>
      <c r="C1574" t="s">
        <v>7931</v>
      </c>
    </row>
    <row r="1575" spans="1:3">
      <c r="A1575" s="58" t="s">
        <v>2043</v>
      </c>
      <c r="B1575" s="104" t="s">
        <v>5569</v>
      </c>
      <c r="C1575" t="s">
        <v>7931</v>
      </c>
    </row>
    <row r="1576" spans="1:3">
      <c r="A1576" s="58" t="s">
        <v>4264</v>
      </c>
      <c r="B1576" s="104" t="s">
        <v>5570</v>
      </c>
      <c r="C1576" t="s">
        <v>7931</v>
      </c>
    </row>
    <row r="1577" spans="1:3">
      <c r="A1577" s="57" t="s">
        <v>4424</v>
      </c>
      <c r="B1577" s="104" t="s">
        <v>5571</v>
      </c>
      <c r="C1577" t="s">
        <v>7931</v>
      </c>
    </row>
    <row r="1578" spans="1:3">
      <c r="A1578" s="57"/>
      <c r="B1578" s="104" t="s">
        <v>5572</v>
      </c>
      <c r="C1578" t="s">
        <v>7931</v>
      </c>
    </row>
    <row r="1579" spans="1:3">
      <c r="A1579" s="57" t="s">
        <v>4264</v>
      </c>
      <c r="B1579" s="104" t="s">
        <v>5573</v>
      </c>
      <c r="C1579" t="s">
        <v>7931</v>
      </c>
    </row>
    <row r="1580" spans="1:3">
      <c r="A1580" s="57"/>
      <c r="B1580" s="104" t="s">
        <v>5574</v>
      </c>
      <c r="C1580" t="s">
        <v>7931</v>
      </c>
    </row>
    <row r="1581" spans="1:3">
      <c r="A1581" s="57" t="s">
        <v>2043</v>
      </c>
      <c r="B1581" s="104" t="s">
        <v>5575</v>
      </c>
      <c r="C1581" t="s">
        <v>7931</v>
      </c>
    </row>
    <row r="1582" spans="1:3">
      <c r="A1582" s="57"/>
      <c r="B1582" s="104" t="s">
        <v>2423</v>
      </c>
      <c r="C1582" t="s">
        <v>7931</v>
      </c>
    </row>
    <row r="1583" spans="1:3">
      <c r="A1583" s="57" t="s">
        <v>1806</v>
      </c>
      <c r="B1583" s="104" t="s">
        <v>2424</v>
      </c>
      <c r="C1583" t="s">
        <v>7931</v>
      </c>
    </row>
    <row r="1584" spans="1:3">
      <c r="A1584" s="57"/>
      <c r="B1584" s="104" t="s">
        <v>2425</v>
      </c>
      <c r="C1584" t="s">
        <v>7931</v>
      </c>
    </row>
    <row r="1585" spans="1:3">
      <c r="A1585" s="57"/>
      <c r="B1585" s="104" t="s">
        <v>2426</v>
      </c>
      <c r="C1585" t="s">
        <v>7931</v>
      </c>
    </row>
    <row r="1586" spans="1:3">
      <c r="A1586" s="57" t="s">
        <v>5577</v>
      </c>
      <c r="B1586" s="104" t="s">
        <v>5576</v>
      </c>
      <c r="C1586" t="s">
        <v>7931</v>
      </c>
    </row>
    <row r="1587" spans="1:3">
      <c r="A1587" s="57" t="s">
        <v>5577</v>
      </c>
      <c r="B1587" s="104" t="s">
        <v>5578</v>
      </c>
      <c r="C1587" t="s">
        <v>7931</v>
      </c>
    </row>
    <row r="1588" spans="1:3">
      <c r="A1588" s="57" t="s">
        <v>5580</v>
      </c>
      <c r="B1588" s="104" t="s">
        <v>5579</v>
      </c>
      <c r="C1588" t="s">
        <v>7931</v>
      </c>
    </row>
    <row r="1589" spans="1:3">
      <c r="A1589" s="57" t="s">
        <v>5580</v>
      </c>
      <c r="B1589" s="104" t="s">
        <v>5581</v>
      </c>
      <c r="C1589" t="s">
        <v>7931</v>
      </c>
    </row>
    <row r="1590" spans="1:3">
      <c r="A1590" s="57" t="s">
        <v>5580</v>
      </c>
      <c r="B1590" s="104" t="s">
        <v>5582</v>
      </c>
      <c r="C1590" t="s">
        <v>7931</v>
      </c>
    </row>
    <row r="1591" spans="1:3">
      <c r="A1591" s="57" t="s">
        <v>4425</v>
      </c>
      <c r="B1591" s="104" t="s">
        <v>2416</v>
      </c>
      <c r="C1591" t="s">
        <v>7931</v>
      </c>
    </row>
    <row r="1592" spans="1:3">
      <c r="A1592" s="57"/>
      <c r="B1592" s="104" t="s">
        <v>2272</v>
      </c>
      <c r="C1592" t="s">
        <v>7931</v>
      </c>
    </row>
    <row r="1593" spans="1:3">
      <c r="A1593" s="57" t="s">
        <v>5584</v>
      </c>
      <c r="B1593" s="104" t="s">
        <v>5583</v>
      </c>
      <c r="C1593" t="s">
        <v>7931</v>
      </c>
    </row>
    <row r="1594" spans="1:3">
      <c r="A1594" s="57" t="s">
        <v>5586</v>
      </c>
      <c r="B1594" s="104" t="s">
        <v>5585</v>
      </c>
      <c r="C1594" t="s">
        <v>7931</v>
      </c>
    </row>
    <row r="1595" spans="1:3">
      <c r="A1595" s="57" t="s">
        <v>5588</v>
      </c>
      <c r="B1595" s="104" t="s">
        <v>5587</v>
      </c>
      <c r="C1595" t="s">
        <v>7931</v>
      </c>
    </row>
    <row r="1596" spans="1:3">
      <c r="A1596" s="57" t="s">
        <v>5589</v>
      </c>
      <c r="B1596" s="104" t="s">
        <v>2434</v>
      </c>
      <c r="C1596" t="s">
        <v>7931</v>
      </c>
    </row>
    <row r="1597" spans="1:3">
      <c r="A1597" s="57" t="s">
        <v>5590</v>
      </c>
      <c r="B1597" s="104" t="s">
        <v>2437</v>
      </c>
      <c r="C1597" t="s">
        <v>7931</v>
      </c>
    </row>
    <row r="1598" spans="1:3">
      <c r="A1598" s="57" t="s">
        <v>5591</v>
      </c>
      <c r="B1598" s="104" t="s">
        <v>2439</v>
      </c>
      <c r="C1598" t="s">
        <v>7931</v>
      </c>
    </row>
    <row r="1599" spans="1:3">
      <c r="A1599" s="57" t="s">
        <v>5592</v>
      </c>
      <c r="B1599" s="104" t="s">
        <v>2211</v>
      </c>
      <c r="C1599" t="s">
        <v>7931</v>
      </c>
    </row>
    <row r="1600" spans="1:3">
      <c r="A1600" s="57" t="s">
        <v>5592</v>
      </c>
      <c r="B1600" s="104" t="s">
        <v>2443</v>
      </c>
      <c r="C1600" t="s">
        <v>7931</v>
      </c>
    </row>
    <row r="1601" spans="1:3">
      <c r="A1601" s="57" t="s">
        <v>5592</v>
      </c>
      <c r="B1601" s="104" t="s">
        <v>2265</v>
      </c>
      <c r="C1601" t="s">
        <v>7931</v>
      </c>
    </row>
    <row r="1602" spans="1:3">
      <c r="A1602" s="57" t="s">
        <v>5593</v>
      </c>
      <c r="B1602" s="104" t="s">
        <v>6602</v>
      </c>
      <c r="C1602" t="s">
        <v>7931</v>
      </c>
    </row>
    <row r="1603" spans="1:3">
      <c r="A1603" s="57" t="s">
        <v>5595</v>
      </c>
      <c r="B1603" s="104" t="s">
        <v>5594</v>
      </c>
      <c r="C1603" t="s">
        <v>7931</v>
      </c>
    </row>
    <row r="1604" spans="1:3">
      <c r="A1604" s="57" t="s">
        <v>5597</v>
      </c>
      <c r="B1604" s="104" t="s">
        <v>5596</v>
      </c>
      <c r="C1604" t="s">
        <v>7931</v>
      </c>
    </row>
    <row r="1605" spans="1:3">
      <c r="A1605" s="57" t="s">
        <v>5584</v>
      </c>
      <c r="B1605" s="104" t="s">
        <v>5598</v>
      </c>
      <c r="C1605" t="s">
        <v>7931</v>
      </c>
    </row>
    <row r="1606" spans="1:3">
      <c r="A1606" s="57" t="s">
        <v>5592</v>
      </c>
      <c r="B1606" s="104" t="s">
        <v>5599</v>
      </c>
      <c r="C1606" t="s">
        <v>7931</v>
      </c>
    </row>
    <row r="1607" spans="1:3">
      <c r="A1607" s="57" t="s">
        <v>5592</v>
      </c>
      <c r="B1607" s="104" t="s">
        <v>5600</v>
      </c>
      <c r="C1607" t="s">
        <v>7931</v>
      </c>
    </row>
    <row r="1608" spans="1:3">
      <c r="A1608" s="57" t="s">
        <v>5602</v>
      </c>
      <c r="B1608" s="104" t="s">
        <v>5601</v>
      </c>
      <c r="C1608" t="s">
        <v>7931</v>
      </c>
    </row>
    <row r="1609" spans="1:3">
      <c r="A1609" s="57" t="s">
        <v>5604</v>
      </c>
      <c r="B1609" s="104" t="s">
        <v>5603</v>
      </c>
      <c r="C1609" t="s">
        <v>7931</v>
      </c>
    </row>
    <row r="1610" spans="1:3">
      <c r="A1610" s="57" t="s">
        <v>5606</v>
      </c>
      <c r="B1610" s="104" t="s">
        <v>5605</v>
      </c>
      <c r="C1610" t="s">
        <v>7931</v>
      </c>
    </row>
    <row r="1611" spans="1:3">
      <c r="A1611" s="57" t="s">
        <v>5608</v>
      </c>
      <c r="B1611" s="104" t="s">
        <v>5607</v>
      </c>
      <c r="C1611" t="s">
        <v>7931</v>
      </c>
    </row>
    <row r="1612" spans="1:3">
      <c r="A1612" s="57" t="s">
        <v>5610</v>
      </c>
      <c r="B1612" s="104" t="s">
        <v>5609</v>
      </c>
      <c r="C1612" t="s">
        <v>7931</v>
      </c>
    </row>
    <row r="1613" spans="1:3">
      <c r="A1613" s="57" t="s">
        <v>5612</v>
      </c>
      <c r="B1613" s="104" t="s">
        <v>5611</v>
      </c>
      <c r="C1613" t="s">
        <v>7931</v>
      </c>
    </row>
    <row r="1614" spans="1:3">
      <c r="A1614" s="57" t="s">
        <v>5592</v>
      </c>
      <c r="B1614" s="104" t="s">
        <v>5613</v>
      </c>
      <c r="C1614" t="s">
        <v>7931</v>
      </c>
    </row>
    <row r="1615" spans="1:3">
      <c r="A1615" s="57" t="s">
        <v>5615</v>
      </c>
      <c r="B1615" s="104" t="s">
        <v>5614</v>
      </c>
      <c r="C1615" t="s">
        <v>7931</v>
      </c>
    </row>
    <row r="1616" spans="1:3">
      <c r="A1616" s="57" t="s">
        <v>5592</v>
      </c>
      <c r="B1616" s="104" t="s">
        <v>5616</v>
      </c>
      <c r="C1616" t="s">
        <v>7931</v>
      </c>
    </row>
    <row r="1617" spans="1:3">
      <c r="A1617" s="57" t="s">
        <v>5592</v>
      </c>
      <c r="B1617" s="104" t="s">
        <v>5617</v>
      </c>
      <c r="C1617" t="s">
        <v>7931</v>
      </c>
    </row>
    <row r="1618" spans="1:3">
      <c r="A1618" s="57" t="s">
        <v>5592</v>
      </c>
      <c r="B1618" s="104" t="s">
        <v>5618</v>
      </c>
      <c r="C1618" t="s">
        <v>7931</v>
      </c>
    </row>
    <row r="1619" spans="1:3">
      <c r="A1619" s="57" t="s">
        <v>5597</v>
      </c>
      <c r="B1619" s="104" t="s">
        <v>2444</v>
      </c>
      <c r="C1619" t="s">
        <v>7931</v>
      </c>
    </row>
    <row r="1620" spans="1:3">
      <c r="A1620" s="57" t="s">
        <v>5619</v>
      </c>
      <c r="B1620" s="104" t="s">
        <v>2445</v>
      </c>
      <c r="C1620" t="s">
        <v>7931</v>
      </c>
    </row>
    <row r="1621" spans="1:3">
      <c r="A1621" s="57" t="s">
        <v>5620</v>
      </c>
      <c r="B1621" s="104" t="s">
        <v>2446</v>
      </c>
      <c r="C1621" t="s">
        <v>7931</v>
      </c>
    </row>
    <row r="1622" spans="1:3">
      <c r="A1622" s="57" t="s">
        <v>5615</v>
      </c>
      <c r="B1622" s="104" t="s">
        <v>2077</v>
      </c>
      <c r="C1622" t="s">
        <v>7931</v>
      </c>
    </row>
    <row r="1623" spans="1:3">
      <c r="A1623" s="57" t="s">
        <v>5621</v>
      </c>
      <c r="B1623" s="104" t="s">
        <v>2451</v>
      </c>
      <c r="C1623" t="s">
        <v>7931</v>
      </c>
    </row>
    <row r="1624" spans="1:3">
      <c r="A1624" s="57" t="s">
        <v>5592</v>
      </c>
      <c r="B1624" s="104" t="s">
        <v>2453</v>
      </c>
      <c r="C1624" t="s">
        <v>7931</v>
      </c>
    </row>
    <row r="1625" spans="1:3">
      <c r="A1625" s="57" t="s">
        <v>5602</v>
      </c>
      <c r="B1625" s="104" t="s">
        <v>6377</v>
      </c>
      <c r="C1625" t="s">
        <v>7931</v>
      </c>
    </row>
    <row r="1626" spans="1:3">
      <c r="A1626" s="57" t="s">
        <v>5604</v>
      </c>
      <c r="B1626" s="104" t="s">
        <v>6378</v>
      </c>
      <c r="C1626" t="s">
        <v>7931</v>
      </c>
    </row>
    <row r="1627" spans="1:3">
      <c r="A1627" s="57" t="s">
        <v>5606</v>
      </c>
      <c r="B1627" s="104" t="s">
        <v>6379</v>
      </c>
      <c r="C1627" t="s">
        <v>7931</v>
      </c>
    </row>
    <row r="1628" spans="1:3">
      <c r="A1628" s="57" t="s">
        <v>5608</v>
      </c>
      <c r="B1628" s="104" t="s">
        <v>2107</v>
      </c>
      <c r="C1628" t="s">
        <v>7931</v>
      </c>
    </row>
    <row r="1629" spans="1:3">
      <c r="A1629" s="57" t="s">
        <v>5610</v>
      </c>
      <c r="B1629" s="104" t="s">
        <v>6383</v>
      </c>
      <c r="C1629" t="s">
        <v>7931</v>
      </c>
    </row>
    <row r="1630" spans="1:3">
      <c r="A1630" s="57" t="s">
        <v>5612</v>
      </c>
      <c r="B1630" s="104" t="s">
        <v>2311</v>
      </c>
      <c r="C1630" t="s">
        <v>7931</v>
      </c>
    </row>
    <row r="1631" spans="1:3">
      <c r="A1631" s="57" t="s">
        <v>5622</v>
      </c>
      <c r="B1631" s="104" t="s">
        <v>6386</v>
      </c>
      <c r="C1631" t="s">
        <v>7931</v>
      </c>
    </row>
    <row r="1632" spans="1:3">
      <c r="A1632" s="57" t="s">
        <v>5592</v>
      </c>
      <c r="B1632" s="104" t="s">
        <v>6388</v>
      </c>
      <c r="C1632" t="s">
        <v>7931</v>
      </c>
    </row>
    <row r="1633" spans="1:3">
      <c r="A1633" s="57"/>
      <c r="B1633" s="104" t="s">
        <v>6617</v>
      </c>
      <c r="C1633" t="s">
        <v>7931</v>
      </c>
    </row>
    <row r="1634" spans="1:3">
      <c r="A1634" s="58" t="s">
        <v>6149</v>
      </c>
      <c r="B1634" s="104" t="s">
        <v>6619</v>
      </c>
      <c r="C1634" t="s">
        <v>7931</v>
      </c>
    </row>
    <row r="1635" spans="1:3">
      <c r="A1635" s="58" t="s">
        <v>6102</v>
      </c>
      <c r="B1635" s="104" t="s">
        <v>2331</v>
      </c>
      <c r="C1635" t="s">
        <v>7931</v>
      </c>
    </row>
    <row r="1636" spans="1:3">
      <c r="A1636" s="58" t="s">
        <v>6102</v>
      </c>
      <c r="B1636" s="104" t="s">
        <v>6389</v>
      </c>
      <c r="C1636" t="s">
        <v>7931</v>
      </c>
    </row>
    <row r="1637" spans="1:3">
      <c r="A1637" s="58" t="s">
        <v>6102</v>
      </c>
      <c r="B1637" s="104" t="s">
        <v>6391</v>
      </c>
      <c r="C1637" t="s">
        <v>7931</v>
      </c>
    </row>
    <row r="1638" spans="1:3">
      <c r="A1638" s="58" t="s">
        <v>6102</v>
      </c>
      <c r="B1638" s="104" t="s">
        <v>6390</v>
      </c>
      <c r="C1638" t="s">
        <v>7931</v>
      </c>
    </row>
    <row r="1639" spans="1:3">
      <c r="A1639" s="58" t="s">
        <v>6150</v>
      </c>
      <c r="B1639" s="104" t="s">
        <v>2318</v>
      </c>
      <c r="C1639" t="s">
        <v>7931</v>
      </c>
    </row>
    <row r="1640" spans="1:3">
      <c r="A1640" s="58" t="s">
        <v>6102</v>
      </c>
      <c r="B1640" s="104" t="s">
        <v>2341</v>
      </c>
      <c r="C1640" t="s">
        <v>7931</v>
      </c>
    </row>
    <row r="1641" spans="1:3">
      <c r="A1641" s="58" t="s">
        <v>6102</v>
      </c>
      <c r="B1641" s="104" t="s">
        <v>2071</v>
      </c>
      <c r="C1641" t="s">
        <v>7931</v>
      </c>
    </row>
    <row r="1642" spans="1:3">
      <c r="A1642" s="58" t="s">
        <v>6102</v>
      </c>
      <c r="B1642" s="104" t="s">
        <v>6394</v>
      </c>
      <c r="C1642" t="s">
        <v>7931</v>
      </c>
    </row>
    <row r="1643" spans="1:3">
      <c r="A1643" s="58" t="s">
        <v>6151</v>
      </c>
      <c r="B1643" s="104" t="s">
        <v>6396</v>
      </c>
      <c r="C1643" t="s">
        <v>7931</v>
      </c>
    </row>
    <row r="1644" spans="1:3">
      <c r="A1644" s="58" t="s">
        <v>6152</v>
      </c>
      <c r="B1644" s="104" t="s">
        <v>2329</v>
      </c>
      <c r="C1644" t="s">
        <v>7931</v>
      </c>
    </row>
    <row r="1645" spans="1:3">
      <c r="A1645" s="58" t="s">
        <v>6102</v>
      </c>
      <c r="B1645" s="104" t="s">
        <v>2448</v>
      </c>
      <c r="C1645" t="s">
        <v>7931</v>
      </c>
    </row>
    <row r="1646" spans="1:3">
      <c r="A1646" s="58" t="s">
        <v>6153</v>
      </c>
      <c r="B1646" s="104" t="s">
        <v>2109</v>
      </c>
      <c r="C1646" t="s">
        <v>7931</v>
      </c>
    </row>
    <row r="1647" spans="1:3">
      <c r="A1647" s="58" t="s">
        <v>4264</v>
      </c>
      <c r="B1647" s="104" t="s">
        <v>2454</v>
      </c>
      <c r="C1647" t="s">
        <v>7931</v>
      </c>
    </row>
    <row r="1648" spans="1:3">
      <c r="A1648" s="58" t="s">
        <v>4264</v>
      </c>
      <c r="B1648" s="104" t="s">
        <v>2455</v>
      </c>
      <c r="C1648" t="s">
        <v>7931</v>
      </c>
    </row>
    <row r="1649" spans="1:3">
      <c r="A1649" s="58" t="s">
        <v>4264</v>
      </c>
      <c r="B1649" s="104" t="s">
        <v>2456</v>
      </c>
      <c r="C1649" t="s">
        <v>7931</v>
      </c>
    </row>
    <row r="1650" spans="1:3">
      <c r="A1650" s="58" t="s">
        <v>4264</v>
      </c>
      <c r="B1650" s="104" t="s">
        <v>2457</v>
      </c>
      <c r="C1650" t="s">
        <v>7931</v>
      </c>
    </row>
    <row r="1651" spans="1:3">
      <c r="A1651" s="58" t="s">
        <v>4264</v>
      </c>
      <c r="B1651" s="104" t="s">
        <v>2458</v>
      </c>
      <c r="C1651" t="s">
        <v>7931</v>
      </c>
    </row>
    <row r="1652" spans="1:3">
      <c r="A1652" s="58" t="s">
        <v>4264</v>
      </c>
      <c r="B1652" s="104" t="s">
        <v>2459</v>
      </c>
      <c r="C1652" t="s">
        <v>7931</v>
      </c>
    </row>
    <row r="1653" spans="1:3">
      <c r="A1653" s="58" t="s">
        <v>6102</v>
      </c>
      <c r="B1653" s="104" t="s">
        <v>2460</v>
      </c>
      <c r="C1653" t="s">
        <v>7931</v>
      </c>
    </row>
    <row r="1654" spans="1:3">
      <c r="A1654" s="58" t="s">
        <v>4264</v>
      </c>
      <c r="B1654" s="104" t="s">
        <v>2461</v>
      </c>
      <c r="C1654" t="s">
        <v>7931</v>
      </c>
    </row>
    <row r="1655" spans="1:3">
      <c r="A1655" s="58" t="s">
        <v>4264</v>
      </c>
      <c r="B1655" s="104" t="s">
        <v>2462</v>
      </c>
      <c r="C1655" t="s">
        <v>7931</v>
      </c>
    </row>
    <row r="1656" spans="1:3">
      <c r="A1656" s="58" t="s">
        <v>4264</v>
      </c>
      <c r="B1656" s="104" t="s">
        <v>2463</v>
      </c>
      <c r="C1656" t="s">
        <v>7931</v>
      </c>
    </row>
    <row r="1657" spans="1:3">
      <c r="A1657" s="58" t="s">
        <v>4264</v>
      </c>
      <c r="B1657" s="104" t="s">
        <v>2464</v>
      </c>
      <c r="C1657" t="s">
        <v>7931</v>
      </c>
    </row>
    <row r="1658" spans="1:3">
      <c r="A1658" s="58" t="s">
        <v>4264</v>
      </c>
      <c r="B1658" s="104" t="s">
        <v>2465</v>
      </c>
      <c r="C1658" t="s">
        <v>7931</v>
      </c>
    </row>
    <row r="1659" spans="1:3">
      <c r="A1659" s="58" t="s">
        <v>4426</v>
      </c>
      <c r="B1659" s="104" t="s">
        <v>2466</v>
      </c>
      <c r="C1659" t="s">
        <v>7931</v>
      </c>
    </row>
    <row r="1660" spans="1:3">
      <c r="A1660" s="58" t="s">
        <v>4264</v>
      </c>
      <c r="B1660" s="104" t="s">
        <v>2467</v>
      </c>
      <c r="C1660" t="s">
        <v>7931</v>
      </c>
    </row>
    <row r="1661" spans="1:3">
      <c r="A1661" s="58" t="s">
        <v>6102</v>
      </c>
      <c r="B1661" s="104" t="s">
        <v>2468</v>
      </c>
      <c r="C1661" t="s">
        <v>7931</v>
      </c>
    </row>
    <row r="1662" spans="1:3">
      <c r="A1662" s="58" t="s">
        <v>4264</v>
      </c>
      <c r="B1662" s="104" t="s">
        <v>2469</v>
      </c>
      <c r="C1662" t="s">
        <v>7931</v>
      </c>
    </row>
    <row r="1663" spans="1:3">
      <c r="A1663" s="58" t="s">
        <v>4264</v>
      </c>
      <c r="B1663" s="104" t="s">
        <v>2470</v>
      </c>
      <c r="C1663" t="s">
        <v>7931</v>
      </c>
    </row>
    <row r="1664" spans="1:3">
      <c r="A1664" s="58" t="s">
        <v>4264</v>
      </c>
      <c r="B1664" s="104" t="s">
        <v>2471</v>
      </c>
      <c r="C1664" t="s">
        <v>7931</v>
      </c>
    </row>
    <row r="1665" spans="1:3">
      <c r="A1665" s="58" t="s">
        <v>6102</v>
      </c>
      <c r="B1665" s="104" t="s">
        <v>2472</v>
      </c>
      <c r="C1665" t="s">
        <v>7931</v>
      </c>
    </row>
    <row r="1666" spans="1:3">
      <c r="A1666" s="58" t="s">
        <v>4264</v>
      </c>
      <c r="B1666" s="104" t="s">
        <v>2473</v>
      </c>
      <c r="C1666" t="s">
        <v>7931</v>
      </c>
    </row>
    <row r="1667" spans="1:3">
      <c r="A1667" s="58" t="s">
        <v>4264</v>
      </c>
      <c r="B1667" s="104" t="s">
        <v>2474</v>
      </c>
      <c r="C1667" t="s">
        <v>7931</v>
      </c>
    </row>
    <row r="1668" spans="1:3">
      <c r="A1668" s="58" t="s">
        <v>4264</v>
      </c>
      <c r="B1668" s="104" t="s">
        <v>2475</v>
      </c>
      <c r="C1668" t="s">
        <v>7931</v>
      </c>
    </row>
    <row r="1669" spans="1:3">
      <c r="A1669" s="58" t="s">
        <v>4264</v>
      </c>
      <c r="B1669" s="104" t="s">
        <v>2476</v>
      </c>
      <c r="C1669" t="s">
        <v>7931</v>
      </c>
    </row>
    <row r="1670" spans="1:3">
      <c r="A1670" s="58" t="s">
        <v>4264</v>
      </c>
      <c r="B1670" s="104" t="s">
        <v>2477</v>
      </c>
      <c r="C1670" t="s">
        <v>7931</v>
      </c>
    </row>
    <row r="1671" spans="1:3">
      <c r="A1671" s="58" t="s">
        <v>4264</v>
      </c>
      <c r="B1671" s="104" t="s">
        <v>2478</v>
      </c>
      <c r="C1671" t="s">
        <v>7931</v>
      </c>
    </row>
    <row r="1672" spans="1:3">
      <c r="A1672" s="58" t="s">
        <v>4264</v>
      </c>
      <c r="B1672" s="104" t="s">
        <v>2479</v>
      </c>
      <c r="C1672" t="s">
        <v>7931</v>
      </c>
    </row>
    <row r="1673" spans="1:3">
      <c r="A1673" s="58" t="s">
        <v>6102</v>
      </c>
      <c r="B1673" s="104" t="s">
        <v>2480</v>
      </c>
      <c r="C1673" t="s">
        <v>7931</v>
      </c>
    </row>
    <row r="1674" spans="1:3">
      <c r="A1674" s="58" t="s">
        <v>4262</v>
      </c>
      <c r="B1674" s="104" t="s">
        <v>2481</v>
      </c>
      <c r="C1674" t="s">
        <v>7931</v>
      </c>
    </row>
    <row r="1675" spans="1:3">
      <c r="A1675" s="58" t="s">
        <v>4262</v>
      </c>
      <c r="B1675" s="104" t="s">
        <v>2482</v>
      </c>
      <c r="C1675" t="s">
        <v>7931</v>
      </c>
    </row>
    <row r="1676" spans="1:3">
      <c r="A1676" s="58" t="s">
        <v>6102</v>
      </c>
      <c r="B1676" s="104" t="s">
        <v>2483</v>
      </c>
      <c r="C1676" t="s">
        <v>7931</v>
      </c>
    </row>
    <row r="1677" spans="1:3">
      <c r="A1677" s="58" t="s">
        <v>6102</v>
      </c>
      <c r="B1677" s="104" t="s">
        <v>2484</v>
      </c>
      <c r="C1677" t="s">
        <v>7931</v>
      </c>
    </row>
    <row r="1678" spans="1:3">
      <c r="A1678" s="58" t="s">
        <v>6102</v>
      </c>
      <c r="B1678" s="104" t="s">
        <v>2485</v>
      </c>
      <c r="C1678" t="s">
        <v>7931</v>
      </c>
    </row>
    <row r="1679" spans="1:3">
      <c r="A1679" s="58" t="s">
        <v>6154</v>
      </c>
      <c r="B1679" s="104" t="s">
        <v>2486</v>
      </c>
      <c r="C1679" t="s">
        <v>7931</v>
      </c>
    </row>
    <row r="1680" spans="1:3">
      <c r="A1680" s="58" t="s">
        <v>6102</v>
      </c>
      <c r="B1680" s="104" t="s">
        <v>2487</v>
      </c>
      <c r="C1680" t="s">
        <v>7931</v>
      </c>
    </row>
    <row r="1681" spans="1:3">
      <c r="A1681" s="58" t="s">
        <v>6155</v>
      </c>
      <c r="B1681" s="104" t="s">
        <v>2488</v>
      </c>
      <c r="C1681" t="s">
        <v>7931</v>
      </c>
    </row>
    <row r="1682" spans="1:3">
      <c r="A1682" s="58" t="s">
        <v>6102</v>
      </c>
      <c r="B1682" s="104" t="s">
        <v>2489</v>
      </c>
      <c r="C1682" t="s">
        <v>7931</v>
      </c>
    </row>
    <row r="1683" spans="1:3">
      <c r="A1683" s="58" t="s">
        <v>6102</v>
      </c>
      <c r="B1683" s="104" t="s">
        <v>2490</v>
      </c>
      <c r="C1683" t="s">
        <v>7931</v>
      </c>
    </row>
    <row r="1684" spans="1:3">
      <c r="A1684" s="58" t="s">
        <v>6156</v>
      </c>
      <c r="B1684" s="104" t="s">
        <v>2491</v>
      </c>
      <c r="C1684" t="s">
        <v>7931</v>
      </c>
    </row>
    <row r="1685" spans="1:3">
      <c r="A1685" s="58" t="s">
        <v>6102</v>
      </c>
      <c r="B1685" s="104" t="s">
        <v>2492</v>
      </c>
      <c r="C1685" t="s">
        <v>7931</v>
      </c>
    </row>
    <row r="1686" spans="1:3">
      <c r="A1686" s="58" t="s">
        <v>6157</v>
      </c>
      <c r="B1686" s="104" t="s">
        <v>2493</v>
      </c>
      <c r="C1686" t="s">
        <v>7931</v>
      </c>
    </row>
    <row r="1687" spans="1:3">
      <c r="A1687" s="58" t="s">
        <v>6158</v>
      </c>
      <c r="B1687" s="104" t="s">
        <v>2494</v>
      </c>
      <c r="C1687" t="s">
        <v>7931</v>
      </c>
    </row>
    <row r="1688" spans="1:3">
      <c r="A1688" s="58" t="s">
        <v>6102</v>
      </c>
      <c r="B1688" s="104" t="s">
        <v>2495</v>
      </c>
      <c r="C1688" t="s">
        <v>7931</v>
      </c>
    </row>
    <row r="1689" spans="1:3">
      <c r="A1689" s="58"/>
      <c r="B1689" s="104" t="s">
        <v>2496</v>
      </c>
      <c r="C1689" t="s">
        <v>7931</v>
      </c>
    </row>
    <row r="1690" spans="1:3">
      <c r="A1690" s="58" t="s">
        <v>4426</v>
      </c>
      <c r="B1690" s="104" t="s">
        <v>2497</v>
      </c>
      <c r="C1690" t="s">
        <v>7931</v>
      </c>
    </row>
    <row r="1691" spans="1:3">
      <c r="A1691" s="58" t="s">
        <v>4426</v>
      </c>
      <c r="B1691" s="104" t="s">
        <v>2498</v>
      </c>
      <c r="C1691" t="s">
        <v>7931</v>
      </c>
    </row>
    <row r="1692" spans="1:3">
      <c r="A1692" s="58" t="s">
        <v>4426</v>
      </c>
      <c r="B1692" s="104" t="s">
        <v>2499</v>
      </c>
      <c r="C1692" t="s">
        <v>7931</v>
      </c>
    </row>
    <row r="1693" spans="1:3">
      <c r="A1693" s="58" t="s">
        <v>4426</v>
      </c>
      <c r="B1693" s="104" t="s">
        <v>2500</v>
      </c>
      <c r="C1693" t="s">
        <v>7931</v>
      </c>
    </row>
    <row r="1694" spans="1:3">
      <c r="A1694" s="58" t="s">
        <v>4426</v>
      </c>
      <c r="B1694" s="104" t="s">
        <v>2501</v>
      </c>
      <c r="C1694" t="s">
        <v>7931</v>
      </c>
    </row>
    <row r="1695" spans="1:3">
      <c r="A1695" s="58" t="s">
        <v>4426</v>
      </c>
      <c r="B1695" s="104" t="s">
        <v>2502</v>
      </c>
      <c r="C1695" t="s">
        <v>7931</v>
      </c>
    </row>
    <row r="1696" spans="1:3">
      <c r="A1696" s="58" t="s">
        <v>4426</v>
      </c>
      <c r="B1696" s="104" t="s">
        <v>2503</v>
      </c>
      <c r="C1696" t="s">
        <v>7931</v>
      </c>
    </row>
    <row r="1697" spans="1:3">
      <c r="A1697" s="58" t="s">
        <v>4426</v>
      </c>
      <c r="B1697" s="104" t="s">
        <v>2504</v>
      </c>
      <c r="C1697" t="s">
        <v>7931</v>
      </c>
    </row>
    <row r="1698" spans="1:3">
      <c r="A1698" s="58" t="s">
        <v>4426</v>
      </c>
      <c r="B1698" s="104" t="s">
        <v>2505</v>
      </c>
      <c r="C1698" t="s">
        <v>7931</v>
      </c>
    </row>
    <row r="1699" spans="1:3">
      <c r="A1699" s="58" t="s">
        <v>4426</v>
      </c>
      <c r="B1699" s="104" t="s">
        <v>2506</v>
      </c>
      <c r="C1699" t="s">
        <v>7931</v>
      </c>
    </row>
    <row r="1700" spans="1:3">
      <c r="A1700" s="58" t="s">
        <v>4426</v>
      </c>
      <c r="B1700" s="104" t="s">
        <v>2507</v>
      </c>
      <c r="C1700" t="s">
        <v>7931</v>
      </c>
    </row>
    <row r="1701" spans="1:3">
      <c r="A1701" s="58" t="s">
        <v>4426</v>
      </c>
      <c r="B1701" s="104" t="s">
        <v>2508</v>
      </c>
      <c r="C1701" t="s">
        <v>7931</v>
      </c>
    </row>
    <row r="1702" spans="1:3">
      <c r="A1702" s="58" t="s">
        <v>4426</v>
      </c>
      <c r="B1702" s="104" t="s">
        <v>2509</v>
      </c>
      <c r="C1702" t="s">
        <v>7931</v>
      </c>
    </row>
    <row r="1703" spans="1:3">
      <c r="A1703" s="58" t="s">
        <v>4426</v>
      </c>
      <c r="B1703" s="104" t="s">
        <v>2510</v>
      </c>
      <c r="C1703" t="s">
        <v>7931</v>
      </c>
    </row>
    <row r="1704" spans="1:3">
      <c r="A1704" s="58" t="s">
        <v>4426</v>
      </c>
      <c r="B1704" s="104" t="s">
        <v>2511</v>
      </c>
      <c r="C1704" t="s">
        <v>7931</v>
      </c>
    </row>
    <row r="1705" spans="1:3">
      <c r="A1705" s="58" t="s">
        <v>4426</v>
      </c>
      <c r="B1705" s="104" t="s">
        <v>2512</v>
      </c>
      <c r="C1705" t="s">
        <v>7931</v>
      </c>
    </row>
    <row r="1706" spans="1:3">
      <c r="A1706" s="58" t="s">
        <v>4426</v>
      </c>
      <c r="B1706" s="104" t="s">
        <v>2513</v>
      </c>
      <c r="C1706" t="s">
        <v>7931</v>
      </c>
    </row>
    <row r="1707" spans="1:3">
      <c r="A1707" s="58" t="s">
        <v>4426</v>
      </c>
      <c r="B1707" s="104" t="s">
        <v>2514</v>
      </c>
      <c r="C1707" t="s">
        <v>7931</v>
      </c>
    </row>
    <row r="1708" spans="1:3">
      <c r="A1708" s="58" t="s">
        <v>4426</v>
      </c>
      <c r="B1708" s="104" t="s">
        <v>2515</v>
      </c>
      <c r="C1708" t="s">
        <v>7931</v>
      </c>
    </row>
    <row r="1709" spans="1:3">
      <c r="A1709" s="58" t="s">
        <v>4426</v>
      </c>
      <c r="B1709" s="104" t="s">
        <v>2516</v>
      </c>
      <c r="C1709" t="s">
        <v>7931</v>
      </c>
    </row>
    <row r="1710" spans="1:3">
      <c r="A1710" s="58" t="s">
        <v>4426</v>
      </c>
      <c r="B1710" s="104" t="s">
        <v>2517</v>
      </c>
      <c r="C1710" t="s">
        <v>7931</v>
      </c>
    </row>
    <row r="1711" spans="1:3">
      <c r="A1711" s="58" t="s">
        <v>4426</v>
      </c>
      <c r="B1711" s="104" t="s">
        <v>2518</v>
      </c>
      <c r="C1711" t="s">
        <v>7931</v>
      </c>
    </row>
    <row r="1712" spans="1:3">
      <c r="A1712" s="58" t="s">
        <v>4426</v>
      </c>
      <c r="B1712" s="104" t="s">
        <v>2519</v>
      </c>
      <c r="C1712" t="s">
        <v>7931</v>
      </c>
    </row>
    <row r="1713" spans="1:3">
      <c r="A1713" s="58" t="s">
        <v>4426</v>
      </c>
      <c r="B1713" s="104" t="s">
        <v>2520</v>
      </c>
      <c r="C1713" t="s">
        <v>7931</v>
      </c>
    </row>
    <row r="1714" spans="1:3">
      <c r="A1714" s="58" t="s">
        <v>4426</v>
      </c>
      <c r="B1714" s="104" t="s">
        <v>2521</v>
      </c>
      <c r="C1714" t="s">
        <v>7931</v>
      </c>
    </row>
    <row r="1715" spans="1:3">
      <c r="A1715" s="58" t="s">
        <v>4426</v>
      </c>
      <c r="B1715" s="104" t="s">
        <v>2522</v>
      </c>
      <c r="C1715" t="s">
        <v>7931</v>
      </c>
    </row>
    <row r="1716" spans="1:3">
      <c r="A1716" s="58" t="s">
        <v>4426</v>
      </c>
      <c r="B1716" s="104" t="s">
        <v>2523</v>
      </c>
      <c r="C1716" t="s">
        <v>7931</v>
      </c>
    </row>
    <row r="1717" spans="1:3">
      <c r="A1717" s="58" t="s">
        <v>4426</v>
      </c>
      <c r="B1717" s="104" t="s">
        <v>2524</v>
      </c>
      <c r="C1717" t="s">
        <v>7931</v>
      </c>
    </row>
    <row r="1718" spans="1:3">
      <c r="A1718" s="58" t="s">
        <v>4426</v>
      </c>
      <c r="B1718" s="104" t="s">
        <v>2525</v>
      </c>
      <c r="C1718" t="s">
        <v>7931</v>
      </c>
    </row>
    <row r="1719" spans="1:3">
      <c r="A1719" s="58" t="s">
        <v>4426</v>
      </c>
      <c r="B1719" s="104" t="s">
        <v>2526</v>
      </c>
      <c r="C1719" t="s">
        <v>7931</v>
      </c>
    </row>
    <row r="1720" spans="1:3">
      <c r="A1720" s="58" t="s">
        <v>6149</v>
      </c>
      <c r="B1720" s="104" t="s">
        <v>2527</v>
      </c>
      <c r="C1720" t="s">
        <v>7931</v>
      </c>
    </row>
    <row r="1721" spans="1:3">
      <c r="A1721" s="58"/>
      <c r="B1721" s="104" t="s">
        <v>2528</v>
      </c>
      <c r="C1721" t="s">
        <v>7931</v>
      </c>
    </row>
    <row r="1722" spans="1:3">
      <c r="A1722" s="58" t="s">
        <v>4426</v>
      </c>
      <c r="B1722" s="104" t="s">
        <v>2529</v>
      </c>
      <c r="C1722" t="s">
        <v>7931</v>
      </c>
    </row>
    <row r="1723" spans="1:3">
      <c r="A1723" s="58" t="s">
        <v>4426</v>
      </c>
      <c r="B1723" s="104" t="s">
        <v>2530</v>
      </c>
      <c r="C1723" t="s">
        <v>7931</v>
      </c>
    </row>
    <row r="1724" spans="1:3">
      <c r="A1724" s="58" t="s">
        <v>4426</v>
      </c>
      <c r="B1724" s="104" t="s">
        <v>2531</v>
      </c>
      <c r="C1724" t="s">
        <v>7931</v>
      </c>
    </row>
    <row r="1725" spans="1:3">
      <c r="A1725" s="58" t="s">
        <v>4426</v>
      </c>
      <c r="B1725" s="104" t="s">
        <v>2532</v>
      </c>
      <c r="C1725" t="s">
        <v>7931</v>
      </c>
    </row>
    <row r="1726" spans="1:3">
      <c r="A1726" s="58" t="s">
        <v>4426</v>
      </c>
      <c r="B1726" s="104" t="s">
        <v>2533</v>
      </c>
      <c r="C1726" t="s">
        <v>7931</v>
      </c>
    </row>
    <row r="1727" spans="1:3">
      <c r="A1727" s="58" t="s">
        <v>4426</v>
      </c>
      <c r="B1727" s="104" t="s">
        <v>2534</v>
      </c>
      <c r="C1727" t="s">
        <v>7931</v>
      </c>
    </row>
    <row r="1728" spans="1:3">
      <c r="A1728" s="58" t="s">
        <v>4426</v>
      </c>
      <c r="B1728" s="104" t="s">
        <v>2535</v>
      </c>
      <c r="C1728" t="s">
        <v>7931</v>
      </c>
    </row>
    <row r="1729" spans="1:3">
      <c r="A1729" s="58" t="s">
        <v>4426</v>
      </c>
      <c r="B1729" s="104" t="s">
        <v>2536</v>
      </c>
      <c r="C1729" t="s">
        <v>7931</v>
      </c>
    </row>
    <row r="1730" spans="1:3">
      <c r="A1730" s="58" t="s">
        <v>4426</v>
      </c>
      <c r="B1730" s="104" t="s">
        <v>2537</v>
      </c>
      <c r="C1730" t="s">
        <v>7931</v>
      </c>
    </row>
    <row r="1731" spans="1:3">
      <c r="A1731" s="58" t="s">
        <v>4426</v>
      </c>
      <c r="B1731" s="104" t="s">
        <v>2538</v>
      </c>
      <c r="C1731" t="s">
        <v>7931</v>
      </c>
    </row>
    <row r="1732" spans="1:3">
      <c r="A1732" s="58" t="s">
        <v>4426</v>
      </c>
      <c r="B1732" s="104" t="s">
        <v>2539</v>
      </c>
      <c r="C1732" t="s">
        <v>7931</v>
      </c>
    </row>
    <row r="1733" spans="1:3">
      <c r="A1733" s="58" t="s">
        <v>4426</v>
      </c>
      <c r="B1733" s="104" t="s">
        <v>2540</v>
      </c>
      <c r="C1733" t="s">
        <v>7931</v>
      </c>
    </row>
    <row r="1734" spans="1:3">
      <c r="A1734" s="58" t="s">
        <v>4426</v>
      </c>
      <c r="B1734" s="104" t="s">
        <v>2541</v>
      </c>
      <c r="C1734" t="s">
        <v>7931</v>
      </c>
    </row>
    <row r="1735" spans="1:3">
      <c r="A1735" s="58" t="s">
        <v>4426</v>
      </c>
      <c r="B1735" s="104" t="s">
        <v>2542</v>
      </c>
      <c r="C1735" t="s">
        <v>7931</v>
      </c>
    </row>
    <row r="1736" spans="1:3">
      <c r="A1736" s="58" t="s">
        <v>4426</v>
      </c>
      <c r="B1736" s="104" t="s">
        <v>2543</v>
      </c>
      <c r="C1736" t="s">
        <v>7931</v>
      </c>
    </row>
    <row r="1737" spans="1:3">
      <c r="A1737" s="58" t="s">
        <v>4426</v>
      </c>
      <c r="B1737" s="104" t="s">
        <v>2544</v>
      </c>
      <c r="C1737" t="s">
        <v>7931</v>
      </c>
    </row>
    <row r="1738" spans="1:3">
      <c r="A1738" s="58" t="s">
        <v>4426</v>
      </c>
      <c r="B1738" s="104" t="s">
        <v>2545</v>
      </c>
      <c r="C1738" t="s">
        <v>7931</v>
      </c>
    </row>
    <row r="1739" spans="1:3">
      <c r="A1739" s="58" t="s">
        <v>4426</v>
      </c>
      <c r="B1739" s="104" t="s">
        <v>2546</v>
      </c>
      <c r="C1739" t="s">
        <v>7931</v>
      </c>
    </row>
    <row r="1740" spans="1:3">
      <c r="A1740" s="58" t="s">
        <v>4426</v>
      </c>
      <c r="B1740" s="104" t="s">
        <v>2547</v>
      </c>
      <c r="C1740" t="s">
        <v>7931</v>
      </c>
    </row>
    <row r="1741" spans="1:3">
      <c r="A1741" s="58" t="s">
        <v>4426</v>
      </c>
      <c r="B1741" s="104" t="s">
        <v>2548</v>
      </c>
      <c r="C1741" t="s">
        <v>7931</v>
      </c>
    </row>
    <row r="1742" spans="1:3">
      <c r="A1742" s="58" t="s">
        <v>4426</v>
      </c>
      <c r="B1742" s="104" t="s">
        <v>2549</v>
      </c>
      <c r="C1742" t="s">
        <v>7931</v>
      </c>
    </row>
    <row r="1743" spans="1:3">
      <c r="A1743" s="58" t="s">
        <v>4426</v>
      </c>
      <c r="B1743" s="104" t="s">
        <v>2550</v>
      </c>
      <c r="C1743" t="s">
        <v>7931</v>
      </c>
    </row>
    <row r="1744" spans="1:3">
      <c r="A1744" s="58" t="s">
        <v>4426</v>
      </c>
      <c r="B1744" s="104" t="s">
        <v>2551</v>
      </c>
      <c r="C1744" t="s">
        <v>7931</v>
      </c>
    </row>
    <row r="1745" spans="1:3">
      <c r="A1745" s="58" t="s">
        <v>4426</v>
      </c>
      <c r="B1745" s="104" t="s">
        <v>2552</v>
      </c>
      <c r="C1745" t="s">
        <v>7931</v>
      </c>
    </row>
    <row r="1746" spans="1:3">
      <c r="A1746" s="58" t="s">
        <v>4426</v>
      </c>
      <c r="B1746" s="104" t="s">
        <v>2553</v>
      </c>
      <c r="C1746" t="s">
        <v>7931</v>
      </c>
    </row>
    <row r="1747" spans="1:3">
      <c r="A1747" s="58" t="s">
        <v>4426</v>
      </c>
      <c r="B1747" s="104" t="s">
        <v>2554</v>
      </c>
      <c r="C1747" t="s">
        <v>7931</v>
      </c>
    </row>
    <row r="1748" spans="1:3">
      <c r="A1748" s="57" t="s">
        <v>4426</v>
      </c>
      <c r="B1748" s="104" t="s">
        <v>2555</v>
      </c>
      <c r="C1748" t="s">
        <v>7931</v>
      </c>
    </row>
    <row r="1749" spans="1:3">
      <c r="A1749" s="57" t="s">
        <v>4426</v>
      </c>
      <c r="B1749" s="104" t="s">
        <v>2556</v>
      </c>
      <c r="C1749" t="s">
        <v>7931</v>
      </c>
    </row>
    <row r="1750" spans="1:3">
      <c r="A1750" s="57" t="s">
        <v>4426</v>
      </c>
      <c r="B1750" s="104" t="s">
        <v>2557</v>
      </c>
      <c r="C1750" t="s">
        <v>7931</v>
      </c>
    </row>
    <row r="1751" spans="1:3">
      <c r="A1751" s="57" t="s">
        <v>4203</v>
      </c>
      <c r="B1751" s="104" t="s">
        <v>2283</v>
      </c>
      <c r="C1751" t="s">
        <v>7931</v>
      </c>
    </row>
    <row r="1752" spans="1:3">
      <c r="A1752" s="57" t="s">
        <v>4303</v>
      </c>
      <c r="B1752" s="104" t="s">
        <v>6401</v>
      </c>
      <c r="C1752" t="s">
        <v>7931</v>
      </c>
    </row>
    <row r="1753" spans="1:3">
      <c r="A1753" s="57" t="s">
        <v>4303</v>
      </c>
      <c r="B1753" s="104" t="s">
        <v>6404</v>
      </c>
      <c r="C1753" t="s">
        <v>7931</v>
      </c>
    </row>
    <row r="1754" spans="1:3">
      <c r="A1754" s="57" t="s">
        <v>4304</v>
      </c>
      <c r="B1754" s="104" t="s">
        <v>6393</v>
      </c>
      <c r="C1754" t="s">
        <v>7931</v>
      </c>
    </row>
    <row r="1755" spans="1:3">
      <c r="A1755" s="57" t="s">
        <v>4303</v>
      </c>
      <c r="B1755" s="104" t="s">
        <v>2433</v>
      </c>
      <c r="C1755" t="s">
        <v>7931</v>
      </c>
    </row>
    <row r="1756" spans="1:3">
      <c r="A1756" s="57" t="s">
        <v>4303</v>
      </c>
      <c r="B1756" s="104" t="s">
        <v>6403</v>
      </c>
      <c r="C1756" t="s">
        <v>7931</v>
      </c>
    </row>
    <row r="1757" spans="1:3">
      <c r="A1757" s="57" t="s">
        <v>4303</v>
      </c>
      <c r="B1757" s="104" t="s">
        <v>2148</v>
      </c>
      <c r="C1757" t="s">
        <v>7931</v>
      </c>
    </row>
    <row r="1758" spans="1:3">
      <c r="A1758" s="57" t="s">
        <v>4303</v>
      </c>
      <c r="B1758" s="104" t="s">
        <v>2114</v>
      </c>
      <c r="C1758" t="s">
        <v>7931</v>
      </c>
    </row>
    <row r="1759" spans="1:3">
      <c r="A1759" s="57" t="s">
        <v>4303</v>
      </c>
      <c r="B1759" s="104" t="s">
        <v>2179</v>
      </c>
      <c r="C1759" t="s">
        <v>7931</v>
      </c>
    </row>
    <row r="1760" spans="1:3">
      <c r="A1760" s="57" t="s">
        <v>4303</v>
      </c>
      <c r="B1760" s="104" t="s">
        <v>6409</v>
      </c>
      <c r="C1760" t="s">
        <v>7931</v>
      </c>
    </row>
    <row r="1761" spans="1:3">
      <c r="A1761" s="57" t="s">
        <v>4303</v>
      </c>
      <c r="B1761" s="104" t="s">
        <v>6412</v>
      </c>
      <c r="C1761" t="s">
        <v>7931</v>
      </c>
    </row>
    <row r="1762" spans="1:3">
      <c r="A1762" s="57" t="s">
        <v>4303</v>
      </c>
      <c r="B1762" s="104" t="s">
        <v>6415</v>
      </c>
      <c r="C1762" t="s">
        <v>7931</v>
      </c>
    </row>
    <row r="1763" spans="1:3">
      <c r="A1763" s="57" t="s">
        <v>4303</v>
      </c>
      <c r="B1763" s="104" t="s">
        <v>6418</v>
      </c>
      <c r="C1763" t="s">
        <v>7931</v>
      </c>
    </row>
    <row r="1764" spans="1:3">
      <c r="A1764" s="57" t="s">
        <v>4303</v>
      </c>
      <c r="B1764" s="104" t="s">
        <v>6421</v>
      </c>
      <c r="C1764" t="s">
        <v>7931</v>
      </c>
    </row>
    <row r="1765" spans="1:3">
      <c r="A1765" s="57" t="s">
        <v>4303</v>
      </c>
      <c r="B1765" s="104" t="s">
        <v>6424</v>
      </c>
      <c r="C1765" t="s">
        <v>7931</v>
      </c>
    </row>
    <row r="1766" spans="1:3">
      <c r="A1766" s="57" t="s">
        <v>4303</v>
      </c>
      <c r="B1766" s="104" t="s">
        <v>6426</v>
      </c>
      <c r="C1766" t="s">
        <v>7931</v>
      </c>
    </row>
    <row r="1767" spans="1:3">
      <c r="A1767" s="57" t="s">
        <v>4303</v>
      </c>
      <c r="B1767" s="104" t="s">
        <v>6427</v>
      </c>
      <c r="C1767" t="s">
        <v>7931</v>
      </c>
    </row>
    <row r="1768" spans="1:3">
      <c r="A1768" s="57" t="s">
        <v>4303</v>
      </c>
      <c r="B1768" s="104" t="s">
        <v>6428</v>
      </c>
      <c r="C1768" t="s">
        <v>7931</v>
      </c>
    </row>
    <row r="1769" spans="1:3">
      <c r="A1769" s="57" t="s">
        <v>4303</v>
      </c>
      <c r="B1769" s="104" t="s">
        <v>2152</v>
      </c>
      <c r="C1769" t="s">
        <v>7931</v>
      </c>
    </row>
    <row r="1770" spans="1:3">
      <c r="A1770" s="57" t="s">
        <v>4303</v>
      </c>
      <c r="B1770" s="104" t="s">
        <v>6433</v>
      </c>
      <c r="C1770" t="s">
        <v>7931</v>
      </c>
    </row>
    <row r="1771" spans="1:3">
      <c r="A1771" s="57" t="s">
        <v>4303</v>
      </c>
      <c r="B1771" s="104" t="s">
        <v>6436</v>
      </c>
      <c r="C1771" t="s">
        <v>7931</v>
      </c>
    </row>
    <row r="1772" spans="1:3">
      <c r="A1772" s="57" t="s">
        <v>4303</v>
      </c>
      <c r="B1772" s="104" t="s">
        <v>6399</v>
      </c>
      <c r="C1772" t="s">
        <v>7931</v>
      </c>
    </row>
    <row r="1773" spans="1:3">
      <c r="A1773" s="57" t="s">
        <v>4303</v>
      </c>
      <c r="B1773" s="104" t="s">
        <v>6441</v>
      </c>
      <c r="C1773" t="s">
        <v>7931</v>
      </c>
    </row>
    <row r="1774" spans="1:3">
      <c r="A1774" s="57" t="s">
        <v>4303</v>
      </c>
      <c r="B1774" s="104" t="s">
        <v>6444</v>
      </c>
      <c r="C1774" t="s">
        <v>7931</v>
      </c>
    </row>
    <row r="1775" spans="1:3">
      <c r="A1775" s="57" t="s">
        <v>4303</v>
      </c>
      <c r="B1775" s="104" t="s">
        <v>6447</v>
      </c>
      <c r="C1775" t="s">
        <v>7931</v>
      </c>
    </row>
    <row r="1776" spans="1:3">
      <c r="A1776" s="57" t="s">
        <v>4303</v>
      </c>
      <c r="B1776" s="104" t="s">
        <v>2413</v>
      </c>
      <c r="C1776" t="s">
        <v>7931</v>
      </c>
    </row>
    <row r="1777" spans="1:3">
      <c r="A1777" s="57" t="s">
        <v>4303</v>
      </c>
      <c r="B1777" s="104" t="s">
        <v>6452</v>
      </c>
      <c r="C1777" t="s">
        <v>7931</v>
      </c>
    </row>
    <row r="1778" spans="1:3">
      <c r="A1778" s="57" t="s">
        <v>4303</v>
      </c>
      <c r="B1778" s="104" t="s">
        <v>6455</v>
      </c>
      <c r="C1778" t="s">
        <v>7931</v>
      </c>
    </row>
    <row r="1779" spans="1:3">
      <c r="A1779" s="57" t="s">
        <v>4303</v>
      </c>
      <c r="B1779" s="104" t="s">
        <v>6458</v>
      </c>
      <c r="C1779" t="s">
        <v>7931</v>
      </c>
    </row>
    <row r="1780" spans="1:3">
      <c r="A1780" s="57" t="s">
        <v>4303</v>
      </c>
      <c r="B1780" s="104" t="s">
        <v>2174</v>
      </c>
      <c r="C1780" t="s">
        <v>7931</v>
      </c>
    </row>
    <row r="1781" spans="1:3">
      <c r="A1781" s="57" t="s">
        <v>4303</v>
      </c>
      <c r="B1781" s="104" t="s">
        <v>6462</v>
      </c>
      <c r="C1781" t="s">
        <v>7931</v>
      </c>
    </row>
    <row r="1782" spans="1:3">
      <c r="A1782" s="57" t="s">
        <v>4303</v>
      </c>
      <c r="B1782" s="104" t="s">
        <v>6464</v>
      </c>
      <c r="C1782" t="s">
        <v>7931</v>
      </c>
    </row>
    <row r="1783" spans="1:3">
      <c r="A1783" s="57" t="s">
        <v>4303</v>
      </c>
      <c r="B1783" s="104" t="s">
        <v>6466</v>
      </c>
      <c r="C1783" t="s">
        <v>7931</v>
      </c>
    </row>
    <row r="1784" spans="1:3">
      <c r="A1784" s="57" t="s">
        <v>4303</v>
      </c>
      <c r="B1784" s="104" t="s">
        <v>6469</v>
      </c>
      <c r="C1784" t="s">
        <v>7931</v>
      </c>
    </row>
    <row r="1785" spans="1:3">
      <c r="A1785" s="57" t="s">
        <v>4303</v>
      </c>
      <c r="B1785" s="104" t="s">
        <v>6472</v>
      </c>
      <c r="C1785" t="s">
        <v>7931</v>
      </c>
    </row>
    <row r="1786" spans="1:3">
      <c r="A1786" s="57" t="s">
        <v>4303</v>
      </c>
      <c r="B1786" s="104" t="s">
        <v>6474</v>
      </c>
      <c r="C1786" t="s">
        <v>7931</v>
      </c>
    </row>
    <row r="1787" spans="1:3">
      <c r="A1787" s="57" t="s">
        <v>4303</v>
      </c>
      <c r="B1787" s="104" t="s">
        <v>6477</v>
      </c>
      <c r="C1787" t="s">
        <v>7931</v>
      </c>
    </row>
    <row r="1788" spans="1:3">
      <c r="A1788" s="57" t="s">
        <v>4303</v>
      </c>
      <c r="B1788" s="104" t="s">
        <v>6480</v>
      </c>
      <c r="C1788" t="s">
        <v>7931</v>
      </c>
    </row>
    <row r="1789" spans="1:3">
      <c r="A1789" s="57" t="s">
        <v>4303</v>
      </c>
      <c r="B1789" s="104" t="s">
        <v>6483</v>
      </c>
      <c r="C1789" t="s">
        <v>7931</v>
      </c>
    </row>
    <row r="1790" spans="1:3">
      <c r="A1790" s="57" t="s">
        <v>4303</v>
      </c>
      <c r="B1790" s="104" t="s">
        <v>6486</v>
      </c>
      <c r="C1790" t="s">
        <v>7931</v>
      </c>
    </row>
    <row r="1791" spans="1:3">
      <c r="A1791" s="57" t="s">
        <v>4303</v>
      </c>
      <c r="B1791" s="104" t="s">
        <v>6489</v>
      </c>
      <c r="C1791" t="s">
        <v>7931</v>
      </c>
    </row>
    <row r="1792" spans="1:3">
      <c r="A1792" s="57" t="s">
        <v>4303</v>
      </c>
      <c r="B1792" s="104" t="s">
        <v>6492</v>
      </c>
      <c r="C1792" t="s">
        <v>7931</v>
      </c>
    </row>
    <row r="1793" spans="1:3">
      <c r="A1793" s="57" t="s">
        <v>4303</v>
      </c>
      <c r="B1793" s="104" t="s">
        <v>6495</v>
      </c>
      <c r="C1793" t="s">
        <v>7931</v>
      </c>
    </row>
    <row r="1794" spans="1:3">
      <c r="A1794" s="57" t="s">
        <v>4303</v>
      </c>
      <c r="B1794" s="104" t="s">
        <v>6468</v>
      </c>
      <c r="C1794" t="s">
        <v>7931</v>
      </c>
    </row>
    <row r="1795" spans="1:3">
      <c r="A1795" s="57" t="s">
        <v>4303</v>
      </c>
      <c r="B1795" s="104" t="s">
        <v>6500</v>
      </c>
      <c r="C1795" t="s">
        <v>7931</v>
      </c>
    </row>
    <row r="1796" spans="1:3">
      <c r="A1796" s="57" t="s">
        <v>4303</v>
      </c>
      <c r="B1796" s="104" t="s">
        <v>6502</v>
      </c>
      <c r="C1796" t="s">
        <v>7931</v>
      </c>
    </row>
    <row r="1797" spans="1:3">
      <c r="A1797" s="57" t="s">
        <v>4303</v>
      </c>
      <c r="B1797" s="104" t="s">
        <v>6505</v>
      </c>
      <c r="C1797" t="s">
        <v>7931</v>
      </c>
    </row>
    <row r="1798" spans="1:3">
      <c r="A1798" s="57" t="s">
        <v>4303</v>
      </c>
      <c r="B1798" s="104" t="s">
        <v>6506</v>
      </c>
      <c r="C1798" t="s">
        <v>7931</v>
      </c>
    </row>
    <row r="1799" spans="1:3">
      <c r="A1799" s="57" t="s">
        <v>4303</v>
      </c>
      <c r="B1799" s="104" t="s">
        <v>2442</v>
      </c>
      <c r="C1799" t="s">
        <v>7931</v>
      </c>
    </row>
    <row r="1800" spans="1:3">
      <c r="A1800" s="57" t="s">
        <v>4303</v>
      </c>
      <c r="B1800" s="104" t="s">
        <v>6507</v>
      </c>
      <c r="C1800" t="s">
        <v>7931</v>
      </c>
    </row>
    <row r="1801" spans="1:3">
      <c r="A1801" s="57" t="s">
        <v>4303</v>
      </c>
      <c r="B1801" s="104" t="s">
        <v>2450</v>
      </c>
      <c r="C1801" t="s">
        <v>7931</v>
      </c>
    </row>
    <row r="1802" spans="1:3">
      <c r="A1802" s="57" t="s">
        <v>4303</v>
      </c>
      <c r="B1802" s="104" t="s">
        <v>6510</v>
      </c>
      <c r="C1802" t="s">
        <v>7931</v>
      </c>
    </row>
    <row r="1803" spans="1:3">
      <c r="A1803" s="57" t="s">
        <v>4303</v>
      </c>
      <c r="B1803" s="104" t="s">
        <v>6512</v>
      </c>
      <c r="C1803" t="s">
        <v>7931</v>
      </c>
    </row>
    <row r="1804" spans="1:3">
      <c r="A1804" s="57" t="s">
        <v>4427</v>
      </c>
      <c r="B1804" s="104" t="s">
        <v>2558</v>
      </c>
      <c r="C1804" t="s">
        <v>7931</v>
      </c>
    </row>
    <row r="1805" spans="1:3">
      <c r="A1805" s="57"/>
      <c r="B1805" s="104" t="s">
        <v>2559</v>
      </c>
      <c r="C1805" t="s">
        <v>7931</v>
      </c>
    </row>
    <row r="1806" spans="1:3">
      <c r="A1806" s="57" t="s">
        <v>4428</v>
      </c>
      <c r="B1806" s="104" t="s">
        <v>2695</v>
      </c>
      <c r="C1806" t="s">
        <v>7931</v>
      </c>
    </row>
    <row r="1807" spans="1:3">
      <c r="A1807" s="57" t="s">
        <v>4429</v>
      </c>
      <c r="B1807" s="104" t="s">
        <v>2697</v>
      </c>
      <c r="C1807" t="s">
        <v>7931</v>
      </c>
    </row>
    <row r="1808" spans="1:3">
      <c r="A1808" s="57" t="s">
        <v>4430</v>
      </c>
      <c r="B1808" s="104" t="s">
        <v>2698</v>
      </c>
      <c r="C1808" t="s">
        <v>7931</v>
      </c>
    </row>
    <row r="1809" spans="1:3">
      <c r="A1809" s="57" t="s">
        <v>4431</v>
      </c>
      <c r="B1809" s="104" t="s">
        <v>2699</v>
      </c>
      <c r="C1809" t="s">
        <v>7931</v>
      </c>
    </row>
    <row r="1810" spans="1:3">
      <c r="A1810" s="57" t="s">
        <v>4432</v>
      </c>
      <c r="B1810" s="104" t="s">
        <v>2700</v>
      </c>
      <c r="C1810" t="s">
        <v>7931</v>
      </c>
    </row>
    <row r="1811" spans="1:3">
      <c r="A1811" s="57" t="s">
        <v>4433</v>
      </c>
      <c r="B1811" s="104" t="s">
        <v>2701</v>
      </c>
      <c r="C1811" t="s">
        <v>7931</v>
      </c>
    </row>
    <row r="1812" spans="1:3">
      <c r="A1812" s="57" t="s">
        <v>4434</v>
      </c>
      <c r="B1812" s="104" t="s">
        <v>2560</v>
      </c>
      <c r="C1812" t="s">
        <v>7931</v>
      </c>
    </row>
    <row r="1813" spans="1:3">
      <c r="A1813" s="57" t="s">
        <v>4435</v>
      </c>
      <c r="B1813" s="104" t="s">
        <v>2561</v>
      </c>
      <c r="C1813" t="s">
        <v>7931</v>
      </c>
    </row>
    <row r="1814" spans="1:3">
      <c r="A1814" s="57" t="s">
        <v>4436</v>
      </c>
      <c r="B1814" s="104" t="s">
        <v>2562</v>
      </c>
      <c r="C1814" t="s">
        <v>7931</v>
      </c>
    </row>
    <row r="1815" spans="1:3">
      <c r="A1815" s="57" t="s">
        <v>4437</v>
      </c>
      <c r="B1815" s="104" t="s">
        <v>2563</v>
      </c>
      <c r="C1815" t="s">
        <v>7931</v>
      </c>
    </row>
    <row r="1816" spans="1:3">
      <c r="A1816" s="57" t="s">
        <v>4438</v>
      </c>
      <c r="B1816" s="104" t="s">
        <v>2564</v>
      </c>
      <c r="C1816" t="s">
        <v>7931</v>
      </c>
    </row>
    <row r="1817" spans="1:3">
      <c r="A1817" s="57" t="s">
        <v>4203</v>
      </c>
      <c r="B1817" s="104" t="s">
        <v>2565</v>
      </c>
      <c r="C1817" t="s">
        <v>7931</v>
      </c>
    </row>
    <row r="1818" spans="1:3">
      <c r="A1818" s="57" t="s">
        <v>4439</v>
      </c>
      <c r="B1818" s="104" t="s">
        <v>2566</v>
      </c>
      <c r="C1818" t="s">
        <v>7931</v>
      </c>
    </row>
    <row r="1819" spans="1:3">
      <c r="A1819" s="57" t="s">
        <v>4439</v>
      </c>
      <c r="B1819" s="104" t="s">
        <v>2567</v>
      </c>
      <c r="C1819" t="s">
        <v>7931</v>
      </c>
    </row>
    <row r="1820" spans="1:3">
      <c r="A1820" s="57" t="s">
        <v>4429</v>
      </c>
      <c r="B1820" s="104" t="s">
        <v>2568</v>
      </c>
      <c r="C1820" t="s">
        <v>7931</v>
      </c>
    </row>
    <row r="1821" spans="1:3">
      <c r="A1821" s="57" t="s">
        <v>4430</v>
      </c>
      <c r="B1821" s="104" t="s">
        <v>2569</v>
      </c>
      <c r="C1821" t="s">
        <v>7931</v>
      </c>
    </row>
    <row r="1822" spans="1:3">
      <c r="A1822" s="57" t="s">
        <v>4431</v>
      </c>
      <c r="B1822" s="104" t="s">
        <v>2570</v>
      </c>
      <c r="C1822" t="s">
        <v>7931</v>
      </c>
    </row>
    <row r="1823" spans="1:3">
      <c r="A1823" s="57" t="s">
        <v>4432</v>
      </c>
      <c r="B1823" s="104" t="s">
        <v>2571</v>
      </c>
      <c r="C1823" t="s">
        <v>7931</v>
      </c>
    </row>
    <row r="1824" spans="1:3">
      <c r="A1824" s="57" t="s">
        <v>4440</v>
      </c>
      <c r="B1824" s="104" t="s">
        <v>6516</v>
      </c>
      <c r="C1824" t="s">
        <v>7931</v>
      </c>
    </row>
    <row r="1825" spans="1:3">
      <c r="A1825" s="57" t="s">
        <v>2572</v>
      </c>
      <c r="B1825" s="104" t="s">
        <v>2706</v>
      </c>
      <c r="C1825" t="s">
        <v>7931</v>
      </c>
    </row>
    <row r="1826" spans="1:3">
      <c r="A1826" s="57" t="s">
        <v>4441</v>
      </c>
      <c r="B1826" s="104" t="s">
        <v>2573</v>
      </c>
      <c r="C1826" t="s">
        <v>7931</v>
      </c>
    </row>
    <row r="1827" spans="1:3">
      <c r="A1827" s="57"/>
      <c r="B1827" s="104" t="s">
        <v>2574</v>
      </c>
      <c r="C1827" t="s">
        <v>7931</v>
      </c>
    </row>
    <row r="1828" spans="1:3">
      <c r="A1828" s="57"/>
      <c r="B1828" s="104" t="s">
        <v>2575</v>
      </c>
      <c r="C1828" t="s">
        <v>7931</v>
      </c>
    </row>
    <row r="1829" spans="1:3">
      <c r="A1829" s="57" t="s">
        <v>4439</v>
      </c>
      <c r="B1829" s="104" t="s">
        <v>2576</v>
      </c>
      <c r="C1829" t="s">
        <v>7931</v>
      </c>
    </row>
    <row r="1830" spans="1:3">
      <c r="A1830" s="57"/>
      <c r="B1830" s="104" t="s">
        <v>2577</v>
      </c>
      <c r="C1830" t="s">
        <v>7931</v>
      </c>
    </row>
    <row r="1831" spans="1:3">
      <c r="A1831" s="57" t="s">
        <v>4439</v>
      </c>
      <c r="B1831" s="104" t="s">
        <v>2578</v>
      </c>
      <c r="C1831" t="s">
        <v>7931</v>
      </c>
    </row>
    <row r="1832" spans="1:3">
      <c r="A1832" s="57" t="s">
        <v>4439</v>
      </c>
      <c r="B1832" s="104" t="s">
        <v>2579</v>
      </c>
      <c r="C1832" t="s">
        <v>7931</v>
      </c>
    </row>
    <row r="1833" spans="1:3">
      <c r="A1833" s="57" t="s">
        <v>4439</v>
      </c>
      <c r="B1833" s="104" t="s">
        <v>2580</v>
      </c>
      <c r="C1833" t="s">
        <v>7931</v>
      </c>
    </row>
    <row r="1834" spans="1:3">
      <c r="A1834" s="57" t="s">
        <v>4439</v>
      </c>
      <c r="B1834" s="104" t="s">
        <v>2581</v>
      </c>
      <c r="C1834" t="s">
        <v>7931</v>
      </c>
    </row>
    <row r="1835" spans="1:3">
      <c r="A1835" s="57" t="s">
        <v>4439</v>
      </c>
      <c r="B1835" s="104" t="s">
        <v>2582</v>
      </c>
      <c r="C1835" t="s">
        <v>7931</v>
      </c>
    </row>
    <row r="1836" spans="1:3">
      <c r="A1836" s="57" t="s">
        <v>4439</v>
      </c>
      <c r="B1836" s="104" t="s">
        <v>2583</v>
      </c>
      <c r="C1836" t="s">
        <v>7931</v>
      </c>
    </row>
    <row r="1837" spans="1:3">
      <c r="A1837" s="57" t="s">
        <v>4439</v>
      </c>
      <c r="B1837" s="104" t="s">
        <v>2584</v>
      </c>
      <c r="C1837" t="s">
        <v>7931</v>
      </c>
    </row>
    <row r="1838" spans="1:3">
      <c r="A1838" s="57" t="s">
        <v>4439</v>
      </c>
      <c r="B1838" s="104" t="s">
        <v>2585</v>
      </c>
      <c r="C1838" t="s">
        <v>7931</v>
      </c>
    </row>
    <row r="1839" spans="1:3">
      <c r="A1839" s="57" t="s">
        <v>4439</v>
      </c>
      <c r="B1839" s="104" t="s">
        <v>2586</v>
      </c>
      <c r="C1839" t="s">
        <v>7931</v>
      </c>
    </row>
    <row r="1840" spans="1:3">
      <c r="A1840" s="57" t="s">
        <v>4439</v>
      </c>
      <c r="B1840" s="104" t="s">
        <v>2587</v>
      </c>
      <c r="C1840" t="s">
        <v>7931</v>
      </c>
    </row>
    <row r="1841" spans="1:3">
      <c r="A1841" s="57" t="s">
        <v>4439</v>
      </c>
      <c r="B1841" s="104" t="s">
        <v>2588</v>
      </c>
      <c r="C1841" t="s">
        <v>7931</v>
      </c>
    </row>
    <row r="1842" spans="1:3">
      <c r="A1842" s="57" t="s">
        <v>4439</v>
      </c>
      <c r="B1842" s="104" t="s">
        <v>2589</v>
      </c>
      <c r="C1842" t="s">
        <v>7931</v>
      </c>
    </row>
    <row r="1843" spans="1:3">
      <c r="A1843" s="57" t="s">
        <v>4442</v>
      </c>
      <c r="B1843" s="104" t="s">
        <v>2590</v>
      </c>
      <c r="C1843" t="s">
        <v>7931</v>
      </c>
    </row>
    <row r="1844" spans="1:3">
      <c r="A1844" s="57" t="s">
        <v>4443</v>
      </c>
      <c r="B1844" s="104" t="s">
        <v>2591</v>
      </c>
      <c r="C1844" t="s">
        <v>7931</v>
      </c>
    </row>
    <row r="1845" spans="1:3">
      <c r="A1845" s="57" t="s">
        <v>4444</v>
      </c>
      <c r="B1845" s="104" t="s">
        <v>2592</v>
      </c>
      <c r="C1845" t="s">
        <v>7931</v>
      </c>
    </row>
    <row r="1846" spans="1:3">
      <c r="A1846" s="57" t="s">
        <v>4445</v>
      </c>
      <c r="B1846" s="104" t="s">
        <v>2593</v>
      </c>
      <c r="C1846" t="s">
        <v>7931</v>
      </c>
    </row>
    <row r="1847" spans="1:3">
      <c r="A1847" s="57" t="s">
        <v>4446</v>
      </c>
      <c r="B1847" s="104" t="s">
        <v>2594</v>
      </c>
      <c r="C1847" t="s">
        <v>7931</v>
      </c>
    </row>
    <row r="1848" spans="1:3">
      <c r="A1848" s="57" t="s">
        <v>4386</v>
      </c>
      <c r="B1848" s="104" t="s">
        <v>6521</v>
      </c>
      <c r="C1848" t="s">
        <v>7931</v>
      </c>
    </row>
    <row r="1849" spans="1:3">
      <c r="A1849" s="57" t="s">
        <v>4447</v>
      </c>
      <c r="B1849" s="104" t="s">
        <v>2595</v>
      </c>
      <c r="C1849" t="s">
        <v>7931</v>
      </c>
    </row>
    <row r="1850" spans="1:3">
      <c r="A1850" s="57" t="s">
        <v>4448</v>
      </c>
      <c r="B1850" s="104" t="s">
        <v>2596</v>
      </c>
      <c r="C1850" t="s">
        <v>7931</v>
      </c>
    </row>
    <row r="1851" spans="1:3">
      <c r="A1851" s="57" t="s">
        <v>4449</v>
      </c>
      <c r="B1851" s="104" t="s">
        <v>6523</v>
      </c>
      <c r="C1851" t="s">
        <v>7931</v>
      </c>
    </row>
    <row r="1852" spans="1:3">
      <c r="A1852" s="57" t="s">
        <v>4448</v>
      </c>
      <c r="B1852" s="104" t="s">
        <v>2231</v>
      </c>
      <c r="C1852" t="s">
        <v>7931</v>
      </c>
    </row>
    <row r="1853" spans="1:3">
      <c r="A1853" s="57" t="s">
        <v>4450</v>
      </c>
      <c r="B1853" s="104" t="s">
        <v>2058</v>
      </c>
      <c r="C1853" t="s">
        <v>7932</v>
      </c>
    </row>
    <row r="1854" spans="1:3">
      <c r="A1854" s="57" t="s">
        <v>4203</v>
      </c>
      <c r="B1854" s="104" t="s">
        <v>2061</v>
      </c>
      <c r="C1854" t="s">
        <v>7932</v>
      </c>
    </row>
    <row r="1855" spans="1:3">
      <c r="A1855" s="57" t="s">
        <v>4451</v>
      </c>
      <c r="B1855" s="104" t="s">
        <v>2063</v>
      </c>
      <c r="C1855" t="s">
        <v>7932</v>
      </c>
    </row>
    <row r="1856" spans="1:3">
      <c r="A1856" s="57" t="s">
        <v>4452</v>
      </c>
      <c r="B1856" s="104" t="s">
        <v>2597</v>
      </c>
      <c r="C1856" t="s">
        <v>7932</v>
      </c>
    </row>
    <row r="1857" spans="1:3">
      <c r="A1857" s="57" t="s">
        <v>4452</v>
      </c>
      <c r="B1857" s="104" t="s">
        <v>6947</v>
      </c>
      <c r="C1857" t="s">
        <v>7932</v>
      </c>
    </row>
    <row r="1858" spans="1:3">
      <c r="A1858" s="57" t="s">
        <v>4453</v>
      </c>
      <c r="B1858" s="104" t="s">
        <v>2598</v>
      </c>
      <c r="C1858" t="s">
        <v>7932</v>
      </c>
    </row>
    <row r="1859" spans="1:3">
      <c r="A1859" s="57" t="s">
        <v>4453</v>
      </c>
      <c r="B1859" s="104" t="s">
        <v>2599</v>
      </c>
      <c r="C1859" t="s">
        <v>7932</v>
      </c>
    </row>
    <row r="1860" spans="1:3">
      <c r="A1860" s="57" t="s">
        <v>4454</v>
      </c>
      <c r="B1860" s="104" t="s">
        <v>6955</v>
      </c>
      <c r="C1860" t="s">
        <v>7932</v>
      </c>
    </row>
    <row r="1861" spans="1:3">
      <c r="A1861" s="57" t="s">
        <v>4454</v>
      </c>
      <c r="B1861" s="104" t="s">
        <v>6957</v>
      </c>
      <c r="C1861" t="s">
        <v>7932</v>
      </c>
    </row>
    <row r="1862" spans="1:3">
      <c r="A1862" s="57" t="s">
        <v>4455</v>
      </c>
      <c r="B1862" s="104" t="s">
        <v>6959</v>
      </c>
      <c r="C1862" t="s">
        <v>7932</v>
      </c>
    </row>
    <row r="1863" spans="1:3">
      <c r="A1863" s="57" t="s">
        <v>4455</v>
      </c>
      <c r="B1863" s="104" t="s">
        <v>6961</v>
      </c>
      <c r="C1863" t="s">
        <v>7932</v>
      </c>
    </row>
    <row r="1864" spans="1:3">
      <c r="A1864" s="57" t="s">
        <v>4456</v>
      </c>
      <c r="B1864" s="104" t="s">
        <v>6963</v>
      </c>
      <c r="C1864" t="s">
        <v>7932</v>
      </c>
    </row>
    <row r="1865" spans="1:3">
      <c r="A1865" s="57" t="s">
        <v>4457</v>
      </c>
      <c r="B1865" s="104" t="s">
        <v>6965</v>
      </c>
      <c r="C1865" t="s">
        <v>7932</v>
      </c>
    </row>
    <row r="1866" spans="1:3">
      <c r="A1866" s="57" t="s">
        <v>4458</v>
      </c>
      <c r="B1866" s="104" t="s">
        <v>6967</v>
      </c>
      <c r="C1866" t="s">
        <v>7932</v>
      </c>
    </row>
    <row r="1867" spans="1:3">
      <c r="A1867" s="57" t="s">
        <v>4459</v>
      </c>
      <c r="B1867" s="104" t="s">
        <v>2074</v>
      </c>
      <c r="C1867" t="s">
        <v>7932</v>
      </c>
    </row>
    <row r="1868" spans="1:3">
      <c r="A1868" s="57" t="s">
        <v>4460</v>
      </c>
      <c r="B1868" s="104" t="s">
        <v>2076</v>
      </c>
      <c r="C1868" t="s">
        <v>7932</v>
      </c>
    </row>
    <row r="1869" spans="1:3">
      <c r="A1869" s="57"/>
      <c r="B1869" s="104" t="s">
        <v>7015</v>
      </c>
      <c r="C1869" t="s">
        <v>7932</v>
      </c>
    </row>
    <row r="1870" spans="1:3">
      <c r="A1870" s="57" t="s">
        <v>4461</v>
      </c>
      <c r="B1870" s="104" t="s">
        <v>7017</v>
      </c>
      <c r="C1870" t="s">
        <v>7932</v>
      </c>
    </row>
    <row r="1871" spans="1:3">
      <c r="A1871" s="57" t="s">
        <v>4462</v>
      </c>
      <c r="B1871" s="104" t="s">
        <v>7019</v>
      </c>
      <c r="C1871" t="s">
        <v>7932</v>
      </c>
    </row>
    <row r="1872" spans="1:3">
      <c r="A1872" s="57"/>
      <c r="B1872" s="104" t="s">
        <v>7021</v>
      </c>
      <c r="C1872" t="s">
        <v>7932</v>
      </c>
    </row>
    <row r="1873" spans="1:3">
      <c r="A1873" s="57" t="s">
        <v>2053</v>
      </c>
      <c r="B1873" s="104" t="s">
        <v>2600</v>
      </c>
      <c r="C1873" t="s">
        <v>7932</v>
      </c>
    </row>
    <row r="1874" spans="1:3">
      <c r="A1874" s="57" t="s">
        <v>4463</v>
      </c>
      <c r="B1874" s="104" t="s">
        <v>2601</v>
      </c>
      <c r="C1874" t="s">
        <v>7932</v>
      </c>
    </row>
    <row r="1875" spans="1:3">
      <c r="A1875" s="57" t="s">
        <v>4464</v>
      </c>
      <c r="B1875" s="104" t="s">
        <v>2602</v>
      </c>
      <c r="C1875" t="s">
        <v>7932</v>
      </c>
    </row>
    <row r="1876" spans="1:3">
      <c r="A1876" s="57" t="s">
        <v>4465</v>
      </c>
      <c r="B1876" s="104" t="s">
        <v>2603</v>
      </c>
      <c r="C1876" t="s">
        <v>7932</v>
      </c>
    </row>
    <row r="1877" spans="1:3">
      <c r="A1877" s="57" t="s">
        <v>4466</v>
      </c>
      <c r="B1877" s="104" t="s">
        <v>2604</v>
      </c>
      <c r="C1877" t="s">
        <v>7932</v>
      </c>
    </row>
    <row r="1878" spans="1:3">
      <c r="A1878" s="57" t="s">
        <v>4457</v>
      </c>
      <c r="B1878" s="104" t="s">
        <v>7025</v>
      </c>
      <c r="C1878" t="s">
        <v>7932</v>
      </c>
    </row>
    <row r="1879" spans="1:3">
      <c r="A1879" s="57" t="s">
        <v>4457</v>
      </c>
      <c r="B1879" s="104" t="s">
        <v>7027</v>
      </c>
      <c r="C1879" t="s">
        <v>7932</v>
      </c>
    </row>
    <row r="1880" spans="1:3">
      <c r="A1880" s="57" t="s">
        <v>4457</v>
      </c>
      <c r="B1880" s="104" t="s">
        <v>2083</v>
      </c>
      <c r="C1880" t="s">
        <v>7932</v>
      </c>
    </row>
    <row r="1881" spans="1:3">
      <c r="A1881" s="57" t="s">
        <v>4467</v>
      </c>
      <c r="B1881" s="104" t="s">
        <v>2085</v>
      </c>
      <c r="C1881" t="s">
        <v>7932</v>
      </c>
    </row>
    <row r="1882" spans="1:3">
      <c r="A1882" s="57" t="s">
        <v>4468</v>
      </c>
      <c r="B1882" s="104" t="s">
        <v>2087</v>
      </c>
      <c r="C1882" t="s">
        <v>7932</v>
      </c>
    </row>
    <row r="1883" spans="1:3">
      <c r="A1883" s="57" t="s">
        <v>4469</v>
      </c>
      <c r="B1883" s="104" t="s">
        <v>2088</v>
      </c>
      <c r="C1883" t="s">
        <v>7932</v>
      </c>
    </row>
    <row r="1884" spans="1:3">
      <c r="A1884" s="57" t="s">
        <v>4470</v>
      </c>
      <c r="B1884" s="104" t="s">
        <v>1854</v>
      </c>
      <c r="C1884" t="s">
        <v>7932</v>
      </c>
    </row>
    <row r="1885" spans="1:3">
      <c r="A1885" s="57" t="s">
        <v>4471</v>
      </c>
      <c r="B1885" s="104" t="s">
        <v>2093</v>
      </c>
      <c r="C1885" t="s">
        <v>7932</v>
      </c>
    </row>
    <row r="1886" spans="1:3">
      <c r="A1886" s="57" t="s">
        <v>4472</v>
      </c>
      <c r="B1886" s="104" t="s">
        <v>2097</v>
      </c>
      <c r="C1886" t="s">
        <v>7932</v>
      </c>
    </row>
    <row r="1887" spans="1:3">
      <c r="A1887" s="57" t="s">
        <v>4203</v>
      </c>
      <c r="B1887" s="104" t="s">
        <v>2605</v>
      </c>
      <c r="C1887" t="s">
        <v>7932</v>
      </c>
    </row>
    <row r="1888" spans="1:3">
      <c r="A1888" s="57" t="s">
        <v>4203</v>
      </c>
      <c r="B1888" s="104" t="s">
        <v>2606</v>
      </c>
      <c r="C1888" t="s">
        <v>7932</v>
      </c>
    </row>
    <row r="1889" spans="1:3">
      <c r="A1889" s="57" t="s">
        <v>4473</v>
      </c>
      <c r="B1889" s="104" t="s">
        <v>2607</v>
      </c>
      <c r="C1889" t="s">
        <v>7932</v>
      </c>
    </row>
    <row r="1890" spans="1:3">
      <c r="A1890" s="57" t="s">
        <v>4203</v>
      </c>
      <c r="B1890" s="104" t="s">
        <v>2608</v>
      </c>
      <c r="C1890" t="s">
        <v>7932</v>
      </c>
    </row>
    <row r="1891" spans="1:3">
      <c r="A1891" s="57" t="s">
        <v>4457</v>
      </c>
      <c r="B1891" s="104" t="s">
        <v>2609</v>
      </c>
      <c r="C1891" t="s">
        <v>7932</v>
      </c>
    </row>
    <row r="1892" spans="1:3">
      <c r="A1892" s="57" t="s">
        <v>4457</v>
      </c>
      <c r="B1892" s="104" t="s">
        <v>2610</v>
      </c>
      <c r="C1892" t="s">
        <v>7932</v>
      </c>
    </row>
    <row r="1893" spans="1:3">
      <c r="A1893" s="57" t="s">
        <v>4457</v>
      </c>
      <c r="B1893" s="104" t="s">
        <v>2611</v>
      </c>
      <c r="C1893" t="s">
        <v>7932</v>
      </c>
    </row>
    <row r="1894" spans="1:3">
      <c r="A1894" s="57" t="s">
        <v>4457</v>
      </c>
      <c r="B1894" s="104" t="s">
        <v>2612</v>
      </c>
      <c r="C1894" t="s">
        <v>7932</v>
      </c>
    </row>
    <row r="1895" spans="1:3">
      <c r="A1895" s="57" t="s">
        <v>4457</v>
      </c>
      <c r="B1895" s="104" t="s">
        <v>2613</v>
      </c>
      <c r="C1895" t="s">
        <v>7932</v>
      </c>
    </row>
    <row r="1896" spans="1:3">
      <c r="A1896" s="57" t="s">
        <v>4457</v>
      </c>
      <c r="B1896" s="104" t="s">
        <v>2614</v>
      </c>
      <c r="C1896" t="s">
        <v>7932</v>
      </c>
    </row>
    <row r="1897" spans="1:3">
      <c r="A1897" s="57" t="s">
        <v>4457</v>
      </c>
      <c r="B1897" s="104" t="s">
        <v>2615</v>
      </c>
      <c r="C1897" t="s">
        <v>7932</v>
      </c>
    </row>
    <row r="1898" spans="1:3">
      <c r="A1898" s="57" t="s">
        <v>4457</v>
      </c>
      <c r="B1898" s="104" t="s">
        <v>2616</v>
      </c>
      <c r="C1898" t="s">
        <v>7932</v>
      </c>
    </row>
    <row r="1899" spans="1:3">
      <c r="A1899" s="57" t="s">
        <v>4457</v>
      </c>
      <c r="B1899" s="104" t="s">
        <v>2617</v>
      </c>
      <c r="C1899" t="s">
        <v>7932</v>
      </c>
    </row>
    <row r="1900" spans="1:3">
      <c r="A1900" s="57" t="s">
        <v>4457</v>
      </c>
      <c r="B1900" s="104" t="s">
        <v>2618</v>
      </c>
      <c r="C1900" t="s">
        <v>7932</v>
      </c>
    </row>
    <row r="1901" spans="1:3">
      <c r="A1901" s="57" t="s">
        <v>4457</v>
      </c>
      <c r="B1901" s="104" t="s">
        <v>2619</v>
      </c>
      <c r="C1901" t="s">
        <v>7932</v>
      </c>
    </row>
    <row r="1902" spans="1:3">
      <c r="A1902" s="57" t="s">
        <v>4457</v>
      </c>
      <c r="B1902" s="104" t="s">
        <v>2620</v>
      </c>
      <c r="C1902" t="s">
        <v>7932</v>
      </c>
    </row>
    <row r="1903" spans="1:3">
      <c r="A1903" s="57" t="s">
        <v>4474</v>
      </c>
      <c r="B1903" s="104" t="s">
        <v>2621</v>
      </c>
      <c r="C1903" t="s">
        <v>7932</v>
      </c>
    </row>
    <row r="1904" spans="1:3">
      <c r="A1904" s="57" t="s">
        <v>4475</v>
      </c>
      <c r="B1904" s="104" t="s">
        <v>2092</v>
      </c>
      <c r="C1904" t="s">
        <v>7932</v>
      </c>
    </row>
    <row r="1905" spans="1:3">
      <c r="A1905" s="57" t="s">
        <v>4476</v>
      </c>
      <c r="B1905" s="104" t="s">
        <v>2094</v>
      </c>
      <c r="C1905" t="s">
        <v>7932</v>
      </c>
    </row>
    <row r="1906" spans="1:3">
      <c r="A1906" s="57" t="s">
        <v>4477</v>
      </c>
      <c r="B1906" s="104" t="s">
        <v>2096</v>
      </c>
      <c r="C1906" t="s">
        <v>7932</v>
      </c>
    </row>
    <row r="1907" spans="1:3">
      <c r="A1907" s="57" t="s">
        <v>4478</v>
      </c>
      <c r="B1907" s="104" t="s">
        <v>2098</v>
      </c>
      <c r="C1907" t="s">
        <v>7932</v>
      </c>
    </row>
    <row r="1908" spans="1:3">
      <c r="A1908" s="57" t="s">
        <v>4479</v>
      </c>
      <c r="B1908" s="104" t="s">
        <v>2099</v>
      </c>
      <c r="C1908" t="s">
        <v>7932</v>
      </c>
    </row>
    <row r="1909" spans="1:3">
      <c r="A1909" s="57" t="s">
        <v>4480</v>
      </c>
      <c r="B1909" s="104" t="s">
        <v>2102</v>
      </c>
      <c r="C1909" t="s">
        <v>7932</v>
      </c>
    </row>
    <row r="1910" spans="1:3">
      <c r="A1910" s="57" t="s">
        <v>4203</v>
      </c>
      <c r="B1910" s="104" t="s">
        <v>7047</v>
      </c>
      <c r="C1910" t="s">
        <v>7932</v>
      </c>
    </row>
    <row r="1911" spans="1:3">
      <c r="A1911" s="57" t="s">
        <v>4481</v>
      </c>
      <c r="B1911" s="104" t="s">
        <v>2622</v>
      </c>
      <c r="C1911" t="s">
        <v>7932</v>
      </c>
    </row>
    <row r="1912" spans="1:3">
      <c r="A1912" s="57" t="s">
        <v>4482</v>
      </c>
      <c r="B1912" s="104" t="s">
        <v>2623</v>
      </c>
      <c r="C1912" t="s">
        <v>7932</v>
      </c>
    </row>
    <row r="1913" spans="1:3">
      <c r="A1913" s="57" t="s">
        <v>4483</v>
      </c>
      <c r="B1913" s="104" t="s">
        <v>2105</v>
      </c>
      <c r="C1913" t="s">
        <v>7932</v>
      </c>
    </row>
    <row r="1914" spans="1:3">
      <c r="A1914" s="57" t="s">
        <v>4483</v>
      </c>
      <c r="B1914" s="104" t="s">
        <v>2106</v>
      </c>
      <c r="C1914" t="s">
        <v>7932</v>
      </c>
    </row>
    <row r="1915" spans="1:3">
      <c r="A1915" s="57" t="s">
        <v>4484</v>
      </c>
      <c r="B1915" s="104" t="s">
        <v>2624</v>
      </c>
      <c r="C1915" t="s">
        <v>7932</v>
      </c>
    </row>
    <row r="1916" spans="1:3">
      <c r="A1916" s="57" t="s">
        <v>4484</v>
      </c>
      <c r="B1916" s="104" t="s">
        <v>2625</v>
      </c>
      <c r="C1916" t="s">
        <v>7932</v>
      </c>
    </row>
    <row r="1917" spans="1:3">
      <c r="A1917" s="57" t="s">
        <v>4485</v>
      </c>
      <c r="B1917" s="104" t="s">
        <v>2110</v>
      </c>
      <c r="C1917" t="s">
        <v>7932</v>
      </c>
    </row>
    <row r="1918" spans="1:3">
      <c r="A1918" s="57" t="s">
        <v>4486</v>
      </c>
      <c r="B1918" s="104" t="s">
        <v>2112</v>
      </c>
      <c r="C1918" t="s">
        <v>7932</v>
      </c>
    </row>
    <row r="1919" spans="1:3">
      <c r="A1919" s="57" t="s">
        <v>4487</v>
      </c>
      <c r="B1919" s="104" t="s">
        <v>2115</v>
      </c>
      <c r="C1919" t="s">
        <v>7932</v>
      </c>
    </row>
    <row r="1920" spans="1:3">
      <c r="A1920" s="57" t="s">
        <v>4488</v>
      </c>
      <c r="B1920" s="104" t="s">
        <v>2118</v>
      </c>
      <c r="C1920" t="s">
        <v>7932</v>
      </c>
    </row>
    <row r="1921" spans="1:3">
      <c r="A1921" s="57" t="s">
        <v>4489</v>
      </c>
      <c r="B1921" s="104" t="s">
        <v>2121</v>
      </c>
      <c r="C1921" t="s">
        <v>7932</v>
      </c>
    </row>
    <row r="1922" spans="1:3">
      <c r="A1922" s="57" t="s">
        <v>4490</v>
      </c>
      <c r="B1922" s="104" t="s">
        <v>2124</v>
      </c>
      <c r="C1922" t="s">
        <v>7932</v>
      </c>
    </row>
    <row r="1923" spans="1:3">
      <c r="A1923" s="57" t="s">
        <v>4491</v>
      </c>
      <c r="B1923" s="104" t="s">
        <v>2126</v>
      </c>
      <c r="C1923" t="s">
        <v>7932</v>
      </c>
    </row>
    <row r="1924" spans="1:3">
      <c r="A1924" s="57" t="s">
        <v>4492</v>
      </c>
      <c r="B1924" s="104" t="s">
        <v>2129</v>
      </c>
      <c r="C1924" t="s">
        <v>7932</v>
      </c>
    </row>
    <row r="1925" spans="1:3">
      <c r="A1925" s="57" t="s">
        <v>6948</v>
      </c>
      <c r="B1925" s="104" t="s">
        <v>7087</v>
      </c>
      <c r="C1925" t="s">
        <v>7932</v>
      </c>
    </row>
    <row r="1926" spans="1:3">
      <c r="A1926" s="57" t="s">
        <v>4493</v>
      </c>
      <c r="B1926" s="104" t="s">
        <v>2626</v>
      </c>
      <c r="C1926" t="s">
        <v>7932</v>
      </c>
    </row>
    <row r="1927" spans="1:3">
      <c r="A1927" s="57" t="s">
        <v>4494</v>
      </c>
      <c r="B1927" s="104" t="s">
        <v>2627</v>
      </c>
      <c r="C1927" t="s">
        <v>7932</v>
      </c>
    </row>
    <row r="1928" spans="1:3">
      <c r="A1928" s="57"/>
      <c r="B1928" s="104" t="s">
        <v>2628</v>
      </c>
      <c r="C1928" t="s">
        <v>7932</v>
      </c>
    </row>
    <row r="1929" spans="1:3">
      <c r="A1929" s="57"/>
      <c r="B1929" s="104" t="s">
        <v>2629</v>
      </c>
      <c r="C1929" t="s">
        <v>7932</v>
      </c>
    </row>
    <row r="1930" spans="1:3">
      <c r="A1930" s="57"/>
      <c r="B1930" s="104" t="s">
        <v>2630</v>
      </c>
      <c r="C1930" t="s">
        <v>7932</v>
      </c>
    </row>
    <row r="1931" spans="1:3">
      <c r="A1931" s="57" t="s">
        <v>4495</v>
      </c>
      <c r="B1931" s="104" t="s">
        <v>2134</v>
      </c>
      <c r="C1931" t="s">
        <v>7932</v>
      </c>
    </row>
    <row r="1932" spans="1:3">
      <c r="A1932" s="57" t="s">
        <v>4496</v>
      </c>
      <c r="B1932" s="104" t="s">
        <v>2137</v>
      </c>
      <c r="C1932" t="s">
        <v>7932</v>
      </c>
    </row>
    <row r="1933" spans="1:3">
      <c r="A1933" s="57" t="s">
        <v>4497</v>
      </c>
      <c r="B1933" s="104" t="s">
        <v>2140</v>
      </c>
      <c r="C1933" t="s">
        <v>7932</v>
      </c>
    </row>
    <row r="1934" spans="1:3">
      <c r="A1934" s="57" t="s">
        <v>4498</v>
      </c>
      <c r="B1934" s="104" t="s">
        <v>2143</v>
      </c>
      <c r="C1934" t="s">
        <v>7932</v>
      </c>
    </row>
    <row r="1935" spans="1:3">
      <c r="A1935" s="57" t="s">
        <v>4499</v>
      </c>
      <c r="B1935" s="104" t="s">
        <v>2146</v>
      </c>
      <c r="C1935" t="s">
        <v>7932</v>
      </c>
    </row>
    <row r="1936" spans="1:3">
      <c r="A1936" s="57" t="s">
        <v>4500</v>
      </c>
      <c r="B1936" s="104" t="s">
        <v>2149</v>
      </c>
      <c r="C1936" t="s">
        <v>7932</v>
      </c>
    </row>
    <row r="1937" spans="1:3">
      <c r="A1937" s="57" t="s">
        <v>4501</v>
      </c>
      <c r="B1937" s="104" t="s">
        <v>2139</v>
      </c>
      <c r="C1937" t="s">
        <v>7932</v>
      </c>
    </row>
    <row r="1938" spans="1:3">
      <c r="A1938" s="57" t="s">
        <v>4502</v>
      </c>
      <c r="B1938" s="104" t="s">
        <v>2153</v>
      </c>
      <c r="C1938" t="s">
        <v>7932</v>
      </c>
    </row>
    <row r="1939" spans="1:3">
      <c r="A1939" s="57" t="s">
        <v>4503</v>
      </c>
      <c r="B1939" s="104" t="s">
        <v>2081</v>
      </c>
      <c r="C1939" t="s">
        <v>7932</v>
      </c>
    </row>
    <row r="1940" spans="1:3">
      <c r="A1940" s="57" t="s">
        <v>4504</v>
      </c>
      <c r="B1940" s="104" t="s">
        <v>2157</v>
      </c>
      <c r="C1940" t="s">
        <v>7932</v>
      </c>
    </row>
    <row r="1941" spans="1:3">
      <c r="A1941" s="57" t="s">
        <v>2052</v>
      </c>
      <c r="B1941" s="104" t="s">
        <v>2160</v>
      </c>
      <c r="C1941" t="s">
        <v>7932</v>
      </c>
    </row>
    <row r="1942" spans="1:3">
      <c r="A1942" s="57" t="s">
        <v>2051</v>
      </c>
      <c r="B1942" s="104" t="s">
        <v>2631</v>
      </c>
      <c r="C1942" t="s">
        <v>7932</v>
      </c>
    </row>
    <row r="1943" spans="1:3">
      <c r="A1943" s="57" t="s">
        <v>2051</v>
      </c>
      <c r="B1943" s="104" t="s">
        <v>7102</v>
      </c>
      <c r="C1943" t="s">
        <v>7932</v>
      </c>
    </row>
    <row r="1944" spans="1:3">
      <c r="A1944" s="57" t="s">
        <v>4505</v>
      </c>
      <c r="B1944" s="104" t="s">
        <v>2164</v>
      </c>
      <c r="C1944" t="s">
        <v>7932</v>
      </c>
    </row>
    <row r="1945" spans="1:3">
      <c r="A1945" s="57" t="s">
        <v>4506</v>
      </c>
      <c r="B1945" s="104" t="s">
        <v>2166</v>
      </c>
      <c r="C1945" t="s">
        <v>7932</v>
      </c>
    </row>
    <row r="1946" spans="1:3">
      <c r="A1946" s="57" t="s">
        <v>4507</v>
      </c>
      <c r="B1946" s="104" t="s">
        <v>2168</v>
      </c>
      <c r="C1946" t="s">
        <v>7932</v>
      </c>
    </row>
    <row r="1947" spans="1:3">
      <c r="A1947" s="57" t="s">
        <v>4508</v>
      </c>
      <c r="B1947" s="104" t="s">
        <v>2214</v>
      </c>
      <c r="C1947" t="s">
        <v>7932</v>
      </c>
    </row>
    <row r="1948" spans="1:3">
      <c r="A1948" s="57" t="s">
        <v>4508</v>
      </c>
      <c r="B1948" s="104" t="s">
        <v>2217</v>
      </c>
      <c r="C1948" t="s">
        <v>7932</v>
      </c>
    </row>
    <row r="1949" spans="1:3">
      <c r="A1949" s="57" t="s">
        <v>4508</v>
      </c>
      <c r="B1949" s="104" t="s">
        <v>1879</v>
      </c>
      <c r="C1949" t="s">
        <v>7932</v>
      </c>
    </row>
    <row r="1950" spans="1:3">
      <c r="A1950" s="57" t="s">
        <v>4503</v>
      </c>
      <c r="B1950" s="104" t="s">
        <v>7113</v>
      </c>
      <c r="C1950" t="s">
        <v>7932</v>
      </c>
    </row>
    <row r="1951" spans="1:3">
      <c r="A1951" s="57" t="s">
        <v>4509</v>
      </c>
      <c r="B1951" s="104" t="s">
        <v>2079</v>
      </c>
      <c r="C1951" t="s">
        <v>7932</v>
      </c>
    </row>
    <row r="1952" spans="1:3">
      <c r="A1952" s="57" t="s">
        <v>4510</v>
      </c>
      <c r="B1952" s="104" t="s">
        <v>2188</v>
      </c>
      <c r="C1952" t="s">
        <v>7932</v>
      </c>
    </row>
    <row r="1953" spans="1:3">
      <c r="A1953" s="57" t="s">
        <v>4503</v>
      </c>
      <c r="B1953" s="104" t="s">
        <v>2632</v>
      </c>
      <c r="C1953" t="s">
        <v>7932</v>
      </c>
    </row>
    <row r="1954" spans="1:3">
      <c r="A1954" s="57" t="s">
        <v>4503</v>
      </c>
      <c r="B1954" s="104" t="s">
        <v>2633</v>
      </c>
      <c r="C1954" t="s">
        <v>7932</v>
      </c>
    </row>
    <row r="1955" spans="1:3">
      <c r="A1955" s="57" t="s">
        <v>2048</v>
      </c>
      <c r="B1955" s="104" t="s">
        <v>2177</v>
      </c>
      <c r="C1955" t="s">
        <v>7932</v>
      </c>
    </row>
    <row r="1956" spans="1:3">
      <c r="A1956" s="57" t="s">
        <v>2047</v>
      </c>
      <c r="B1956" s="104" t="s">
        <v>2180</v>
      </c>
      <c r="C1956" t="s">
        <v>7932</v>
      </c>
    </row>
    <row r="1957" spans="1:3">
      <c r="A1957" s="57" t="s">
        <v>4511</v>
      </c>
      <c r="B1957" s="104" t="s">
        <v>2182</v>
      </c>
      <c r="C1957" t="s">
        <v>7932</v>
      </c>
    </row>
    <row r="1958" spans="1:3">
      <c r="A1958" s="57" t="s">
        <v>4512</v>
      </c>
      <c r="B1958" s="104" t="s">
        <v>2101</v>
      </c>
      <c r="C1958" t="s">
        <v>7932</v>
      </c>
    </row>
    <row r="1959" spans="1:3">
      <c r="A1959" s="57" t="s">
        <v>4503</v>
      </c>
      <c r="B1959" s="104" t="s">
        <v>2184</v>
      </c>
      <c r="C1959" t="s">
        <v>7932</v>
      </c>
    </row>
    <row r="1960" spans="1:3">
      <c r="A1960" s="57" t="s">
        <v>4513</v>
      </c>
      <c r="B1960" s="104" t="s">
        <v>2185</v>
      </c>
      <c r="C1960" t="s">
        <v>7932</v>
      </c>
    </row>
    <row r="1961" spans="1:3">
      <c r="A1961" s="57" t="s">
        <v>4514</v>
      </c>
      <c r="B1961" s="104" t="s">
        <v>2186</v>
      </c>
      <c r="C1961" t="s">
        <v>7932</v>
      </c>
    </row>
    <row r="1962" spans="1:3">
      <c r="A1962" s="57" t="s">
        <v>2045</v>
      </c>
      <c r="B1962" s="104" t="s">
        <v>2187</v>
      </c>
      <c r="C1962" t="s">
        <v>7932</v>
      </c>
    </row>
    <row r="1963" spans="1:3">
      <c r="A1963" s="57" t="s">
        <v>2053</v>
      </c>
      <c r="B1963" s="104" t="s">
        <v>2634</v>
      </c>
      <c r="C1963" t="s">
        <v>7932</v>
      </c>
    </row>
    <row r="1964" spans="1:3">
      <c r="A1964" s="57" t="s">
        <v>2645</v>
      </c>
      <c r="B1964" s="104" t="s">
        <v>2635</v>
      </c>
      <c r="C1964" t="s">
        <v>7932</v>
      </c>
    </row>
    <row r="1965" spans="1:3">
      <c r="A1965" s="57" t="s">
        <v>2645</v>
      </c>
      <c r="B1965" s="104" t="s">
        <v>1740</v>
      </c>
      <c r="C1965" t="s">
        <v>7932</v>
      </c>
    </row>
    <row r="1966" spans="1:3">
      <c r="A1966" s="57" t="s">
        <v>2046</v>
      </c>
      <c r="B1966" s="104" t="s">
        <v>2189</v>
      </c>
      <c r="C1966" t="s">
        <v>7932</v>
      </c>
    </row>
    <row r="1967" spans="1:3">
      <c r="A1967" s="57" t="s">
        <v>2044</v>
      </c>
      <c r="B1967" s="104" t="s">
        <v>2190</v>
      </c>
      <c r="C1967" t="s">
        <v>7932</v>
      </c>
    </row>
    <row r="1968" spans="1:3">
      <c r="A1968" s="57" t="s">
        <v>4515</v>
      </c>
      <c r="B1968" s="104" t="s">
        <v>2191</v>
      </c>
      <c r="C1968" t="s">
        <v>7932</v>
      </c>
    </row>
    <row r="1969" spans="1:3">
      <c r="A1969" s="57" t="s">
        <v>4516</v>
      </c>
      <c r="B1969" s="104" t="s">
        <v>2193</v>
      </c>
      <c r="C1969" t="s">
        <v>7932</v>
      </c>
    </row>
    <row r="1970" spans="1:3">
      <c r="A1970" s="57" t="s">
        <v>4517</v>
      </c>
      <c r="B1970" s="104" t="s">
        <v>2194</v>
      </c>
      <c r="C1970" t="s">
        <v>7932</v>
      </c>
    </row>
    <row r="1971" spans="1:3">
      <c r="A1971" s="57" t="s">
        <v>2049</v>
      </c>
      <c r="B1971" s="104" t="s">
        <v>2195</v>
      </c>
      <c r="C1971" t="s">
        <v>7932</v>
      </c>
    </row>
    <row r="1972" spans="1:3">
      <c r="A1972" s="57" t="s">
        <v>4518</v>
      </c>
      <c r="B1972" s="104" t="s">
        <v>2197</v>
      </c>
      <c r="C1972" t="s">
        <v>7932</v>
      </c>
    </row>
    <row r="1973" spans="1:3">
      <c r="A1973" s="57" t="s">
        <v>4519</v>
      </c>
      <c r="B1973" s="104" t="s">
        <v>2084</v>
      </c>
      <c r="C1973" t="s">
        <v>7932</v>
      </c>
    </row>
    <row r="1974" spans="1:3">
      <c r="A1974" s="57" t="s">
        <v>2050</v>
      </c>
      <c r="B1974" s="104" t="s">
        <v>2198</v>
      </c>
      <c r="C1974" t="s">
        <v>7932</v>
      </c>
    </row>
    <row r="1975" spans="1:3">
      <c r="A1975" s="57" t="s">
        <v>4520</v>
      </c>
      <c r="B1975" s="104" t="s">
        <v>2199</v>
      </c>
      <c r="C1975" t="s">
        <v>7932</v>
      </c>
    </row>
    <row r="1976" spans="1:3">
      <c r="A1976" s="57" t="s">
        <v>4521</v>
      </c>
      <c r="B1976" s="104" t="s">
        <v>2200</v>
      </c>
      <c r="C1976" t="s">
        <v>7932</v>
      </c>
    </row>
    <row r="1977" spans="1:3">
      <c r="A1977" s="57" t="s">
        <v>4522</v>
      </c>
      <c r="B1977" s="104" t="s">
        <v>2201</v>
      </c>
      <c r="C1977" t="s">
        <v>7932</v>
      </c>
    </row>
    <row r="1978" spans="1:3">
      <c r="A1978" s="57" t="s">
        <v>2636</v>
      </c>
      <c r="B1978" s="104" t="s">
        <v>2204</v>
      </c>
      <c r="C1978" t="s">
        <v>7932</v>
      </c>
    </row>
    <row r="1979" spans="1:3">
      <c r="A1979" s="57" t="s">
        <v>4523</v>
      </c>
      <c r="B1979" s="104" t="s">
        <v>2206</v>
      </c>
      <c r="C1979" t="s">
        <v>7932</v>
      </c>
    </row>
    <row r="1980" spans="1:3">
      <c r="A1980" s="57" t="s">
        <v>4524</v>
      </c>
      <c r="B1980" s="104" t="s">
        <v>2123</v>
      </c>
      <c r="C1980" t="s">
        <v>7932</v>
      </c>
    </row>
    <row r="1981" spans="1:3">
      <c r="A1981" s="57" t="s">
        <v>4525</v>
      </c>
      <c r="B1981" s="104" t="s">
        <v>2208</v>
      </c>
      <c r="C1981" t="s">
        <v>7932</v>
      </c>
    </row>
    <row r="1982" spans="1:3">
      <c r="A1982" s="57" t="s">
        <v>4526</v>
      </c>
      <c r="B1982" s="104" t="s">
        <v>2210</v>
      </c>
      <c r="C1982" t="s">
        <v>7932</v>
      </c>
    </row>
    <row r="1983" spans="1:3">
      <c r="A1983" s="57" t="s">
        <v>2636</v>
      </c>
      <c r="B1983" s="104" t="s">
        <v>2212</v>
      </c>
      <c r="C1983" t="s">
        <v>7932</v>
      </c>
    </row>
    <row r="1984" spans="1:3">
      <c r="A1984" s="57" t="s">
        <v>4527</v>
      </c>
      <c r="B1984" s="104" t="s">
        <v>2213</v>
      </c>
      <c r="C1984" t="s">
        <v>7932</v>
      </c>
    </row>
    <row r="1985" spans="1:3">
      <c r="A1985" s="57" t="s">
        <v>4528</v>
      </c>
      <c r="B1985" s="104" t="s">
        <v>2216</v>
      </c>
      <c r="C1985" t="s">
        <v>7932</v>
      </c>
    </row>
    <row r="1986" spans="1:3">
      <c r="A1986" s="57" t="s">
        <v>4503</v>
      </c>
      <c r="B1986" s="104" t="s">
        <v>2219</v>
      </c>
      <c r="C1986" t="s">
        <v>7932</v>
      </c>
    </row>
    <row r="1987" spans="1:3">
      <c r="A1987" s="57" t="s">
        <v>4529</v>
      </c>
      <c r="B1987" s="104" t="s">
        <v>2222</v>
      </c>
      <c r="C1987" t="s">
        <v>7932</v>
      </c>
    </row>
    <row r="1988" spans="1:3">
      <c r="A1988" s="57" t="s">
        <v>4530</v>
      </c>
      <c r="B1988" s="104" t="s">
        <v>2183</v>
      </c>
      <c r="C1988" t="s">
        <v>7932</v>
      </c>
    </row>
    <row r="1989" spans="1:3">
      <c r="A1989" s="57" t="s">
        <v>4531</v>
      </c>
      <c r="B1989" s="104" t="s">
        <v>2637</v>
      </c>
      <c r="C1989" t="s">
        <v>7932</v>
      </c>
    </row>
    <row r="1990" spans="1:3">
      <c r="A1990" s="57" t="s">
        <v>4531</v>
      </c>
      <c r="B1990" s="104" t="s">
        <v>2638</v>
      </c>
      <c r="C1990" t="s">
        <v>7932</v>
      </c>
    </row>
    <row r="1991" spans="1:3">
      <c r="A1991" s="57" t="s">
        <v>4532</v>
      </c>
      <c r="B1991" s="104" t="s">
        <v>2639</v>
      </c>
      <c r="C1991" t="s">
        <v>7932</v>
      </c>
    </row>
    <row r="1992" spans="1:3">
      <c r="A1992" s="57" t="s">
        <v>4533</v>
      </c>
      <c r="B1992" s="104" t="s">
        <v>2640</v>
      </c>
      <c r="C1992" t="s">
        <v>7932</v>
      </c>
    </row>
    <row r="1993" spans="1:3">
      <c r="A1993" s="57" t="s">
        <v>4534</v>
      </c>
      <c r="B1993" s="104" t="s">
        <v>2232</v>
      </c>
      <c r="C1993" t="s">
        <v>7932</v>
      </c>
    </row>
    <row r="1994" spans="1:3">
      <c r="A1994" s="57" t="s">
        <v>4503</v>
      </c>
      <c r="B1994" s="104" t="s">
        <v>2234</v>
      </c>
      <c r="C1994" t="s">
        <v>7932</v>
      </c>
    </row>
    <row r="1995" spans="1:3">
      <c r="A1995" s="57" t="s">
        <v>4535</v>
      </c>
      <c r="B1995" s="104" t="s">
        <v>2235</v>
      </c>
      <c r="C1995" t="s">
        <v>7932</v>
      </c>
    </row>
    <row r="1996" spans="1:3">
      <c r="A1996" s="57" t="s">
        <v>5244</v>
      </c>
      <c r="B1996" s="104" t="s">
        <v>2136</v>
      </c>
      <c r="C1996" t="s">
        <v>7932</v>
      </c>
    </row>
    <row r="1997" spans="1:3">
      <c r="A1997" s="57" t="s">
        <v>5245</v>
      </c>
      <c r="B1997" s="104" t="s">
        <v>2240</v>
      </c>
      <c r="C1997" t="s">
        <v>7932</v>
      </c>
    </row>
    <row r="1998" spans="1:3">
      <c r="A1998" s="57" t="s">
        <v>5246</v>
      </c>
      <c r="B1998" s="104" t="s">
        <v>2241</v>
      </c>
      <c r="C1998" t="s">
        <v>7932</v>
      </c>
    </row>
    <row r="1999" spans="1:3">
      <c r="A1999" s="57" t="s">
        <v>5247</v>
      </c>
      <c r="B1999" s="104" t="s">
        <v>2242</v>
      </c>
      <c r="C1999" t="s">
        <v>7932</v>
      </c>
    </row>
    <row r="2000" spans="1:3">
      <c r="A2000" s="57" t="s">
        <v>5248</v>
      </c>
      <c r="B2000" s="104" t="s">
        <v>2244</v>
      </c>
      <c r="C2000" t="s">
        <v>7932</v>
      </c>
    </row>
    <row r="2001" spans="1:3">
      <c r="A2001" s="57" t="s">
        <v>5249</v>
      </c>
      <c r="B2001" s="104" t="s">
        <v>2246</v>
      </c>
      <c r="C2001" t="s">
        <v>7932</v>
      </c>
    </row>
    <row r="2002" spans="1:3">
      <c r="A2002" s="57" t="s">
        <v>5250</v>
      </c>
      <c r="B2002" s="104" t="s">
        <v>2247</v>
      </c>
      <c r="C2002" t="s">
        <v>7932</v>
      </c>
    </row>
    <row r="2003" spans="1:3">
      <c r="A2003" s="57" t="s">
        <v>5251</v>
      </c>
      <c r="B2003" s="104" t="s">
        <v>2248</v>
      </c>
      <c r="C2003" t="s">
        <v>7932</v>
      </c>
    </row>
    <row r="2004" spans="1:3">
      <c r="A2004" s="57" t="s">
        <v>5252</v>
      </c>
      <c r="B2004" s="104" t="s">
        <v>2249</v>
      </c>
      <c r="C2004" t="s">
        <v>7932</v>
      </c>
    </row>
    <row r="2005" spans="1:3">
      <c r="A2005" s="57" t="s">
        <v>5253</v>
      </c>
      <c r="B2005" s="104" t="s">
        <v>2251</v>
      </c>
      <c r="C2005" t="s">
        <v>7932</v>
      </c>
    </row>
    <row r="2006" spans="1:3">
      <c r="A2006" s="57" t="s">
        <v>2053</v>
      </c>
      <c r="B2006" s="104" t="s">
        <v>2250</v>
      </c>
      <c r="C2006" t="s">
        <v>7932</v>
      </c>
    </row>
    <row r="2007" spans="1:3">
      <c r="A2007" s="57" t="s">
        <v>2053</v>
      </c>
      <c r="B2007" s="104" t="s">
        <v>2142</v>
      </c>
      <c r="C2007" t="s">
        <v>7932</v>
      </c>
    </row>
    <row r="2008" spans="1:3">
      <c r="A2008" s="57" t="s">
        <v>5254</v>
      </c>
      <c r="B2008" s="104" t="s">
        <v>2641</v>
      </c>
      <c r="C2008" t="s">
        <v>7932</v>
      </c>
    </row>
    <row r="2009" spans="1:3">
      <c r="A2009" s="57" t="s">
        <v>5254</v>
      </c>
      <c r="B2009" s="104" t="s">
        <v>2642</v>
      </c>
      <c r="C2009" t="s">
        <v>7932</v>
      </c>
    </row>
    <row r="2010" spans="1:3">
      <c r="A2010" s="57" t="s">
        <v>5255</v>
      </c>
      <c r="B2010" s="104" t="s">
        <v>2253</v>
      </c>
      <c r="C2010" t="s">
        <v>7932</v>
      </c>
    </row>
    <row r="2011" spans="1:3">
      <c r="A2011" s="57" t="s">
        <v>5256</v>
      </c>
      <c r="B2011" s="104" t="s">
        <v>2255</v>
      </c>
      <c r="C2011" t="s">
        <v>7932</v>
      </c>
    </row>
    <row r="2012" spans="1:3">
      <c r="A2012" s="57" t="s">
        <v>5246</v>
      </c>
      <c r="B2012" s="104" t="s">
        <v>2256</v>
      </c>
      <c r="C2012" t="s">
        <v>7932</v>
      </c>
    </row>
    <row r="2013" spans="1:3">
      <c r="A2013" s="57" t="s">
        <v>4503</v>
      </c>
      <c r="B2013" s="104" t="s">
        <v>2257</v>
      </c>
      <c r="C2013" t="s">
        <v>7932</v>
      </c>
    </row>
    <row r="2014" spans="1:3">
      <c r="A2014" s="57" t="s">
        <v>2643</v>
      </c>
      <c r="B2014" s="104" t="s">
        <v>2258</v>
      </c>
      <c r="C2014" t="s">
        <v>7932</v>
      </c>
    </row>
    <row r="2015" spans="1:3">
      <c r="A2015" s="57" t="s">
        <v>6948</v>
      </c>
      <c r="B2015" s="104" t="s">
        <v>2259</v>
      </c>
      <c r="C2015" t="s">
        <v>7932</v>
      </c>
    </row>
    <row r="2016" spans="1:3">
      <c r="A2016" s="57" t="s">
        <v>2643</v>
      </c>
      <c r="B2016" s="104" t="s">
        <v>2260</v>
      </c>
      <c r="C2016" t="s">
        <v>7932</v>
      </c>
    </row>
    <row r="2017" spans="1:3">
      <c r="A2017" s="57" t="s">
        <v>6948</v>
      </c>
      <c r="B2017" s="104" t="s">
        <v>2263</v>
      </c>
      <c r="C2017" t="s">
        <v>7932</v>
      </c>
    </row>
    <row r="2018" spans="1:3">
      <c r="A2018" s="57" t="s">
        <v>2643</v>
      </c>
      <c r="B2018" s="104" t="s">
        <v>2162</v>
      </c>
      <c r="C2018" t="s">
        <v>7932</v>
      </c>
    </row>
    <row r="2019" spans="1:3">
      <c r="A2019" s="57" t="s">
        <v>2644</v>
      </c>
      <c r="B2019" s="104" t="s">
        <v>2209</v>
      </c>
      <c r="C2019" t="s">
        <v>7932</v>
      </c>
    </row>
    <row r="2020" spans="1:3">
      <c r="A2020" s="57" t="s">
        <v>4223</v>
      </c>
      <c r="B2020" s="104" t="s">
        <v>2268</v>
      </c>
      <c r="C2020" t="s">
        <v>7932</v>
      </c>
    </row>
    <row r="2021" spans="1:3">
      <c r="A2021" s="57" t="s">
        <v>5257</v>
      </c>
      <c r="B2021" s="104" t="s">
        <v>2233</v>
      </c>
      <c r="C2021" t="s">
        <v>7932</v>
      </c>
    </row>
    <row r="2022" spans="1:3">
      <c r="A2022" s="57" t="s">
        <v>2645</v>
      </c>
      <c r="B2022" s="104" t="s">
        <v>2271</v>
      </c>
      <c r="C2022" t="s">
        <v>7932</v>
      </c>
    </row>
    <row r="2023" spans="1:3">
      <c r="A2023" s="57" t="s">
        <v>5258</v>
      </c>
      <c r="B2023" s="104" t="s">
        <v>2646</v>
      </c>
      <c r="C2023" t="s">
        <v>7932</v>
      </c>
    </row>
    <row r="2024" spans="1:3">
      <c r="A2024" s="57" t="s">
        <v>2645</v>
      </c>
      <c r="B2024" s="104" t="s">
        <v>2647</v>
      </c>
      <c r="C2024" t="s">
        <v>7932</v>
      </c>
    </row>
    <row r="2025" spans="1:3">
      <c r="A2025" s="57" t="s">
        <v>5259</v>
      </c>
      <c r="B2025" s="104" t="s">
        <v>2648</v>
      </c>
      <c r="C2025" t="s">
        <v>7932</v>
      </c>
    </row>
    <row r="2026" spans="1:3">
      <c r="A2026" s="57" t="s">
        <v>5258</v>
      </c>
      <c r="B2026" s="104" t="s">
        <v>2649</v>
      </c>
      <c r="C2026" t="s">
        <v>7932</v>
      </c>
    </row>
    <row r="2027" spans="1:3">
      <c r="A2027" s="57" t="s">
        <v>2645</v>
      </c>
      <c r="B2027" s="104" t="s">
        <v>2273</v>
      </c>
      <c r="C2027" t="s">
        <v>7932</v>
      </c>
    </row>
    <row r="2028" spans="1:3">
      <c r="A2028" s="57" t="s">
        <v>5260</v>
      </c>
      <c r="B2028" s="104" t="s">
        <v>2252</v>
      </c>
      <c r="C2028" t="s">
        <v>7932</v>
      </c>
    </row>
    <row r="2029" spans="1:3">
      <c r="A2029" s="57" t="s">
        <v>2645</v>
      </c>
      <c r="B2029" s="104" t="s">
        <v>2435</v>
      </c>
      <c r="C2029" t="s">
        <v>7932</v>
      </c>
    </row>
    <row r="2030" spans="1:3">
      <c r="A2030" s="57" t="s">
        <v>5258</v>
      </c>
      <c r="B2030" s="104" t="s">
        <v>2438</v>
      </c>
      <c r="C2030" t="s">
        <v>7932</v>
      </c>
    </row>
    <row r="2031" spans="1:3">
      <c r="A2031" s="57" t="s">
        <v>2053</v>
      </c>
      <c r="B2031" s="104" t="s">
        <v>5277</v>
      </c>
      <c r="C2031" t="s">
        <v>7932</v>
      </c>
    </row>
    <row r="2032" spans="1:3">
      <c r="A2032" s="57" t="s">
        <v>2053</v>
      </c>
      <c r="B2032" s="104" t="s">
        <v>5278</v>
      </c>
      <c r="C2032" t="s">
        <v>7932</v>
      </c>
    </row>
    <row r="2033" spans="1:3">
      <c r="A2033" s="57" t="s">
        <v>2053</v>
      </c>
      <c r="B2033" s="104" t="s">
        <v>2650</v>
      </c>
      <c r="C2033" t="s">
        <v>7932</v>
      </c>
    </row>
    <row r="2034" spans="1:3">
      <c r="A2034" s="57" t="s">
        <v>2652</v>
      </c>
      <c r="B2034" s="104" t="s">
        <v>2651</v>
      </c>
      <c r="C2034" t="s">
        <v>7932</v>
      </c>
    </row>
    <row r="2035" spans="1:3">
      <c r="A2035" s="57" t="s">
        <v>2652</v>
      </c>
      <c r="B2035" s="104" t="s">
        <v>2653</v>
      </c>
      <c r="C2035" t="s">
        <v>7932</v>
      </c>
    </row>
    <row r="2036" spans="1:3">
      <c r="A2036" s="57" t="s">
        <v>2652</v>
      </c>
      <c r="B2036" s="104" t="s">
        <v>2654</v>
      </c>
      <c r="C2036" t="s">
        <v>7932</v>
      </c>
    </row>
    <row r="2037" spans="1:3">
      <c r="A2037" s="57" t="s">
        <v>2652</v>
      </c>
      <c r="B2037" s="104" t="s">
        <v>2655</v>
      </c>
      <c r="C2037" t="s">
        <v>7932</v>
      </c>
    </row>
    <row r="2038" spans="1:3">
      <c r="A2038" s="57" t="s">
        <v>2652</v>
      </c>
      <c r="B2038" s="104" t="s">
        <v>2656</v>
      </c>
      <c r="C2038" t="s">
        <v>7932</v>
      </c>
    </row>
    <row r="2039" spans="1:3">
      <c r="A2039" s="57" t="s">
        <v>2652</v>
      </c>
      <c r="B2039" s="104" t="s">
        <v>2657</v>
      </c>
      <c r="C2039" t="s">
        <v>7932</v>
      </c>
    </row>
    <row r="2040" spans="1:3">
      <c r="A2040" s="57" t="s">
        <v>2652</v>
      </c>
      <c r="B2040" s="104" t="s">
        <v>2658</v>
      </c>
      <c r="C2040" t="s">
        <v>7932</v>
      </c>
    </row>
    <row r="2041" spans="1:3">
      <c r="A2041" s="57" t="s">
        <v>2652</v>
      </c>
      <c r="B2041" s="104" t="s">
        <v>2659</v>
      </c>
      <c r="C2041" t="s">
        <v>7932</v>
      </c>
    </row>
    <row r="2042" spans="1:3">
      <c r="A2042" s="57" t="s">
        <v>2652</v>
      </c>
      <c r="B2042" s="104" t="s">
        <v>2660</v>
      </c>
      <c r="C2042" t="s">
        <v>7932</v>
      </c>
    </row>
    <row r="2043" spans="1:3">
      <c r="A2043" s="57" t="s">
        <v>2652</v>
      </c>
      <c r="B2043" s="104" t="s">
        <v>2661</v>
      </c>
      <c r="C2043" t="s">
        <v>7932</v>
      </c>
    </row>
    <row r="2044" spans="1:3">
      <c r="A2044" s="57" t="s">
        <v>2652</v>
      </c>
      <c r="B2044" s="104" t="s">
        <v>2662</v>
      </c>
      <c r="C2044" t="s">
        <v>7932</v>
      </c>
    </row>
    <row r="2045" spans="1:3">
      <c r="A2045" s="57" t="s">
        <v>2652</v>
      </c>
      <c r="B2045" s="104" t="s">
        <v>2663</v>
      </c>
      <c r="C2045" t="s">
        <v>7932</v>
      </c>
    </row>
    <row r="2046" spans="1:3">
      <c r="A2046" s="57" t="s">
        <v>2664</v>
      </c>
      <c r="B2046" s="104" t="s">
        <v>2279</v>
      </c>
      <c r="C2046" t="s">
        <v>7932</v>
      </c>
    </row>
    <row r="2047" spans="1:3">
      <c r="A2047" s="57" t="s">
        <v>5258</v>
      </c>
      <c r="B2047" s="104" t="s">
        <v>2280</v>
      </c>
      <c r="C2047" t="s">
        <v>7932</v>
      </c>
    </row>
    <row r="2048" spans="1:3">
      <c r="A2048" s="57" t="s">
        <v>2643</v>
      </c>
      <c r="B2048" s="104" t="s">
        <v>2281</v>
      </c>
      <c r="C2048" t="s">
        <v>7932</v>
      </c>
    </row>
    <row r="2049" spans="1:3">
      <c r="A2049" s="57" t="s">
        <v>2643</v>
      </c>
      <c r="B2049" s="104" t="s">
        <v>2282</v>
      </c>
      <c r="C2049" t="s">
        <v>7932</v>
      </c>
    </row>
    <row r="2050" spans="1:3">
      <c r="A2050" s="57" t="s">
        <v>2643</v>
      </c>
      <c r="B2050" s="104" t="s">
        <v>2284</v>
      </c>
      <c r="C2050" t="s">
        <v>7932</v>
      </c>
    </row>
    <row r="2051" spans="1:3">
      <c r="A2051" s="57" t="s">
        <v>2644</v>
      </c>
      <c r="B2051" s="104" t="s">
        <v>2285</v>
      </c>
      <c r="C2051" t="s">
        <v>7932</v>
      </c>
    </row>
    <row r="2052" spans="1:3">
      <c r="A2052" s="57" t="s">
        <v>2645</v>
      </c>
      <c r="B2052" s="104" t="s">
        <v>2288</v>
      </c>
      <c r="C2052" t="s">
        <v>7932</v>
      </c>
    </row>
    <row r="2053" spans="1:3">
      <c r="A2053" s="57" t="s">
        <v>2636</v>
      </c>
      <c r="B2053" s="104" t="s">
        <v>2291</v>
      </c>
      <c r="C2053" t="s">
        <v>7932</v>
      </c>
    </row>
    <row r="2054" spans="1:3">
      <c r="A2054" s="57" t="s">
        <v>2645</v>
      </c>
      <c r="B2054" s="104" t="s">
        <v>2274</v>
      </c>
      <c r="C2054" t="s">
        <v>7932</v>
      </c>
    </row>
    <row r="2055" spans="1:3">
      <c r="A2055" s="57" t="s">
        <v>4503</v>
      </c>
      <c r="B2055" s="104" t="s">
        <v>2270</v>
      </c>
      <c r="C2055" t="s">
        <v>7932</v>
      </c>
    </row>
    <row r="2056" spans="1:3">
      <c r="A2056" s="57" t="s">
        <v>5261</v>
      </c>
      <c r="B2056" s="104" t="s">
        <v>2299</v>
      </c>
      <c r="C2056" t="s">
        <v>7932</v>
      </c>
    </row>
    <row r="2057" spans="1:3">
      <c r="A2057" s="57" t="s">
        <v>2666</v>
      </c>
      <c r="B2057" s="104" t="s">
        <v>2058</v>
      </c>
      <c r="C2057" t="s">
        <v>7933</v>
      </c>
    </row>
    <row r="2058" spans="1:3">
      <c r="A2058" s="57" t="s">
        <v>2667</v>
      </c>
      <c r="B2058" s="104" t="s">
        <v>2061</v>
      </c>
      <c r="C2058" t="s">
        <v>7933</v>
      </c>
    </row>
    <row r="2059" spans="1:3">
      <c r="A2059" s="57" t="s">
        <v>2666</v>
      </c>
      <c r="B2059" s="104" t="s">
        <v>2063</v>
      </c>
      <c r="C2059" t="s">
        <v>7933</v>
      </c>
    </row>
    <row r="2060" spans="1:3">
      <c r="A2060" s="57" t="s">
        <v>2668</v>
      </c>
      <c r="B2060" s="104" t="s">
        <v>2065</v>
      </c>
      <c r="C2060" t="s">
        <v>7933</v>
      </c>
    </row>
    <row r="2061" spans="1:3">
      <c r="A2061" s="57" t="s">
        <v>5262</v>
      </c>
      <c r="B2061" s="104" t="s">
        <v>2669</v>
      </c>
      <c r="C2061" t="s">
        <v>7933</v>
      </c>
    </row>
    <row r="2062" spans="1:3">
      <c r="A2062" s="57" t="s">
        <v>5262</v>
      </c>
      <c r="B2062" s="104" t="s">
        <v>1807</v>
      </c>
      <c r="C2062" t="s">
        <v>7933</v>
      </c>
    </row>
    <row r="2063" spans="1:3">
      <c r="A2063" s="57" t="s">
        <v>5262</v>
      </c>
      <c r="B2063" s="104" t="s">
        <v>2670</v>
      </c>
      <c r="C2063" t="s">
        <v>7933</v>
      </c>
    </row>
    <row r="2064" spans="1:3">
      <c r="A2064" s="57" t="s">
        <v>5262</v>
      </c>
      <c r="B2064" s="104" t="s">
        <v>7130</v>
      </c>
      <c r="C2064" t="s">
        <v>7933</v>
      </c>
    </row>
    <row r="2065" spans="1:3">
      <c r="A2065" s="57" t="s">
        <v>5262</v>
      </c>
      <c r="B2065" s="104" t="s">
        <v>7131</v>
      </c>
      <c r="C2065" t="s">
        <v>7933</v>
      </c>
    </row>
    <row r="2066" spans="1:3">
      <c r="A2066" s="57" t="s">
        <v>5262</v>
      </c>
      <c r="B2066" s="104" t="s">
        <v>6965</v>
      </c>
      <c r="C2066" t="s">
        <v>7933</v>
      </c>
    </row>
    <row r="2067" spans="1:3">
      <c r="A2067" s="57" t="s">
        <v>5262</v>
      </c>
      <c r="B2067" s="104" t="s">
        <v>6967</v>
      </c>
      <c r="C2067" t="s">
        <v>7933</v>
      </c>
    </row>
    <row r="2068" spans="1:3">
      <c r="A2068" s="57" t="s">
        <v>5262</v>
      </c>
      <c r="B2068" s="104" t="s">
        <v>1818</v>
      </c>
      <c r="C2068" t="s">
        <v>7933</v>
      </c>
    </row>
    <row r="2069" spans="1:3">
      <c r="A2069" s="57" t="s">
        <v>7132</v>
      </c>
      <c r="B2069" s="104" t="s">
        <v>1819</v>
      </c>
      <c r="C2069" t="s">
        <v>7933</v>
      </c>
    </row>
    <row r="2070" spans="1:3">
      <c r="A2070" s="57" t="s">
        <v>7133</v>
      </c>
      <c r="B2070" s="104" t="s">
        <v>2076</v>
      </c>
      <c r="C2070" t="s">
        <v>7933</v>
      </c>
    </row>
    <row r="2071" spans="1:3">
      <c r="A2071" s="57"/>
      <c r="B2071" s="104" t="s">
        <v>2078</v>
      </c>
      <c r="C2071" t="s">
        <v>7933</v>
      </c>
    </row>
    <row r="2072" spans="1:3">
      <c r="A2072" s="57" t="s">
        <v>7132</v>
      </c>
      <c r="B2072" s="104" t="s">
        <v>2080</v>
      </c>
      <c r="C2072" t="s">
        <v>7933</v>
      </c>
    </row>
    <row r="2073" spans="1:3">
      <c r="A2073" s="57" t="s">
        <v>5263</v>
      </c>
      <c r="B2073" s="104" t="s">
        <v>7134</v>
      </c>
      <c r="C2073" t="s">
        <v>7933</v>
      </c>
    </row>
    <row r="2074" spans="1:3">
      <c r="A2074" s="57" t="s">
        <v>5262</v>
      </c>
      <c r="B2074" s="104" t="s">
        <v>7135</v>
      </c>
      <c r="C2074" t="s">
        <v>7933</v>
      </c>
    </row>
    <row r="2075" spans="1:3">
      <c r="A2075" s="57" t="s">
        <v>5262</v>
      </c>
      <c r="B2075" s="104" t="s">
        <v>7136</v>
      </c>
      <c r="C2075" t="s">
        <v>7933</v>
      </c>
    </row>
    <row r="2076" spans="1:3">
      <c r="A2076" s="57" t="s">
        <v>5262</v>
      </c>
      <c r="B2076" s="104" t="s">
        <v>7137</v>
      </c>
      <c r="C2076" t="s">
        <v>7933</v>
      </c>
    </row>
    <row r="2077" spans="1:3">
      <c r="A2077" s="57" t="s">
        <v>5263</v>
      </c>
      <c r="B2077" s="104" t="s">
        <v>7138</v>
      </c>
      <c r="C2077" t="s">
        <v>7933</v>
      </c>
    </row>
    <row r="2078" spans="1:3">
      <c r="A2078" s="57" t="s">
        <v>5263</v>
      </c>
      <c r="B2078" s="104" t="s">
        <v>7139</v>
      </c>
      <c r="C2078" t="s">
        <v>7933</v>
      </c>
    </row>
    <row r="2079" spans="1:3">
      <c r="A2079" s="57" t="s">
        <v>5263</v>
      </c>
      <c r="B2079" s="104" t="s">
        <v>7140</v>
      </c>
      <c r="C2079" t="s">
        <v>7933</v>
      </c>
    </row>
    <row r="2080" spans="1:3">
      <c r="A2080" s="57" t="s">
        <v>5263</v>
      </c>
      <c r="B2080" s="104" t="s">
        <v>7141</v>
      </c>
      <c r="C2080" t="s">
        <v>7933</v>
      </c>
    </row>
    <row r="2081" spans="1:3">
      <c r="A2081" s="57" t="s">
        <v>5263</v>
      </c>
      <c r="B2081" s="104" t="s">
        <v>7142</v>
      </c>
      <c r="C2081" t="s">
        <v>7933</v>
      </c>
    </row>
    <row r="2082" spans="1:3">
      <c r="A2082" s="57" t="s">
        <v>5263</v>
      </c>
      <c r="B2082" s="104" t="s">
        <v>7143</v>
      </c>
      <c r="C2082" t="s">
        <v>7933</v>
      </c>
    </row>
    <row r="2083" spans="1:3">
      <c r="A2083" s="57" t="s">
        <v>5262</v>
      </c>
      <c r="B2083" s="104" t="s">
        <v>7144</v>
      </c>
      <c r="C2083" t="s">
        <v>7933</v>
      </c>
    </row>
    <row r="2084" spans="1:3">
      <c r="A2084" s="57" t="s">
        <v>5264</v>
      </c>
      <c r="B2084" s="104" t="s">
        <v>1839</v>
      </c>
      <c r="C2084" t="s">
        <v>7933</v>
      </c>
    </row>
    <row r="2085" spans="1:3">
      <c r="A2085" s="57" t="s">
        <v>5265</v>
      </c>
      <c r="B2085" s="104" t="s">
        <v>7145</v>
      </c>
      <c r="C2085" t="s">
        <v>7933</v>
      </c>
    </row>
    <row r="2086" spans="1:3">
      <c r="A2086" s="57" t="s">
        <v>6159</v>
      </c>
      <c r="B2086" s="104" t="s">
        <v>6726</v>
      </c>
      <c r="C2086" t="s">
        <v>7933</v>
      </c>
    </row>
    <row r="2087" spans="1:3">
      <c r="A2087" s="57" t="s">
        <v>5262</v>
      </c>
      <c r="B2087" s="104" t="s">
        <v>6727</v>
      </c>
      <c r="C2087" t="s">
        <v>7933</v>
      </c>
    </row>
    <row r="2088" spans="1:3">
      <c r="A2088" s="57" t="s">
        <v>5262</v>
      </c>
      <c r="B2088" s="104" t="s">
        <v>6728</v>
      </c>
      <c r="C2088" t="s">
        <v>7933</v>
      </c>
    </row>
    <row r="2089" spans="1:3">
      <c r="A2089" s="57" t="s">
        <v>6160</v>
      </c>
      <c r="B2089" s="104" t="s">
        <v>1844</v>
      </c>
      <c r="C2089" t="s">
        <v>7933</v>
      </c>
    </row>
    <row r="2090" spans="1:3">
      <c r="A2090" s="57" t="s">
        <v>5262</v>
      </c>
      <c r="B2090" s="104" t="s">
        <v>6729</v>
      </c>
      <c r="C2090" t="s">
        <v>7933</v>
      </c>
    </row>
    <row r="2091" spans="1:3">
      <c r="A2091" s="57" t="s">
        <v>5262</v>
      </c>
      <c r="B2091" s="104" t="s">
        <v>6730</v>
      </c>
      <c r="C2091" t="s">
        <v>7933</v>
      </c>
    </row>
    <row r="2092" spans="1:3">
      <c r="A2092" s="57" t="s">
        <v>6161</v>
      </c>
      <c r="B2092" s="104" t="s">
        <v>6731</v>
      </c>
      <c r="C2092" t="s">
        <v>7933</v>
      </c>
    </row>
    <row r="2093" spans="1:3">
      <c r="A2093" s="57" t="s">
        <v>5262</v>
      </c>
      <c r="B2093" s="104" t="s">
        <v>6732</v>
      </c>
      <c r="C2093" t="s">
        <v>7933</v>
      </c>
    </row>
    <row r="2094" spans="1:3">
      <c r="A2094" s="57" t="s">
        <v>5262</v>
      </c>
      <c r="B2094" s="104" t="s">
        <v>6733</v>
      </c>
      <c r="C2094" t="s">
        <v>7933</v>
      </c>
    </row>
    <row r="2095" spans="1:3">
      <c r="A2095" s="57" t="s">
        <v>6162</v>
      </c>
      <c r="B2095" s="104" t="s">
        <v>6734</v>
      </c>
      <c r="C2095" t="s">
        <v>7933</v>
      </c>
    </row>
    <row r="2096" spans="1:3">
      <c r="A2096" s="57" t="s">
        <v>5262</v>
      </c>
      <c r="B2096" s="104" t="s">
        <v>6735</v>
      </c>
      <c r="C2096" t="s">
        <v>7933</v>
      </c>
    </row>
    <row r="2097" spans="1:3">
      <c r="A2097" s="57" t="s">
        <v>6163</v>
      </c>
      <c r="B2097" s="104" t="s">
        <v>1847</v>
      </c>
      <c r="C2097" t="s">
        <v>7933</v>
      </c>
    </row>
    <row r="2098" spans="1:3">
      <c r="A2098" s="57" t="s">
        <v>6163</v>
      </c>
      <c r="B2098" s="104" t="s">
        <v>1849</v>
      </c>
      <c r="C2098" t="s">
        <v>7933</v>
      </c>
    </row>
    <row r="2099" spans="1:3">
      <c r="A2099" s="57" t="s">
        <v>6163</v>
      </c>
      <c r="B2099" s="104" t="s">
        <v>6736</v>
      </c>
      <c r="C2099" t="s">
        <v>7933</v>
      </c>
    </row>
    <row r="2100" spans="1:3">
      <c r="A2100" s="57" t="s">
        <v>6164</v>
      </c>
      <c r="B2100" s="104" t="s">
        <v>6737</v>
      </c>
      <c r="C2100" t="s">
        <v>7933</v>
      </c>
    </row>
    <row r="2101" spans="1:3">
      <c r="A2101" s="57" t="s">
        <v>6163</v>
      </c>
      <c r="B2101" s="104" t="s">
        <v>6738</v>
      </c>
      <c r="C2101" t="s">
        <v>7933</v>
      </c>
    </row>
    <row r="2102" spans="1:3">
      <c r="A2102" s="57" t="s">
        <v>6163</v>
      </c>
      <c r="B2102" s="104" t="s">
        <v>6739</v>
      </c>
      <c r="C2102" t="s">
        <v>7933</v>
      </c>
    </row>
    <row r="2103" spans="1:3">
      <c r="A2103" s="57" t="s">
        <v>6165</v>
      </c>
      <c r="B2103" s="104" t="s">
        <v>2088</v>
      </c>
      <c r="C2103" t="s">
        <v>7933</v>
      </c>
    </row>
    <row r="2104" spans="1:3">
      <c r="A2104" s="57" t="s">
        <v>6166</v>
      </c>
      <c r="B2104" s="104" t="s">
        <v>2090</v>
      </c>
      <c r="C2104" t="s">
        <v>7933</v>
      </c>
    </row>
    <row r="2105" spans="1:3">
      <c r="A2105" s="57" t="s">
        <v>6167</v>
      </c>
      <c r="B2105" s="104" t="s">
        <v>6740</v>
      </c>
      <c r="C2105" t="s">
        <v>7933</v>
      </c>
    </row>
    <row r="2106" spans="1:3">
      <c r="A2106" s="57" t="s">
        <v>6167</v>
      </c>
      <c r="B2106" s="104" t="s">
        <v>1855</v>
      </c>
      <c r="C2106" t="s">
        <v>7933</v>
      </c>
    </row>
    <row r="2107" spans="1:3">
      <c r="A2107" s="57" t="s">
        <v>6165</v>
      </c>
      <c r="B2107" s="104" t="s">
        <v>1857</v>
      </c>
      <c r="C2107" t="s">
        <v>7933</v>
      </c>
    </row>
    <row r="2108" spans="1:3">
      <c r="A2108" s="57" t="s">
        <v>6165</v>
      </c>
      <c r="B2108" s="104" t="s">
        <v>6741</v>
      </c>
      <c r="C2108" t="s">
        <v>7933</v>
      </c>
    </row>
    <row r="2109" spans="1:3">
      <c r="A2109" s="57" t="s">
        <v>6165</v>
      </c>
      <c r="B2109" s="104" t="s">
        <v>1858</v>
      </c>
      <c r="C2109" t="s">
        <v>7933</v>
      </c>
    </row>
    <row r="2110" spans="1:3">
      <c r="A2110" s="57" t="s">
        <v>6165</v>
      </c>
      <c r="B2110" s="104" t="s">
        <v>1859</v>
      </c>
      <c r="C2110" t="s">
        <v>7933</v>
      </c>
    </row>
    <row r="2111" spans="1:3">
      <c r="A2111" s="57" t="s">
        <v>6742</v>
      </c>
      <c r="B2111" s="104" t="s">
        <v>2096</v>
      </c>
      <c r="C2111" t="s">
        <v>7933</v>
      </c>
    </row>
    <row r="2112" spans="1:3">
      <c r="A2112" s="57" t="s">
        <v>6168</v>
      </c>
      <c r="B2112" s="104" t="s">
        <v>6743</v>
      </c>
      <c r="C2112" t="s">
        <v>7933</v>
      </c>
    </row>
    <row r="2113" spans="1:3">
      <c r="A2113" s="57" t="s">
        <v>6168</v>
      </c>
      <c r="B2113" s="104" t="s">
        <v>6744</v>
      </c>
      <c r="C2113" t="s">
        <v>7933</v>
      </c>
    </row>
    <row r="2114" spans="1:3">
      <c r="A2114" s="57" t="s">
        <v>6169</v>
      </c>
      <c r="B2114" s="104" t="s">
        <v>7039</v>
      </c>
      <c r="C2114" t="s">
        <v>7933</v>
      </c>
    </row>
    <row r="2115" spans="1:3">
      <c r="A2115" s="57" t="s">
        <v>6168</v>
      </c>
      <c r="B2115" s="104" t="s">
        <v>6745</v>
      </c>
      <c r="C2115" t="s">
        <v>7933</v>
      </c>
    </row>
    <row r="2116" spans="1:3">
      <c r="A2116" s="57" t="s">
        <v>6168</v>
      </c>
      <c r="B2116" s="104" t="s">
        <v>7040</v>
      </c>
      <c r="C2116" t="s">
        <v>7933</v>
      </c>
    </row>
    <row r="2117" spans="1:3">
      <c r="A2117" s="57" t="s">
        <v>2666</v>
      </c>
      <c r="B2117" s="104" t="s">
        <v>1864</v>
      </c>
      <c r="C2117" t="s">
        <v>7933</v>
      </c>
    </row>
    <row r="2118" spans="1:3">
      <c r="A2118" s="57" t="s">
        <v>2666</v>
      </c>
      <c r="B2118" s="104" t="s">
        <v>1865</v>
      </c>
      <c r="C2118" t="s">
        <v>7933</v>
      </c>
    </row>
    <row r="2119" spans="1:3">
      <c r="A2119" s="57" t="s">
        <v>6747</v>
      </c>
      <c r="B2119" s="104" t="s">
        <v>6746</v>
      </c>
      <c r="C2119" t="s">
        <v>7933</v>
      </c>
    </row>
    <row r="2120" spans="1:3">
      <c r="A2120" s="57"/>
      <c r="B2120" s="104" t="s">
        <v>6748</v>
      </c>
      <c r="C2120" t="s">
        <v>7933</v>
      </c>
    </row>
    <row r="2121" spans="1:3">
      <c r="A2121" s="57" t="s">
        <v>5262</v>
      </c>
      <c r="B2121" s="104" t="s">
        <v>2622</v>
      </c>
      <c r="C2121" t="s">
        <v>7933</v>
      </c>
    </row>
    <row r="2122" spans="1:3">
      <c r="A2122" s="57" t="s">
        <v>5262</v>
      </c>
      <c r="B2122" s="104" t="s">
        <v>2623</v>
      </c>
      <c r="C2122" t="s">
        <v>7933</v>
      </c>
    </row>
    <row r="2123" spans="1:3">
      <c r="A2123" s="57" t="s">
        <v>5262</v>
      </c>
      <c r="B2123" s="104" t="s">
        <v>2116</v>
      </c>
      <c r="C2123" t="s">
        <v>7933</v>
      </c>
    </row>
    <row r="2124" spans="1:3">
      <c r="A2124" s="57" t="s">
        <v>5262</v>
      </c>
      <c r="B2124" s="104" t="s">
        <v>2119</v>
      </c>
      <c r="C2124" t="s">
        <v>7933</v>
      </c>
    </row>
    <row r="2125" spans="1:3">
      <c r="A2125" s="57" t="s">
        <v>5262</v>
      </c>
      <c r="B2125" s="104" t="s">
        <v>7054</v>
      </c>
      <c r="C2125" t="s">
        <v>7933</v>
      </c>
    </row>
    <row r="2126" spans="1:3">
      <c r="A2126" s="57" t="s">
        <v>5262</v>
      </c>
      <c r="B2126" s="104" t="s">
        <v>7055</v>
      </c>
      <c r="C2126" t="s">
        <v>7933</v>
      </c>
    </row>
    <row r="2127" spans="1:3">
      <c r="A2127" s="57" t="s">
        <v>6749</v>
      </c>
      <c r="B2127" s="104" t="s">
        <v>2624</v>
      </c>
      <c r="C2127" t="s">
        <v>7933</v>
      </c>
    </row>
    <row r="2128" spans="1:3">
      <c r="A2128" s="57" t="s">
        <v>6749</v>
      </c>
      <c r="B2128" s="104" t="s">
        <v>2625</v>
      </c>
      <c r="C2128" t="s">
        <v>7933</v>
      </c>
    </row>
    <row r="2129" spans="1:3">
      <c r="A2129" s="57" t="s">
        <v>5262</v>
      </c>
      <c r="B2129" s="104" t="s">
        <v>2171</v>
      </c>
      <c r="C2129" t="s">
        <v>7933</v>
      </c>
    </row>
    <row r="2130" spans="1:3">
      <c r="A2130" s="57" t="s">
        <v>5262</v>
      </c>
      <c r="B2130" s="104" t="s">
        <v>2173</v>
      </c>
      <c r="C2130" t="s">
        <v>7933</v>
      </c>
    </row>
    <row r="2131" spans="1:3">
      <c r="A2131" s="57" t="s">
        <v>5262</v>
      </c>
      <c r="B2131" s="104" t="s">
        <v>6750</v>
      </c>
      <c r="C2131" t="s">
        <v>7933</v>
      </c>
    </row>
    <row r="2132" spans="1:3">
      <c r="A2132" s="57" t="s">
        <v>5262</v>
      </c>
      <c r="B2132" s="104" t="s">
        <v>6751</v>
      </c>
      <c r="C2132" t="s">
        <v>7933</v>
      </c>
    </row>
    <row r="2133" spans="1:3">
      <c r="A2133" s="57" t="s">
        <v>5262</v>
      </c>
      <c r="B2133" s="104" t="s">
        <v>6752</v>
      </c>
      <c r="C2133" t="s">
        <v>7933</v>
      </c>
    </row>
    <row r="2134" spans="1:3">
      <c r="A2134" s="57" t="s">
        <v>6170</v>
      </c>
      <c r="B2134" s="104" t="s">
        <v>6753</v>
      </c>
      <c r="C2134" t="s">
        <v>7933</v>
      </c>
    </row>
    <row r="2135" spans="1:3">
      <c r="A2135" s="57" t="s">
        <v>5262</v>
      </c>
      <c r="B2135" s="104" t="s">
        <v>6754</v>
      </c>
      <c r="C2135" t="s">
        <v>7933</v>
      </c>
    </row>
    <row r="2136" spans="1:3">
      <c r="A2136" s="57" t="s">
        <v>5262</v>
      </c>
      <c r="B2136" s="104" t="s">
        <v>6755</v>
      </c>
      <c r="C2136" t="s">
        <v>7933</v>
      </c>
    </row>
    <row r="2137" spans="1:3">
      <c r="A2137" s="57" t="s">
        <v>5262</v>
      </c>
      <c r="B2137" s="104" t="s">
        <v>6756</v>
      </c>
      <c r="C2137" t="s">
        <v>7933</v>
      </c>
    </row>
    <row r="2138" spans="1:3">
      <c r="A2138" s="57" t="s">
        <v>6171</v>
      </c>
      <c r="B2138" s="104" t="s">
        <v>6757</v>
      </c>
      <c r="C2138" t="s">
        <v>7933</v>
      </c>
    </row>
    <row r="2139" spans="1:3">
      <c r="A2139" s="57" t="s">
        <v>6170</v>
      </c>
      <c r="B2139" s="104" t="s">
        <v>6758</v>
      </c>
      <c r="C2139" t="s">
        <v>7933</v>
      </c>
    </row>
    <row r="2140" spans="1:3">
      <c r="A2140" s="57" t="s">
        <v>6170</v>
      </c>
      <c r="B2140" s="104" t="s">
        <v>6759</v>
      </c>
      <c r="C2140" t="s">
        <v>7933</v>
      </c>
    </row>
    <row r="2141" spans="1:3">
      <c r="A2141" s="57" t="s">
        <v>5262</v>
      </c>
      <c r="B2141" s="104" t="s">
        <v>6760</v>
      </c>
      <c r="C2141" t="s">
        <v>7933</v>
      </c>
    </row>
    <row r="2142" spans="1:3">
      <c r="A2142" s="57" t="s">
        <v>5262</v>
      </c>
      <c r="B2142" s="104" t="s">
        <v>6761</v>
      </c>
      <c r="C2142" t="s">
        <v>7933</v>
      </c>
    </row>
    <row r="2143" spans="1:3">
      <c r="A2143" s="57" t="s">
        <v>5262</v>
      </c>
      <c r="B2143" s="104" t="s">
        <v>6762</v>
      </c>
      <c r="C2143" t="s">
        <v>7933</v>
      </c>
    </row>
    <row r="2144" spans="1:3">
      <c r="A2144" s="57" t="s">
        <v>5262</v>
      </c>
      <c r="B2144" s="104" t="s">
        <v>6763</v>
      </c>
      <c r="C2144" t="s">
        <v>7933</v>
      </c>
    </row>
    <row r="2145" spans="1:3">
      <c r="A2145" s="57" t="s">
        <v>5262</v>
      </c>
      <c r="B2145" s="104" t="s">
        <v>6764</v>
      </c>
      <c r="C2145" t="s">
        <v>7933</v>
      </c>
    </row>
    <row r="2146" spans="1:3">
      <c r="A2146" s="57" t="s">
        <v>6172</v>
      </c>
      <c r="B2146" s="104" t="s">
        <v>6765</v>
      </c>
      <c r="C2146" t="s">
        <v>7933</v>
      </c>
    </row>
    <row r="2147" spans="1:3">
      <c r="A2147" s="57" t="s">
        <v>5262</v>
      </c>
      <c r="B2147" s="104" t="s">
        <v>6766</v>
      </c>
      <c r="C2147" t="s">
        <v>7933</v>
      </c>
    </row>
    <row r="2148" spans="1:3">
      <c r="A2148" s="57" t="s">
        <v>5262</v>
      </c>
      <c r="B2148" s="104" t="s">
        <v>6767</v>
      </c>
      <c r="C2148" t="s">
        <v>7933</v>
      </c>
    </row>
    <row r="2149" spans="1:3">
      <c r="A2149" s="57" t="s">
        <v>5262</v>
      </c>
      <c r="B2149" s="104" t="s">
        <v>6768</v>
      </c>
      <c r="C2149" t="s">
        <v>7933</v>
      </c>
    </row>
    <row r="2150" spans="1:3">
      <c r="A2150" s="57" t="s">
        <v>5262</v>
      </c>
      <c r="B2150" s="104" t="s">
        <v>6769</v>
      </c>
      <c r="C2150" t="s">
        <v>7933</v>
      </c>
    </row>
    <row r="2151" spans="1:3">
      <c r="A2151" s="57" t="s">
        <v>5262</v>
      </c>
      <c r="B2151" s="104" t="s">
        <v>6770</v>
      </c>
      <c r="C2151" t="s">
        <v>7933</v>
      </c>
    </row>
    <row r="2152" spans="1:3">
      <c r="A2152" s="57" t="s">
        <v>5262</v>
      </c>
      <c r="B2152" s="104" t="s">
        <v>6771</v>
      </c>
      <c r="C2152" t="s">
        <v>7933</v>
      </c>
    </row>
    <row r="2153" spans="1:3">
      <c r="A2153" s="57" t="s">
        <v>5262</v>
      </c>
      <c r="B2153" s="104" t="s">
        <v>2178</v>
      </c>
      <c r="C2153" t="s">
        <v>7933</v>
      </c>
    </row>
    <row r="2154" spans="1:3">
      <c r="A2154" s="57" t="s">
        <v>5262</v>
      </c>
      <c r="B2154" s="104" t="s">
        <v>6772</v>
      </c>
      <c r="C2154" t="s">
        <v>7933</v>
      </c>
    </row>
    <row r="2155" spans="1:3">
      <c r="A2155" s="57" t="s">
        <v>6173</v>
      </c>
      <c r="B2155" s="104" t="s">
        <v>6773</v>
      </c>
      <c r="C2155" t="s">
        <v>7933</v>
      </c>
    </row>
    <row r="2156" spans="1:3">
      <c r="A2156" s="57" t="s">
        <v>6173</v>
      </c>
      <c r="B2156" s="104" t="s">
        <v>1495</v>
      </c>
      <c r="C2156" t="s">
        <v>7933</v>
      </c>
    </row>
    <row r="2157" spans="1:3">
      <c r="A2157" s="57" t="s">
        <v>6173</v>
      </c>
      <c r="B2157" s="104" t="s">
        <v>1496</v>
      </c>
      <c r="C2157" t="s">
        <v>7933</v>
      </c>
    </row>
    <row r="2158" spans="1:3">
      <c r="A2158" s="57" t="s">
        <v>5262</v>
      </c>
      <c r="B2158" s="104" t="s">
        <v>1497</v>
      </c>
      <c r="C2158" t="s">
        <v>7933</v>
      </c>
    </row>
    <row r="2159" spans="1:3">
      <c r="A2159" s="57" t="s">
        <v>5262</v>
      </c>
      <c r="B2159" s="104" t="s">
        <v>1498</v>
      </c>
      <c r="C2159" t="s">
        <v>7933</v>
      </c>
    </row>
    <row r="2160" spans="1:3">
      <c r="A2160" s="57" t="s">
        <v>5262</v>
      </c>
      <c r="B2160" s="104" t="s">
        <v>1499</v>
      </c>
      <c r="C2160" t="s">
        <v>7933</v>
      </c>
    </row>
    <row r="2161" spans="1:3">
      <c r="A2161" s="57" t="s">
        <v>5262</v>
      </c>
      <c r="B2161" s="104" t="s">
        <v>1500</v>
      </c>
      <c r="C2161" t="s">
        <v>7933</v>
      </c>
    </row>
    <row r="2162" spans="1:3">
      <c r="A2162" s="57" t="s">
        <v>5262</v>
      </c>
      <c r="B2162" s="104" t="s">
        <v>1501</v>
      </c>
      <c r="C2162" t="s">
        <v>7933</v>
      </c>
    </row>
    <row r="2163" spans="1:3">
      <c r="A2163" s="57" t="s">
        <v>6173</v>
      </c>
      <c r="B2163" s="104" t="s">
        <v>1502</v>
      </c>
      <c r="C2163" t="s">
        <v>7933</v>
      </c>
    </row>
    <row r="2164" spans="1:3">
      <c r="A2164" s="57" t="s">
        <v>6173</v>
      </c>
      <c r="B2164" s="104" t="s">
        <v>1503</v>
      </c>
      <c r="C2164" t="s">
        <v>7933</v>
      </c>
    </row>
    <row r="2165" spans="1:3">
      <c r="A2165" s="57" t="s">
        <v>6173</v>
      </c>
      <c r="B2165" s="104" t="s">
        <v>1504</v>
      </c>
      <c r="C2165" t="s">
        <v>7933</v>
      </c>
    </row>
    <row r="2166" spans="1:3">
      <c r="A2166" s="57" t="s">
        <v>6173</v>
      </c>
      <c r="B2166" s="104" t="s">
        <v>1505</v>
      </c>
      <c r="C2166" t="s">
        <v>7933</v>
      </c>
    </row>
    <row r="2167" spans="1:3">
      <c r="A2167" s="57" t="s">
        <v>5262</v>
      </c>
      <c r="B2167" s="104" t="s">
        <v>2115</v>
      </c>
      <c r="C2167" t="s">
        <v>7933</v>
      </c>
    </row>
    <row r="2168" spans="1:3">
      <c r="A2168" s="57" t="s">
        <v>5263</v>
      </c>
      <c r="B2168" s="104" t="s">
        <v>1873</v>
      </c>
      <c r="C2168" t="s">
        <v>7933</v>
      </c>
    </row>
    <row r="2169" spans="1:3">
      <c r="A2169" s="57" t="s">
        <v>5263</v>
      </c>
      <c r="B2169" s="104" t="s">
        <v>1874</v>
      </c>
      <c r="C2169" t="s">
        <v>7933</v>
      </c>
    </row>
    <row r="2170" spans="1:3">
      <c r="A2170" s="57" t="s">
        <v>5263</v>
      </c>
      <c r="B2170" s="104" t="s">
        <v>1875</v>
      </c>
      <c r="C2170" t="s">
        <v>7933</v>
      </c>
    </row>
    <row r="2171" spans="1:3">
      <c r="A2171" s="57" t="s">
        <v>5263</v>
      </c>
      <c r="B2171" s="104" t="s">
        <v>1506</v>
      </c>
      <c r="C2171" t="s">
        <v>7933</v>
      </c>
    </row>
    <row r="2172" spans="1:3">
      <c r="A2172" s="57" t="s">
        <v>6174</v>
      </c>
      <c r="B2172" s="104" t="s">
        <v>1507</v>
      </c>
      <c r="C2172" t="s">
        <v>7933</v>
      </c>
    </row>
    <row r="2173" spans="1:3">
      <c r="A2173" s="57" t="s">
        <v>5262</v>
      </c>
      <c r="B2173" s="104" t="s">
        <v>7068</v>
      </c>
      <c r="C2173" t="s">
        <v>7933</v>
      </c>
    </row>
    <row r="2174" spans="1:3">
      <c r="A2174" s="57" t="s">
        <v>6175</v>
      </c>
      <c r="B2174" s="104" t="s">
        <v>1508</v>
      </c>
      <c r="C2174" t="s">
        <v>7933</v>
      </c>
    </row>
    <row r="2175" spans="1:3">
      <c r="A2175" s="57" t="s">
        <v>5262</v>
      </c>
      <c r="B2175" s="104" t="s">
        <v>1509</v>
      </c>
      <c r="C2175" t="s">
        <v>7933</v>
      </c>
    </row>
    <row r="2176" spans="1:3">
      <c r="A2176" s="57" t="s">
        <v>6175</v>
      </c>
      <c r="B2176" s="104" t="s">
        <v>1510</v>
      </c>
      <c r="C2176" t="s">
        <v>7933</v>
      </c>
    </row>
    <row r="2177" spans="1:3">
      <c r="A2177" s="57" t="s">
        <v>5262</v>
      </c>
      <c r="B2177" s="104" t="s">
        <v>1511</v>
      </c>
      <c r="C2177" t="s">
        <v>7933</v>
      </c>
    </row>
    <row r="2178" spans="1:3">
      <c r="A2178" s="57" t="s">
        <v>5262</v>
      </c>
      <c r="B2178" s="104" t="s">
        <v>1512</v>
      </c>
      <c r="C2178" t="s">
        <v>7933</v>
      </c>
    </row>
    <row r="2179" spans="1:3">
      <c r="A2179" s="57" t="s">
        <v>5262</v>
      </c>
      <c r="B2179" s="104" t="s">
        <v>1513</v>
      </c>
      <c r="C2179" t="s">
        <v>7933</v>
      </c>
    </row>
    <row r="2180" spans="1:3">
      <c r="A2180" s="57" t="s">
        <v>5262</v>
      </c>
      <c r="B2180" s="104" t="s">
        <v>1514</v>
      </c>
      <c r="C2180" t="s">
        <v>7933</v>
      </c>
    </row>
    <row r="2181" spans="1:3">
      <c r="A2181" s="57" t="s">
        <v>5262</v>
      </c>
      <c r="B2181" s="104" t="s">
        <v>1515</v>
      </c>
      <c r="C2181" t="s">
        <v>7933</v>
      </c>
    </row>
    <row r="2182" spans="1:3">
      <c r="A2182" s="58" t="s">
        <v>5262</v>
      </c>
      <c r="B2182" s="104" t="s">
        <v>1516</v>
      </c>
      <c r="C2182" t="s">
        <v>7933</v>
      </c>
    </row>
    <row r="2183" spans="1:3">
      <c r="A2183" s="58" t="s">
        <v>5262</v>
      </c>
      <c r="B2183" s="104" t="s">
        <v>1517</v>
      </c>
      <c r="C2183" t="s">
        <v>7933</v>
      </c>
    </row>
    <row r="2184" spans="1:3">
      <c r="A2184" s="58" t="s">
        <v>5262</v>
      </c>
      <c r="B2184" s="104" t="s">
        <v>1518</v>
      </c>
      <c r="C2184" t="s">
        <v>7933</v>
      </c>
    </row>
    <row r="2185" spans="1:3">
      <c r="A2185" s="58" t="s">
        <v>5262</v>
      </c>
      <c r="B2185" s="104" t="s">
        <v>1519</v>
      </c>
      <c r="C2185" t="s">
        <v>7933</v>
      </c>
    </row>
    <row r="2186" spans="1:3">
      <c r="A2186" s="58" t="s">
        <v>5262</v>
      </c>
      <c r="B2186" s="104" t="s">
        <v>1520</v>
      </c>
      <c r="C2186" t="s">
        <v>7933</v>
      </c>
    </row>
    <row r="2187" spans="1:3">
      <c r="A2187" s="58" t="s">
        <v>5262</v>
      </c>
      <c r="B2187" s="104" t="s">
        <v>1521</v>
      </c>
      <c r="C2187" t="s">
        <v>7933</v>
      </c>
    </row>
    <row r="2188" spans="1:3">
      <c r="A2188" s="58" t="s">
        <v>5262</v>
      </c>
      <c r="B2188" s="104" t="s">
        <v>1522</v>
      </c>
      <c r="C2188" t="s">
        <v>7933</v>
      </c>
    </row>
    <row r="2189" spans="1:3">
      <c r="A2189" s="58" t="s">
        <v>5262</v>
      </c>
      <c r="B2189" s="104" t="s">
        <v>1523</v>
      </c>
      <c r="C2189" t="s">
        <v>7933</v>
      </c>
    </row>
    <row r="2190" spans="1:3">
      <c r="A2190" s="58" t="s">
        <v>5262</v>
      </c>
      <c r="B2190" s="104" t="s">
        <v>1524</v>
      </c>
      <c r="C2190" t="s">
        <v>7933</v>
      </c>
    </row>
    <row r="2191" spans="1:3">
      <c r="A2191" s="58" t="s">
        <v>5262</v>
      </c>
      <c r="B2191" s="104" t="s">
        <v>1525</v>
      </c>
      <c r="C2191" t="s">
        <v>7933</v>
      </c>
    </row>
    <row r="2192" spans="1:3">
      <c r="A2192" s="58" t="s">
        <v>5262</v>
      </c>
      <c r="B2192" s="104" t="s">
        <v>1526</v>
      </c>
      <c r="C2192" t="s">
        <v>7933</v>
      </c>
    </row>
    <row r="2193" spans="1:3">
      <c r="A2193" s="58" t="s">
        <v>5262</v>
      </c>
      <c r="B2193" s="104" t="s">
        <v>1527</v>
      </c>
      <c r="C2193" t="s">
        <v>7933</v>
      </c>
    </row>
    <row r="2194" spans="1:3">
      <c r="A2194" s="58" t="s">
        <v>5262</v>
      </c>
      <c r="B2194" s="104" t="s">
        <v>1528</v>
      </c>
      <c r="C2194" t="s">
        <v>7933</v>
      </c>
    </row>
    <row r="2195" spans="1:3">
      <c r="A2195" s="58" t="s">
        <v>5262</v>
      </c>
      <c r="B2195" s="104" t="s">
        <v>1529</v>
      </c>
      <c r="C2195" t="s">
        <v>7933</v>
      </c>
    </row>
    <row r="2196" spans="1:3">
      <c r="A2196" s="58" t="s">
        <v>5262</v>
      </c>
      <c r="B2196" s="104" t="s">
        <v>1530</v>
      </c>
      <c r="C2196" t="s">
        <v>7933</v>
      </c>
    </row>
    <row r="2197" spans="1:3">
      <c r="A2197" s="58" t="s">
        <v>5262</v>
      </c>
      <c r="B2197" s="104" t="s">
        <v>1531</v>
      </c>
      <c r="C2197" t="s">
        <v>7933</v>
      </c>
    </row>
    <row r="2198" spans="1:3">
      <c r="A2198" s="58" t="s">
        <v>5262</v>
      </c>
      <c r="B2198" s="104" t="s">
        <v>1532</v>
      </c>
      <c r="C2198" t="s">
        <v>7933</v>
      </c>
    </row>
    <row r="2199" spans="1:3">
      <c r="A2199" s="58" t="s">
        <v>5262</v>
      </c>
      <c r="B2199" s="104" t="s">
        <v>1533</v>
      </c>
      <c r="C2199" t="s">
        <v>7933</v>
      </c>
    </row>
    <row r="2200" spans="1:3">
      <c r="A2200" s="58" t="s">
        <v>5262</v>
      </c>
      <c r="B2200" s="104" t="s">
        <v>1534</v>
      </c>
      <c r="C2200" t="s">
        <v>7933</v>
      </c>
    </row>
    <row r="2201" spans="1:3">
      <c r="A2201" s="58" t="s">
        <v>5262</v>
      </c>
      <c r="B2201" s="104" t="s">
        <v>1535</v>
      </c>
      <c r="C2201" t="s">
        <v>7933</v>
      </c>
    </row>
    <row r="2202" spans="1:3">
      <c r="A2202" s="58" t="s">
        <v>5262</v>
      </c>
      <c r="B2202" s="104" t="s">
        <v>1536</v>
      </c>
      <c r="C2202" t="s">
        <v>7933</v>
      </c>
    </row>
    <row r="2203" spans="1:3">
      <c r="A2203" s="58" t="s">
        <v>5262</v>
      </c>
      <c r="B2203" s="104" t="s">
        <v>1537</v>
      </c>
      <c r="C2203" t="s">
        <v>7933</v>
      </c>
    </row>
    <row r="2204" spans="1:3">
      <c r="A2204" s="58" t="s">
        <v>5262</v>
      </c>
      <c r="B2204" s="104" t="s">
        <v>1538</v>
      </c>
      <c r="C2204" t="s">
        <v>7933</v>
      </c>
    </row>
    <row r="2205" spans="1:3">
      <c r="A2205" s="58" t="s">
        <v>5262</v>
      </c>
      <c r="B2205" s="104" t="s">
        <v>1539</v>
      </c>
      <c r="C2205" t="s">
        <v>7933</v>
      </c>
    </row>
    <row r="2206" spans="1:3">
      <c r="A2206" s="58" t="s">
        <v>5262</v>
      </c>
      <c r="B2206" s="104" t="s">
        <v>1540</v>
      </c>
      <c r="C2206" t="s">
        <v>7933</v>
      </c>
    </row>
    <row r="2207" spans="1:3">
      <c r="A2207" s="58" t="s">
        <v>5262</v>
      </c>
      <c r="B2207" s="104" t="s">
        <v>1541</v>
      </c>
      <c r="C2207" t="s">
        <v>7933</v>
      </c>
    </row>
    <row r="2208" spans="1:3">
      <c r="A2208" s="58" t="s">
        <v>5262</v>
      </c>
      <c r="B2208" s="104" t="s">
        <v>1542</v>
      </c>
      <c r="C2208" t="s">
        <v>7933</v>
      </c>
    </row>
    <row r="2209" spans="1:3">
      <c r="A2209" s="58" t="s">
        <v>5262</v>
      </c>
      <c r="B2209" s="104" t="s">
        <v>1543</v>
      </c>
      <c r="C2209" t="s">
        <v>7933</v>
      </c>
    </row>
    <row r="2210" spans="1:3">
      <c r="A2210" s="58" t="s">
        <v>5262</v>
      </c>
      <c r="B2210" s="104" t="s">
        <v>1544</v>
      </c>
      <c r="C2210" t="s">
        <v>7933</v>
      </c>
    </row>
    <row r="2211" spans="1:3">
      <c r="A2211" s="58" t="s">
        <v>5262</v>
      </c>
      <c r="B2211" s="104" t="s">
        <v>1545</v>
      </c>
      <c r="C2211" t="s">
        <v>7933</v>
      </c>
    </row>
    <row r="2212" spans="1:3">
      <c r="A2212" s="58" t="s">
        <v>5262</v>
      </c>
      <c r="B2212" s="104" t="s">
        <v>1546</v>
      </c>
      <c r="C2212" t="s">
        <v>7933</v>
      </c>
    </row>
    <row r="2213" spans="1:3">
      <c r="A2213" s="58" t="s">
        <v>5262</v>
      </c>
      <c r="B2213" s="104" t="s">
        <v>1547</v>
      </c>
      <c r="C2213" t="s">
        <v>7933</v>
      </c>
    </row>
    <row r="2214" spans="1:3">
      <c r="A2214" s="58" t="s">
        <v>5262</v>
      </c>
      <c r="B2214" s="104" t="s">
        <v>1548</v>
      </c>
      <c r="C2214" t="s">
        <v>7933</v>
      </c>
    </row>
    <row r="2215" spans="1:3">
      <c r="A2215" s="58" t="s">
        <v>5262</v>
      </c>
      <c r="B2215" s="104" t="s">
        <v>1549</v>
      </c>
      <c r="C2215" t="s">
        <v>7933</v>
      </c>
    </row>
    <row r="2216" spans="1:3">
      <c r="A2216" s="58" t="s">
        <v>5262</v>
      </c>
      <c r="B2216" s="104" t="s">
        <v>1550</v>
      </c>
      <c r="C2216" t="s">
        <v>7933</v>
      </c>
    </row>
    <row r="2217" spans="1:3">
      <c r="A2217" s="58" t="s">
        <v>5262</v>
      </c>
      <c r="B2217" s="104" t="s">
        <v>1551</v>
      </c>
      <c r="C2217" t="s">
        <v>7933</v>
      </c>
    </row>
    <row r="2218" spans="1:3">
      <c r="A2218" s="58" t="s">
        <v>5262</v>
      </c>
      <c r="B2218" s="104" t="s">
        <v>1552</v>
      </c>
      <c r="C2218" t="s">
        <v>7933</v>
      </c>
    </row>
    <row r="2219" spans="1:3">
      <c r="A2219" s="58" t="s">
        <v>5262</v>
      </c>
      <c r="B2219" s="104" t="s">
        <v>1553</v>
      </c>
      <c r="C2219" t="s">
        <v>7933</v>
      </c>
    </row>
    <row r="2220" spans="1:3">
      <c r="A2220" s="58" t="s">
        <v>5262</v>
      </c>
      <c r="B2220" s="104" t="s">
        <v>1554</v>
      </c>
      <c r="C2220" t="s">
        <v>7933</v>
      </c>
    </row>
    <row r="2221" spans="1:3">
      <c r="A2221" s="58" t="s">
        <v>5262</v>
      </c>
      <c r="B2221" s="104" t="s">
        <v>1555</v>
      </c>
      <c r="C2221" t="s">
        <v>7933</v>
      </c>
    </row>
    <row r="2222" spans="1:3">
      <c r="A2222" s="58" t="s">
        <v>5262</v>
      </c>
      <c r="B2222" s="104" t="s">
        <v>2124</v>
      </c>
      <c r="C2222" t="s">
        <v>7933</v>
      </c>
    </row>
    <row r="2223" spans="1:3">
      <c r="A2223" s="58" t="s">
        <v>6176</v>
      </c>
      <c r="B2223" s="104" t="s">
        <v>7080</v>
      </c>
      <c r="C2223" t="s">
        <v>7933</v>
      </c>
    </row>
    <row r="2224" spans="1:3">
      <c r="A2224" s="58" t="s">
        <v>6176</v>
      </c>
      <c r="B2224" s="104" t="s">
        <v>1878</v>
      </c>
      <c r="C2224" t="s">
        <v>7933</v>
      </c>
    </row>
    <row r="2225" spans="1:3">
      <c r="A2225" s="58" t="s">
        <v>6176</v>
      </c>
      <c r="B2225" s="104" t="s">
        <v>1556</v>
      </c>
      <c r="C2225" t="s">
        <v>7933</v>
      </c>
    </row>
    <row r="2226" spans="1:3">
      <c r="A2226" s="58" t="s">
        <v>6177</v>
      </c>
      <c r="B2226" s="104" t="s">
        <v>1557</v>
      </c>
      <c r="C2226" t="s">
        <v>7933</v>
      </c>
    </row>
    <row r="2227" spans="1:3">
      <c r="A2227" s="58" t="s">
        <v>6177</v>
      </c>
      <c r="B2227" s="104" t="s">
        <v>1558</v>
      </c>
      <c r="C2227" t="s">
        <v>7933</v>
      </c>
    </row>
    <row r="2228" spans="1:3">
      <c r="A2228" s="58" t="s">
        <v>6176</v>
      </c>
      <c r="B2228" s="104" t="s">
        <v>1559</v>
      </c>
      <c r="C2228" t="s">
        <v>7933</v>
      </c>
    </row>
    <row r="2229" spans="1:3">
      <c r="A2229" s="58" t="s">
        <v>6176</v>
      </c>
      <c r="B2229" s="104" t="s">
        <v>1560</v>
      </c>
      <c r="C2229" t="s">
        <v>7933</v>
      </c>
    </row>
    <row r="2230" spans="1:3">
      <c r="A2230" s="58" t="s">
        <v>6176</v>
      </c>
      <c r="B2230" s="104" t="s">
        <v>1561</v>
      </c>
      <c r="C2230" t="s">
        <v>7933</v>
      </c>
    </row>
    <row r="2231" spans="1:3">
      <c r="A2231" s="58" t="s">
        <v>6176</v>
      </c>
      <c r="B2231" s="104" t="s">
        <v>1562</v>
      </c>
      <c r="C2231" t="s">
        <v>7933</v>
      </c>
    </row>
    <row r="2232" spans="1:3">
      <c r="A2232" s="58" t="s">
        <v>6176</v>
      </c>
      <c r="B2232" s="104" t="s">
        <v>1563</v>
      </c>
      <c r="C2232" t="s">
        <v>7933</v>
      </c>
    </row>
    <row r="2233" spans="1:3">
      <c r="A2233" s="58" t="s">
        <v>6176</v>
      </c>
      <c r="B2233" s="104" t="s">
        <v>1564</v>
      </c>
      <c r="C2233" t="s">
        <v>7933</v>
      </c>
    </row>
    <row r="2234" spans="1:3">
      <c r="A2234" s="58" t="s">
        <v>6176</v>
      </c>
      <c r="B2234" s="104" t="s">
        <v>1565</v>
      </c>
      <c r="C2234" t="s">
        <v>7933</v>
      </c>
    </row>
    <row r="2235" spans="1:3">
      <c r="A2235" s="58" t="s">
        <v>1566</v>
      </c>
      <c r="B2235" s="104" t="s">
        <v>2129</v>
      </c>
      <c r="C2235" t="s">
        <v>7933</v>
      </c>
    </row>
    <row r="2236" spans="1:3">
      <c r="A2236" s="58" t="s">
        <v>5262</v>
      </c>
      <c r="B2236" s="104" t="s">
        <v>2131</v>
      </c>
      <c r="C2236" t="s">
        <v>7933</v>
      </c>
    </row>
    <row r="2237" spans="1:3">
      <c r="A2237" s="58" t="s">
        <v>1568</v>
      </c>
      <c r="B2237" s="104" t="s">
        <v>1567</v>
      </c>
      <c r="C2237" t="s">
        <v>7933</v>
      </c>
    </row>
    <row r="2238" spans="1:3">
      <c r="A2238" s="57" t="s">
        <v>2665</v>
      </c>
      <c r="B2238" s="104" t="s">
        <v>1569</v>
      </c>
      <c r="C2238" t="s">
        <v>7933</v>
      </c>
    </row>
    <row r="2239" spans="1:3">
      <c r="A2239" s="57" t="s">
        <v>5262</v>
      </c>
      <c r="B2239" s="104" t="s">
        <v>1570</v>
      </c>
      <c r="C2239" t="s">
        <v>7933</v>
      </c>
    </row>
    <row r="2240" spans="1:3">
      <c r="A2240" s="57"/>
      <c r="B2240" s="104" t="s">
        <v>1571</v>
      </c>
      <c r="C2240" t="s">
        <v>7933</v>
      </c>
    </row>
    <row r="2241" spans="1:3">
      <c r="A2241" s="57" t="s">
        <v>1566</v>
      </c>
      <c r="B2241" s="104" t="s">
        <v>2140</v>
      </c>
      <c r="C2241" t="s">
        <v>7933</v>
      </c>
    </row>
    <row r="2242" spans="1:3">
      <c r="A2242" s="57" t="s">
        <v>6948</v>
      </c>
      <c r="B2242" s="104" t="s">
        <v>2143</v>
      </c>
      <c r="C2242" t="s">
        <v>7933</v>
      </c>
    </row>
    <row r="2243" spans="1:3">
      <c r="A2243" s="57" t="s">
        <v>6948</v>
      </c>
      <c r="B2243" s="104" t="s">
        <v>2146</v>
      </c>
      <c r="C2243" t="s">
        <v>7933</v>
      </c>
    </row>
    <row r="2244" spans="1:3">
      <c r="A2244" s="57" t="s">
        <v>6177</v>
      </c>
      <c r="B2244" s="104" t="s">
        <v>1572</v>
      </c>
      <c r="C2244" t="s">
        <v>7933</v>
      </c>
    </row>
    <row r="2245" spans="1:3">
      <c r="A2245" s="57"/>
      <c r="B2245" s="104" t="s">
        <v>1573</v>
      </c>
      <c r="C2245" t="s">
        <v>7933</v>
      </c>
    </row>
    <row r="2246" spans="1:3">
      <c r="A2246" s="57"/>
      <c r="B2246" s="104" t="s">
        <v>1574</v>
      </c>
      <c r="C2246" t="s">
        <v>7933</v>
      </c>
    </row>
    <row r="2247" spans="1:3">
      <c r="A2247" s="57"/>
      <c r="B2247" s="104" t="s">
        <v>1575</v>
      </c>
      <c r="C2247" t="s">
        <v>7933</v>
      </c>
    </row>
    <row r="2248" spans="1:3">
      <c r="A2248" s="57"/>
      <c r="B2248" s="104" t="s">
        <v>1576</v>
      </c>
      <c r="C2248" t="s">
        <v>7933</v>
      </c>
    </row>
    <row r="2249" spans="1:3">
      <c r="A2249" s="57"/>
      <c r="B2249" s="104" t="s">
        <v>7088</v>
      </c>
      <c r="C2249" t="s">
        <v>7933</v>
      </c>
    </row>
    <row r="2250" spans="1:3">
      <c r="A2250" s="57"/>
      <c r="B2250" s="104" t="s">
        <v>7089</v>
      </c>
      <c r="C2250" t="s">
        <v>7933</v>
      </c>
    </row>
    <row r="2251" spans="1:3">
      <c r="A2251" s="57"/>
      <c r="B2251" s="104" t="s">
        <v>7090</v>
      </c>
      <c r="C2251" t="s">
        <v>7933</v>
      </c>
    </row>
    <row r="2252" spans="1:3">
      <c r="A2252" s="57"/>
      <c r="B2252" s="104" t="s">
        <v>7091</v>
      </c>
      <c r="C2252" t="s">
        <v>7933</v>
      </c>
    </row>
    <row r="2253" spans="1:3">
      <c r="A2253" s="57"/>
      <c r="B2253" s="104" t="s">
        <v>7092</v>
      </c>
      <c r="C2253" t="s">
        <v>7933</v>
      </c>
    </row>
    <row r="2254" spans="1:3">
      <c r="A2254" s="57"/>
      <c r="B2254" s="104" t="s">
        <v>7093</v>
      </c>
      <c r="C2254" t="s">
        <v>7933</v>
      </c>
    </row>
    <row r="2255" spans="1:3">
      <c r="A2255" s="57"/>
      <c r="B2255" s="104" t="s">
        <v>7094</v>
      </c>
      <c r="C2255" t="s">
        <v>7933</v>
      </c>
    </row>
    <row r="2256" spans="1:3">
      <c r="A2256" s="57"/>
      <c r="B2256" s="104" t="s">
        <v>7095</v>
      </c>
      <c r="C2256" t="s">
        <v>7933</v>
      </c>
    </row>
    <row r="2257" spans="1:3">
      <c r="A2257" s="57" t="s">
        <v>2117</v>
      </c>
      <c r="B2257" s="104" t="s">
        <v>7096</v>
      </c>
      <c r="C2257" t="s">
        <v>7933</v>
      </c>
    </row>
    <row r="2258" spans="1:3">
      <c r="A2258" s="57" t="s">
        <v>2117</v>
      </c>
      <c r="B2258" s="104" t="s">
        <v>7097</v>
      </c>
      <c r="C2258" t="s">
        <v>7933</v>
      </c>
    </row>
    <row r="2259" spans="1:3">
      <c r="A2259" s="57" t="s">
        <v>6749</v>
      </c>
      <c r="B2259" s="104" t="s">
        <v>2081</v>
      </c>
      <c r="C2259" t="s">
        <v>7933</v>
      </c>
    </row>
    <row r="2260" spans="1:3">
      <c r="A2260" s="57" t="s">
        <v>6749</v>
      </c>
      <c r="B2260" s="104" t="s">
        <v>2157</v>
      </c>
      <c r="C2260" t="s">
        <v>7933</v>
      </c>
    </row>
    <row r="2261" spans="1:3">
      <c r="A2261" s="57" t="s">
        <v>6178</v>
      </c>
      <c r="B2261" s="104" t="s">
        <v>2202</v>
      </c>
      <c r="C2261" t="s">
        <v>7933</v>
      </c>
    </row>
    <row r="2262" spans="1:3">
      <c r="A2262" s="57" t="s">
        <v>1577</v>
      </c>
      <c r="B2262" s="104" t="s">
        <v>2205</v>
      </c>
      <c r="C2262" t="s">
        <v>7933</v>
      </c>
    </row>
    <row r="2263" spans="1:3">
      <c r="A2263" s="57" t="s">
        <v>1578</v>
      </c>
      <c r="B2263" s="104" t="s">
        <v>2086</v>
      </c>
      <c r="C2263" t="s">
        <v>7933</v>
      </c>
    </row>
    <row r="2264" spans="1:3">
      <c r="A2264" s="57" t="s">
        <v>6179</v>
      </c>
      <c r="B2264" s="104" t="s">
        <v>2164</v>
      </c>
      <c r="C2264" t="s">
        <v>7933</v>
      </c>
    </row>
    <row r="2265" spans="1:3">
      <c r="A2265" s="57" t="s">
        <v>6179</v>
      </c>
      <c r="B2265" s="104" t="s">
        <v>1579</v>
      </c>
      <c r="C2265" t="s">
        <v>7933</v>
      </c>
    </row>
    <row r="2266" spans="1:3">
      <c r="A2266" s="57" t="s">
        <v>6180</v>
      </c>
      <c r="B2266" s="104" t="s">
        <v>1580</v>
      </c>
      <c r="C2266" t="s">
        <v>7933</v>
      </c>
    </row>
    <row r="2267" spans="1:3">
      <c r="A2267" s="57" t="s">
        <v>6179</v>
      </c>
      <c r="B2267" s="104" t="s">
        <v>1581</v>
      </c>
      <c r="C2267" t="s">
        <v>7933</v>
      </c>
    </row>
    <row r="2268" spans="1:3">
      <c r="A2268" s="57" t="s">
        <v>6179</v>
      </c>
      <c r="B2268" s="104" t="s">
        <v>1582</v>
      </c>
      <c r="C2268" t="s">
        <v>7933</v>
      </c>
    </row>
    <row r="2269" spans="1:3">
      <c r="A2269" s="57" t="s">
        <v>6181</v>
      </c>
      <c r="B2269" s="104" t="s">
        <v>1583</v>
      </c>
      <c r="C2269" t="s">
        <v>7933</v>
      </c>
    </row>
    <row r="2270" spans="1:3">
      <c r="A2270" s="57" t="s">
        <v>6179</v>
      </c>
      <c r="B2270" s="104" t="s">
        <v>1584</v>
      </c>
      <c r="C2270" t="s">
        <v>7933</v>
      </c>
    </row>
    <row r="2271" spans="1:3">
      <c r="A2271" s="57" t="s">
        <v>6179</v>
      </c>
      <c r="B2271" s="104" t="s">
        <v>1585</v>
      </c>
      <c r="C2271" t="s">
        <v>7933</v>
      </c>
    </row>
    <row r="2272" spans="1:3">
      <c r="A2272" s="57" t="s">
        <v>6948</v>
      </c>
      <c r="B2272" s="104" t="s">
        <v>2133</v>
      </c>
      <c r="C2272" t="s">
        <v>7933</v>
      </c>
    </row>
    <row r="2273" spans="1:3">
      <c r="A2273" s="57" t="s">
        <v>6948</v>
      </c>
      <c r="B2273" s="104" t="s">
        <v>1879</v>
      </c>
      <c r="C2273" t="s">
        <v>7933</v>
      </c>
    </row>
    <row r="2274" spans="1:3">
      <c r="A2274" s="57" t="s">
        <v>6948</v>
      </c>
      <c r="B2274" s="104" t="s">
        <v>7113</v>
      </c>
      <c r="C2274" t="s">
        <v>7933</v>
      </c>
    </row>
    <row r="2275" spans="1:3">
      <c r="A2275" s="57" t="s">
        <v>6948</v>
      </c>
      <c r="B2275" s="104" t="s">
        <v>7114</v>
      </c>
      <c r="C2275" t="s">
        <v>7933</v>
      </c>
    </row>
    <row r="2276" spans="1:3">
      <c r="A2276" s="57" t="s">
        <v>6948</v>
      </c>
      <c r="B2276" s="104" t="s">
        <v>7115</v>
      </c>
      <c r="C2276" t="s">
        <v>7933</v>
      </c>
    </row>
    <row r="2277" spans="1:3">
      <c r="A2277" s="57" t="s">
        <v>6948</v>
      </c>
      <c r="B2277" s="104" t="s">
        <v>7116</v>
      </c>
      <c r="C2277" t="s">
        <v>7933</v>
      </c>
    </row>
    <row r="2278" spans="1:3">
      <c r="A2278" s="57" t="s">
        <v>6948</v>
      </c>
      <c r="B2278" s="104" t="s">
        <v>7117</v>
      </c>
      <c r="C2278" t="s">
        <v>7933</v>
      </c>
    </row>
    <row r="2279" spans="1:3">
      <c r="A2279" s="57" t="s">
        <v>6948</v>
      </c>
      <c r="B2279" s="104" t="s">
        <v>7118</v>
      </c>
      <c r="C2279" t="s">
        <v>7933</v>
      </c>
    </row>
    <row r="2280" spans="1:3">
      <c r="A2280" s="57" t="s">
        <v>6948</v>
      </c>
      <c r="B2280" s="104" t="s">
        <v>7119</v>
      </c>
      <c r="C2280" t="s">
        <v>7933</v>
      </c>
    </row>
    <row r="2281" spans="1:3">
      <c r="A2281" s="57" t="s">
        <v>6948</v>
      </c>
      <c r="B2281" s="104" t="s">
        <v>7120</v>
      </c>
      <c r="C2281" t="s">
        <v>7933</v>
      </c>
    </row>
    <row r="2282" spans="1:3">
      <c r="A2282" s="57" t="s">
        <v>6948</v>
      </c>
      <c r="B2282" s="104" t="s">
        <v>7121</v>
      </c>
      <c r="C2282" t="s">
        <v>7933</v>
      </c>
    </row>
    <row r="2283" spans="1:3">
      <c r="A2283" s="57" t="s">
        <v>6948</v>
      </c>
      <c r="B2283" s="104" t="s">
        <v>1586</v>
      </c>
      <c r="C2283" t="s">
        <v>7933</v>
      </c>
    </row>
    <row r="2284" spans="1:3">
      <c r="A2284" s="57" t="s">
        <v>6948</v>
      </c>
      <c r="B2284" s="104" t="s">
        <v>1587</v>
      </c>
      <c r="C2284" t="s">
        <v>7933</v>
      </c>
    </row>
    <row r="2285" spans="1:3">
      <c r="A2285" s="57" t="s">
        <v>6179</v>
      </c>
      <c r="B2285" s="104" t="s">
        <v>1688</v>
      </c>
      <c r="C2285" t="s">
        <v>7933</v>
      </c>
    </row>
    <row r="2286" spans="1:3">
      <c r="A2286" s="57" t="s">
        <v>6179</v>
      </c>
      <c r="B2286" s="104" t="s">
        <v>1689</v>
      </c>
      <c r="C2286" t="s">
        <v>7933</v>
      </c>
    </row>
    <row r="2287" spans="1:3">
      <c r="A2287" s="57" t="s">
        <v>6182</v>
      </c>
      <c r="B2287" s="104" t="s">
        <v>1588</v>
      </c>
      <c r="C2287" t="s">
        <v>7933</v>
      </c>
    </row>
    <row r="2288" spans="1:3">
      <c r="A2288" s="57" t="s">
        <v>6183</v>
      </c>
      <c r="B2288" s="104" t="s">
        <v>1589</v>
      </c>
      <c r="C2288" t="s">
        <v>7933</v>
      </c>
    </row>
    <row r="2289" spans="1:3">
      <c r="A2289" s="57" t="s">
        <v>6179</v>
      </c>
      <c r="B2289" s="104" t="s">
        <v>1590</v>
      </c>
      <c r="C2289" t="s">
        <v>7933</v>
      </c>
    </row>
    <row r="2290" spans="1:3">
      <c r="A2290" s="57" t="s">
        <v>6184</v>
      </c>
      <c r="B2290" s="104" t="s">
        <v>1591</v>
      </c>
      <c r="C2290" t="s">
        <v>7933</v>
      </c>
    </row>
    <row r="2291" spans="1:3">
      <c r="A2291" s="57" t="s">
        <v>6179</v>
      </c>
      <c r="B2291" s="104" t="s">
        <v>1592</v>
      </c>
      <c r="C2291" t="s">
        <v>7933</v>
      </c>
    </row>
    <row r="2292" spans="1:3">
      <c r="A2292" s="57" t="s">
        <v>6185</v>
      </c>
      <c r="B2292" s="104" t="s">
        <v>1593</v>
      </c>
      <c r="C2292" t="s">
        <v>7933</v>
      </c>
    </row>
    <row r="2293" spans="1:3">
      <c r="A2293" s="57" t="s">
        <v>6179</v>
      </c>
      <c r="B2293" s="104" t="s">
        <v>1594</v>
      </c>
      <c r="C2293" t="s">
        <v>7933</v>
      </c>
    </row>
    <row r="2294" spans="1:3">
      <c r="A2294" s="57" t="s">
        <v>6179</v>
      </c>
      <c r="B2294" s="104" t="s">
        <v>1595</v>
      </c>
      <c r="C2294" t="s">
        <v>7933</v>
      </c>
    </row>
    <row r="2295" spans="1:3">
      <c r="A2295" s="57" t="s">
        <v>6179</v>
      </c>
      <c r="B2295" s="104" t="s">
        <v>2188</v>
      </c>
      <c r="C2295" t="s">
        <v>7933</v>
      </c>
    </row>
    <row r="2296" spans="1:3">
      <c r="A2296" s="57" t="s">
        <v>6179</v>
      </c>
      <c r="B2296" s="104" t="s">
        <v>2175</v>
      </c>
      <c r="C2296" t="s">
        <v>7933</v>
      </c>
    </row>
    <row r="2297" spans="1:3">
      <c r="A2297" s="57" t="s">
        <v>6179</v>
      </c>
      <c r="B2297" s="104" t="s">
        <v>2177</v>
      </c>
      <c r="C2297" t="s">
        <v>7933</v>
      </c>
    </row>
    <row r="2298" spans="1:3">
      <c r="A2298" s="57" t="s">
        <v>6179</v>
      </c>
      <c r="B2298" s="104" t="s">
        <v>2180</v>
      </c>
      <c r="C2298" t="s">
        <v>7933</v>
      </c>
    </row>
    <row r="2299" spans="1:3">
      <c r="A2299" s="57" t="s">
        <v>6179</v>
      </c>
      <c r="B2299" s="104" t="s">
        <v>2182</v>
      </c>
      <c r="C2299" t="s">
        <v>7933</v>
      </c>
    </row>
    <row r="2300" spans="1:3">
      <c r="A2300" s="57" t="s">
        <v>6179</v>
      </c>
      <c r="B2300" s="104" t="s">
        <v>1596</v>
      </c>
      <c r="C2300" t="s">
        <v>7933</v>
      </c>
    </row>
    <row r="2301" spans="1:3">
      <c r="A2301" s="57" t="s">
        <v>6186</v>
      </c>
      <c r="B2301" s="104" t="s">
        <v>1710</v>
      </c>
      <c r="C2301" t="s">
        <v>7933</v>
      </c>
    </row>
    <row r="2302" spans="1:3">
      <c r="A2302" s="57" t="s">
        <v>6179</v>
      </c>
      <c r="B2302" s="104" t="s">
        <v>1711</v>
      </c>
      <c r="C2302" t="s">
        <v>7933</v>
      </c>
    </row>
    <row r="2303" spans="1:3">
      <c r="A2303" s="57" t="s">
        <v>6187</v>
      </c>
      <c r="B2303" s="104" t="s">
        <v>1712</v>
      </c>
      <c r="C2303" t="s">
        <v>7933</v>
      </c>
    </row>
    <row r="2304" spans="1:3">
      <c r="A2304" s="57" t="s">
        <v>6179</v>
      </c>
      <c r="B2304" s="104" t="s">
        <v>1713</v>
      </c>
      <c r="C2304" t="s">
        <v>7933</v>
      </c>
    </row>
    <row r="2305" spans="1:3">
      <c r="A2305" s="57" t="s">
        <v>6186</v>
      </c>
      <c r="B2305" s="104" t="s">
        <v>1597</v>
      </c>
      <c r="C2305" t="s">
        <v>7933</v>
      </c>
    </row>
    <row r="2306" spans="1:3">
      <c r="A2306" s="57" t="s">
        <v>6179</v>
      </c>
      <c r="B2306" s="104" t="s">
        <v>1725</v>
      </c>
      <c r="C2306" t="s">
        <v>7933</v>
      </c>
    </row>
    <row r="2307" spans="1:3">
      <c r="A2307" s="57" t="s">
        <v>6179</v>
      </c>
      <c r="B2307" s="104" t="s">
        <v>2185</v>
      </c>
      <c r="C2307" t="s">
        <v>7933</v>
      </c>
    </row>
    <row r="2308" spans="1:3">
      <c r="A2308" s="57" t="s">
        <v>6179</v>
      </c>
      <c r="B2308" s="104" t="s">
        <v>1598</v>
      </c>
      <c r="C2308" t="s">
        <v>7933</v>
      </c>
    </row>
    <row r="2309" spans="1:3">
      <c r="A2309" s="57" t="s">
        <v>6188</v>
      </c>
      <c r="B2309" s="104" t="s">
        <v>1599</v>
      </c>
      <c r="C2309" t="s">
        <v>7933</v>
      </c>
    </row>
    <row r="2310" spans="1:3">
      <c r="A2310" s="57" t="s">
        <v>6189</v>
      </c>
      <c r="B2310" s="104" t="s">
        <v>1600</v>
      </c>
      <c r="C2310" t="s">
        <v>7933</v>
      </c>
    </row>
    <row r="2311" spans="1:3">
      <c r="A2311" s="57" t="s">
        <v>6179</v>
      </c>
      <c r="B2311" s="104" t="s">
        <v>1601</v>
      </c>
      <c r="C2311" t="s">
        <v>7933</v>
      </c>
    </row>
    <row r="2312" spans="1:3">
      <c r="A2312" s="57" t="s">
        <v>6179</v>
      </c>
      <c r="B2312" s="104" t="s">
        <v>1602</v>
      </c>
      <c r="C2312" t="s">
        <v>7933</v>
      </c>
    </row>
    <row r="2313" spans="1:3">
      <c r="A2313" s="57" t="s">
        <v>6179</v>
      </c>
      <c r="B2313" s="104" t="s">
        <v>2187</v>
      </c>
      <c r="C2313" t="s">
        <v>7933</v>
      </c>
    </row>
    <row r="2314" spans="1:3">
      <c r="A2314" s="57" t="s">
        <v>6179</v>
      </c>
      <c r="B2314" s="104" t="s">
        <v>1603</v>
      </c>
      <c r="C2314" t="s">
        <v>7933</v>
      </c>
    </row>
    <row r="2315" spans="1:3">
      <c r="A2315" s="57" t="s">
        <v>6179</v>
      </c>
      <c r="B2315" s="104" t="s">
        <v>1739</v>
      </c>
      <c r="C2315" t="s">
        <v>7933</v>
      </c>
    </row>
    <row r="2316" spans="1:3">
      <c r="A2316" s="57" t="s">
        <v>6179</v>
      </c>
      <c r="B2316" s="104" t="s">
        <v>2190</v>
      </c>
      <c r="C2316" t="s">
        <v>7933</v>
      </c>
    </row>
    <row r="2317" spans="1:3">
      <c r="A2317" s="57" t="s">
        <v>6179</v>
      </c>
      <c r="B2317" s="104" t="s">
        <v>2191</v>
      </c>
      <c r="C2317" t="s">
        <v>7933</v>
      </c>
    </row>
    <row r="2318" spans="1:3">
      <c r="A2318" s="57" t="s">
        <v>6190</v>
      </c>
      <c r="B2318" s="104" t="s">
        <v>1889</v>
      </c>
      <c r="C2318" t="s">
        <v>7933</v>
      </c>
    </row>
    <row r="2319" spans="1:3">
      <c r="A2319" s="57"/>
      <c r="B2319" s="104" t="s">
        <v>1890</v>
      </c>
      <c r="C2319" t="s">
        <v>7933</v>
      </c>
    </row>
    <row r="2320" spans="1:3">
      <c r="A2320" s="57" t="s">
        <v>6191</v>
      </c>
      <c r="B2320" s="104" t="s">
        <v>1604</v>
      </c>
      <c r="C2320" t="s">
        <v>7933</v>
      </c>
    </row>
    <row r="2321" spans="1:3">
      <c r="A2321" s="57" t="s">
        <v>6179</v>
      </c>
      <c r="B2321" s="104" t="s">
        <v>1605</v>
      </c>
      <c r="C2321" t="s">
        <v>7933</v>
      </c>
    </row>
    <row r="2322" spans="1:3">
      <c r="A2322" s="57" t="s">
        <v>6192</v>
      </c>
      <c r="B2322" s="104" t="s">
        <v>1606</v>
      </c>
      <c r="C2322" t="s">
        <v>7933</v>
      </c>
    </row>
    <row r="2323" spans="1:3">
      <c r="A2323" s="57" t="s">
        <v>6179</v>
      </c>
      <c r="B2323" s="104" t="s">
        <v>1607</v>
      </c>
      <c r="C2323" t="s">
        <v>7933</v>
      </c>
    </row>
    <row r="2324" spans="1:3">
      <c r="A2324" s="57" t="s">
        <v>6179</v>
      </c>
      <c r="B2324" s="104" t="s">
        <v>1608</v>
      </c>
      <c r="C2324" t="s">
        <v>7933</v>
      </c>
    </row>
    <row r="2325" spans="1:3">
      <c r="A2325" s="57" t="s">
        <v>6179</v>
      </c>
      <c r="B2325" s="104" t="s">
        <v>1609</v>
      </c>
      <c r="C2325" t="s">
        <v>7933</v>
      </c>
    </row>
    <row r="2326" spans="1:3">
      <c r="A2326" s="57" t="s">
        <v>6179</v>
      </c>
      <c r="B2326" s="104" t="s">
        <v>1610</v>
      </c>
      <c r="C2326" t="s">
        <v>7933</v>
      </c>
    </row>
    <row r="2327" spans="1:3">
      <c r="A2327" s="57" t="s">
        <v>6179</v>
      </c>
      <c r="B2327" s="104" t="s">
        <v>1611</v>
      </c>
      <c r="C2327" t="s">
        <v>7933</v>
      </c>
    </row>
    <row r="2328" spans="1:3">
      <c r="A2328" s="57" t="s">
        <v>1612</v>
      </c>
      <c r="B2328" s="104" t="s">
        <v>2195</v>
      </c>
      <c r="C2328" t="s">
        <v>7933</v>
      </c>
    </row>
    <row r="2329" spans="1:3">
      <c r="A2329" s="57" t="s">
        <v>6193</v>
      </c>
      <c r="B2329" s="104" t="s">
        <v>1613</v>
      </c>
      <c r="C2329" t="s">
        <v>7933</v>
      </c>
    </row>
    <row r="2330" spans="1:3">
      <c r="A2330" s="57" t="s">
        <v>6194</v>
      </c>
      <c r="B2330" s="104" t="s">
        <v>1614</v>
      </c>
      <c r="C2330" t="s">
        <v>7933</v>
      </c>
    </row>
    <row r="2331" spans="1:3">
      <c r="A2331" s="57" t="s">
        <v>6194</v>
      </c>
      <c r="B2331" s="104" t="s">
        <v>1615</v>
      </c>
      <c r="C2331" t="s">
        <v>7933</v>
      </c>
    </row>
    <row r="2332" spans="1:3">
      <c r="A2332" s="57" t="s">
        <v>6194</v>
      </c>
      <c r="B2332" s="104" t="s">
        <v>1616</v>
      </c>
      <c r="C2332" t="s">
        <v>7933</v>
      </c>
    </row>
    <row r="2333" spans="1:3">
      <c r="A2333" s="57" t="s">
        <v>6193</v>
      </c>
      <c r="B2333" s="104" t="s">
        <v>1617</v>
      </c>
      <c r="C2333" t="s">
        <v>7933</v>
      </c>
    </row>
    <row r="2334" spans="1:3">
      <c r="A2334" s="57" t="s">
        <v>6194</v>
      </c>
      <c r="B2334" s="104" t="s">
        <v>1618</v>
      </c>
      <c r="C2334" t="s">
        <v>7933</v>
      </c>
    </row>
    <row r="2335" spans="1:3">
      <c r="A2335" s="57" t="s">
        <v>6193</v>
      </c>
      <c r="B2335" s="104" t="s">
        <v>1619</v>
      </c>
      <c r="C2335" t="s">
        <v>7933</v>
      </c>
    </row>
    <row r="2336" spans="1:3">
      <c r="A2336" s="57" t="s">
        <v>6194</v>
      </c>
      <c r="B2336" s="104" t="s">
        <v>2198</v>
      </c>
      <c r="C2336" t="s">
        <v>7933</v>
      </c>
    </row>
    <row r="2337" spans="1:3">
      <c r="A2337" s="57" t="s">
        <v>6194</v>
      </c>
      <c r="B2337" s="104" t="s">
        <v>2199</v>
      </c>
      <c r="C2337" t="s">
        <v>7933</v>
      </c>
    </row>
    <row r="2338" spans="1:3">
      <c r="A2338" s="57" t="s">
        <v>6195</v>
      </c>
      <c r="B2338" s="104" t="s">
        <v>1620</v>
      </c>
      <c r="C2338" t="s">
        <v>7933</v>
      </c>
    </row>
    <row r="2339" spans="1:3">
      <c r="A2339" s="57" t="s">
        <v>6195</v>
      </c>
      <c r="B2339" s="104" t="s">
        <v>1621</v>
      </c>
      <c r="C2339" t="s">
        <v>7933</v>
      </c>
    </row>
    <row r="2340" spans="1:3">
      <c r="A2340" s="57" t="s">
        <v>6195</v>
      </c>
      <c r="B2340" s="104" t="s">
        <v>1622</v>
      </c>
      <c r="C2340" t="s">
        <v>7933</v>
      </c>
    </row>
    <row r="2341" spans="1:3">
      <c r="A2341" s="57" t="s">
        <v>6195</v>
      </c>
      <c r="B2341" s="104" t="s">
        <v>1623</v>
      </c>
      <c r="C2341" t="s">
        <v>7933</v>
      </c>
    </row>
    <row r="2342" spans="1:3">
      <c r="A2342" s="57" t="s">
        <v>6195</v>
      </c>
      <c r="B2342" s="104" t="s">
        <v>1624</v>
      </c>
      <c r="C2342" t="s">
        <v>7933</v>
      </c>
    </row>
    <row r="2343" spans="1:3">
      <c r="A2343" s="57" t="s">
        <v>6195</v>
      </c>
      <c r="B2343" s="104" t="s">
        <v>1625</v>
      </c>
      <c r="C2343" t="s">
        <v>7933</v>
      </c>
    </row>
    <row r="2344" spans="1:3">
      <c r="A2344" s="57" t="s">
        <v>6196</v>
      </c>
      <c r="B2344" s="104" t="s">
        <v>2201</v>
      </c>
      <c r="C2344" t="s">
        <v>7933</v>
      </c>
    </row>
    <row r="2345" spans="1:3">
      <c r="A2345" s="57" t="s">
        <v>6197</v>
      </c>
      <c r="B2345" s="104" t="s">
        <v>1899</v>
      </c>
      <c r="C2345" t="s">
        <v>7933</v>
      </c>
    </row>
    <row r="2346" spans="1:3">
      <c r="A2346" s="57" t="s">
        <v>6194</v>
      </c>
      <c r="B2346" s="104" t="s">
        <v>1900</v>
      </c>
      <c r="C2346" t="s">
        <v>7933</v>
      </c>
    </row>
    <row r="2347" spans="1:3">
      <c r="A2347" s="57" t="s">
        <v>6198</v>
      </c>
      <c r="B2347" s="104" t="s">
        <v>1761</v>
      </c>
      <c r="C2347" t="s">
        <v>7933</v>
      </c>
    </row>
    <row r="2348" spans="1:3">
      <c r="A2348" s="57" t="s">
        <v>6198</v>
      </c>
      <c r="B2348" s="104" t="s">
        <v>1762</v>
      </c>
      <c r="C2348" t="s">
        <v>7933</v>
      </c>
    </row>
    <row r="2349" spans="1:3">
      <c r="A2349" s="57" t="s">
        <v>6199</v>
      </c>
      <c r="B2349" s="104" t="s">
        <v>2123</v>
      </c>
      <c r="C2349" t="s">
        <v>7933</v>
      </c>
    </row>
    <row r="2350" spans="1:3">
      <c r="A2350" s="57" t="s">
        <v>6200</v>
      </c>
      <c r="B2350" s="104" t="s">
        <v>1766</v>
      </c>
      <c r="C2350" t="s">
        <v>7933</v>
      </c>
    </row>
    <row r="2351" spans="1:3">
      <c r="A2351" s="57" t="s">
        <v>6201</v>
      </c>
      <c r="B2351" s="104" t="s">
        <v>1626</v>
      </c>
      <c r="C2351" t="s">
        <v>7933</v>
      </c>
    </row>
    <row r="2352" spans="1:3">
      <c r="A2352" s="57" t="s">
        <v>6194</v>
      </c>
      <c r="B2352" s="104" t="s">
        <v>1627</v>
      </c>
      <c r="C2352" t="s">
        <v>7933</v>
      </c>
    </row>
    <row r="2353" spans="1:3">
      <c r="A2353" s="57" t="s">
        <v>6202</v>
      </c>
      <c r="B2353" s="104" t="s">
        <v>1628</v>
      </c>
      <c r="C2353" t="s">
        <v>7933</v>
      </c>
    </row>
    <row r="2354" spans="1:3">
      <c r="A2354" s="57" t="s">
        <v>6203</v>
      </c>
      <c r="B2354" s="104" t="s">
        <v>2210</v>
      </c>
      <c r="C2354" t="s">
        <v>7933</v>
      </c>
    </row>
    <row r="2355" spans="1:3">
      <c r="A2355" s="57" t="s">
        <v>6204</v>
      </c>
      <c r="B2355" s="104" t="s">
        <v>2212</v>
      </c>
      <c r="C2355" t="s">
        <v>7933</v>
      </c>
    </row>
    <row r="2356" spans="1:3">
      <c r="A2356" s="57" t="s">
        <v>6194</v>
      </c>
      <c r="B2356" s="104" t="s">
        <v>2213</v>
      </c>
      <c r="C2356" t="s">
        <v>7933</v>
      </c>
    </row>
    <row r="2357" spans="1:3">
      <c r="A2357" s="57" t="s">
        <v>6205</v>
      </c>
      <c r="B2357" s="104" t="s">
        <v>2216</v>
      </c>
      <c r="C2357" t="s">
        <v>7933</v>
      </c>
    </row>
    <row r="2358" spans="1:3">
      <c r="A2358" s="57" t="s">
        <v>6206</v>
      </c>
      <c r="B2358" s="104" t="s">
        <v>1629</v>
      </c>
      <c r="C2358" t="s">
        <v>7933</v>
      </c>
    </row>
    <row r="2359" spans="1:3">
      <c r="A2359" s="57" t="s">
        <v>6207</v>
      </c>
      <c r="B2359" s="104" t="s">
        <v>1630</v>
      </c>
      <c r="C2359" t="s">
        <v>7933</v>
      </c>
    </row>
    <row r="2360" spans="1:3">
      <c r="A2360" s="57" t="s">
        <v>6206</v>
      </c>
      <c r="B2360" s="104" t="s">
        <v>1631</v>
      </c>
      <c r="C2360" t="s">
        <v>7933</v>
      </c>
    </row>
    <row r="2361" spans="1:3">
      <c r="A2361" s="57" t="s">
        <v>6208</v>
      </c>
      <c r="B2361" s="104" t="s">
        <v>1632</v>
      </c>
      <c r="C2361" t="s">
        <v>7933</v>
      </c>
    </row>
    <row r="2362" spans="1:3">
      <c r="A2362" s="57" t="s">
        <v>6209</v>
      </c>
      <c r="B2362" s="104" t="s">
        <v>2222</v>
      </c>
      <c r="C2362" t="s">
        <v>7933</v>
      </c>
    </row>
    <row r="2363" spans="1:3">
      <c r="A2363" s="57" t="s">
        <v>6194</v>
      </c>
      <c r="B2363" s="104" t="s">
        <v>2183</v>
      </c>
      <c r="C2363" t="s">
        <v>7933</v>
      </c>
    </row>
    <row r="2364" spans="1:3">
      <c r="A2364" s="57" t="s">
        <v>6194</v>
      </c>
      <c r="B2364" s="104" t="s">
        <v>2638</v>
      </c>
      <c r="C2364" t="s">
        <v>7933</v>
      </c>
    </row>
    <row r="2365" spans="1:3">
      <c r="A2365" s="57" t="s">
        <v>6210</v>
      </c>
      <c r="B2365" s="104" t="s">
        <v>1633</v>
      </c>
      <c r="C2365" t="s">
        <v>7933</v>
      </c>
    </row>
    <row r="2366" spans="1:3">
      <c r="A2366" s="57"/>
      <c r="B2366" s="104" t="s">
        <v>1634</v>
      </c>
      <c r="C2366" t="s">
        <v>7933</v>
      </c>
    </row>
    <row r="2367" spans="1:3">
      <c r="A2367" s="57"/>
      <c r="B2367" s="104" t="s">
        <v>1635</v>
      </c>
      <c r="C2367" t="s">
        <v>7933</v>
      </c>
    </row>
    <row r="2368" spans="1:3">
      <c r="A2368" s="57" t="s">
        <v>6211</v>
      </c>
      <c r="B2368" s="104" t="s">
        <v>2639</v>
      </c>
      <c r="C2368" t="s">
        <v>7933</v>
      </c>
    </row>
    <row r="2369" spans="1:3">
      <c r="A2369" s="57" t="s">
        <v>6211</v>
      </c>
      <c r="B2369" s="104" t="s">
        <v>2640</v>
      </c>
      <c r="C2369" t="s">
        <v>7933</v>
      </c>
    </row>
    <row r="2370" spans="1:3">
      <c r="A2370" s="57" t="s">
        <v>1566</v>
      </c>
      <c r="B2370" s="104" t="s">
        <v>2232</v>
      </c>
      <c r="C2370" t="s">
        <v>7933</v>
      </c>
    </row>
    <row r="2371" spans="1:3">
      <c r="A2371" s="57" t="s">
        <v>6212</v>
      </c>
      <c r="B2371" s="104" t="s">
        <v>2234</v>
      </c>
      <c r="C2371" t="s">
        <v>7933</v>
      </c>
    </row>
    <row r="2372" spans="1:3">
      <c r="A2372" s="57" t="s">
        <v>6213</v>
      </c>
      <c r="B2372" s="104" t="s">
        <v>1636</v>
      </c>
      <c r="C2372" t="s">
        <v>7933</v>
      </c>
    </row>
    <row r="2373" spans="1:3">
      <c r="A2373" s="57" t="s">
        <v>6194</v>
      </c>
      <c r="B2373" s="104" t="s">
        <v>1637</v>
      </c>
      <c r="C2373" t="s">
        <v>7933</v>
      </c>
    </row>
    <row r="2374" spans="1:3">
      <c r="A2374" s="57" t="s">
        <v>6214</v>
      </c>
      <c r="B2374" s="104" t="s">
        <v>1638</v>
      </c>
      <c r="C2374" t="s">
        <v>7933</v>
      </c>
    </row>
    <row r="2375" spans="1:3">
      <c r="A2375" s="57" t="s">
        <v>6194</v>
      </c>
      <c r="B2375" s="104" t="s">
        <v>1639</v>
      </c>
      <c r="C2375" t="s">
        <v>7933</v>
      </c>
    </row>
    <row r="2376" spans="1:3">
      <c r="A2376" s="57" t="s">
        <v>6214</v>
      </c>
      <c r="B2376" s="104" t="s">
        <v>1640</v>
      </c>
      <c r="C2376" t="s">
        <v>7933</v>
      </c>
    </row>
    <row r="2377" spans="1:3">
      <c r="A2377" s="57" t="s">
        <v>6215</v>
      </c>
      <c r="B2377" s="104" t="s">
        <v>2240</v>
      </c>
      <c r="C2377" t="s">
        <v>7933</v>
      </c>
    </row>
    <row r="2378" spans="1:3">
      <c r="A2378" s="57" t="s">
        <v>6214</v>
      </c>
      <c r="B2378" s="104" t="s">
        <v>2241</v>
      </c>
      <c r="C2378" t="s">
        <v>7933</v>
      </c>
    </row>
    <row r="2379" spans="1:3">
      <c r="A2379" s="57" t="s">
        <v>6216</v>
      </c>
      <c r="B2379" s="104" t="s">
        <v>2242</v>
      </c>
      <c r="C2379" t="s">
        <v>7933</v>
      </c>
    </row>
    <row r="2380" spans="1:3">
      <c r="A2380" s="57" t="s">
        <v>6194</v>
      </c>
      <c r="B2380" s="104" t="s">
        <v>2244</v>
      </c>
      <c r="C2380" t="s">
        <v>7933</v>
      </c>
    </row>
    <row r="2381" spans="1:3">
      <c r="A2381" s="57" t="s">
        <v>6194</v>
      </c>
      <c r="B2381" s="104" t="s">
        <v>2320</v>
      </c>
      <c r="C2381" t="s">
        <v>7933</v>
      </c>
    </row>
    <row r="2382" spans="1:3">
      <c r="A2382" s="57" t="s">
        <v>6194</v>
      </c>
      <c r="B2382" s="104" t="s">
        <v>1641</v>
      </c>
      <c r="C2382" t="s">
        <v>7933</v>
      </c>
    </row>
    <row r="2383" spans="1:3">
      <c r="A2383" s="57" t="s">
        <v>6194</v>
      </c>
      <c r="B2383" s="104" t="s">
        <v>1642</v>
      </c>
      <c r="C2383" t="s">
        <v>7933</v>
      </c>
    </row>
    <row r="2384" spans="1:3">
      <c r="A2384" s="57" t="s">
        <v>6194</v>
      </c>
      <c r="B2384" s="104" t="s">
        <v>1643</v>
      </c>
      <c r="C2384" t="s">
        <v>7933</v>
      </c>
    </row>
    <row r="2385" spans="1:3">
      <c r="A2385" s="57" t="s">
        <v>6194</v>
      </c>
      <c r="B2385" s="104" t="s">
        <v>1644</v>
      </c>
      <c r="C2385" t="s">
        <v>7933</v>
      </c>
    </row>
    <row r="2386" spans="1:3">
      <c r="A2386" s="57" t="s">
        <v>6194</v>
      </c>
      <c r="B2386" s="104" t="s">
        <v>1645</v>
      </c>
      <c r="C2386" t="s">
        <v>7933</v>
      </c>
    </row>
    <row r="2387" spans="1:3">
      <c r="A2387" s="57" t="s">
        <v>6194</v>
      </c>
      <c r="B2387" s="104" t="s">
        <v>1646</v>
      </c>
      <c r="C2387" t="s">
        <v>7933</v>
      </c>
    </row>
    <row r="2388" spans="1:3">
      <c r="A2388" s="57" t="s">
        <v>6194</v>
      </c>
      <c r="B2388" s="104" t="s">
        <v>1647</v>
      </c>
      <c r="C2388" t="s">
        <v>7933</v>
      </c>
    </row>
    <row r="2389" spans="1:3">
      <c r="A2389" s="57" t="s">
        <v>6194</v>
      </c>
      <c r="B2389" s="104" t="s">
        <v>1906</v>
      </c>
      <c r="C2389" t="s">
        <v>7933</v>
      </c>
    </row>
    <row r="2390" spans="1:3">
      <c r="A2390" s="57" t="s">
        <v>6194</v>
      </c>
      <c r="B2390" s="104" t="s">
        <v>1907</v>
      </c>
      <c r="C2390" t="s">
        <v>7933</v>
      </c>
    </row>
    <row r="2391" spans="1:3">
      <c r="A2391" s="57" t="s">
        <v>1566</v>
      </c>
      <c r="B2391" s="104" t="s">
        <v>2248</v>
      </c>
      <c r="C2391" t="s">
        <v>7933</v>
      </c>
    </row>
    <row r="2392" spans="1:3">
      <c r="A2392" s="57" t="s">
        <v>1612</v>
      </c>
      <c r="B2392" s="104" t="s">
        <v>2249</v>
      </c>
      <c r="C2392" t="s">
        <v>7933</v>
      </c>
    </row>
    <row r="2393" spans="1:3">
      <c r="A2393" s="57" t="s">
        <v>1566</v>
      </c>
      <c r="B2393" s="104" t="s">
        <v>2251</v>
      </c>
      <c r="C2393" t="s">
        <v>7933</v>
      </c>
    </row>
    <row r="2394" spans="1:3">
      <c r="A2394" s="57" t="s">
        <v>1566</v>
      </c>
      <c r="B2394" s="104" t="s">
        <v>2250</v>
      </c>
      <c r="C2394" t="s">
        <v>7933</v>
      </c>
    </row>
    <row r="2395" spans="1:3">
      <c r="A2395" s="57" t="s">
        <v>1566</v>
      </c>
      <c r="B2395" s="104" t="s">
        <v>2142</v>
      </c>
      <c r="C2395" t="s">
        <v>7933</v>
      </c>
    </row>
    <row r="2396" spans="1:3">
      <c r="A2396" s="57" t="s">
        <v>1566</v>
      </c>
      <c r="B2396" s="104" t="s">
        <v>2145</v>
      </c>
      <c r="C2396" t="s">
        <v>7933</v>
      </c>
    </row>
    <row r="2397" spans="1:3">
      <c r="A2397" s="57" t="s">
        <v>6217</v>
      </c>
      <c r="B2397" s="104" t="s">
        <v>2253</v>
      </c>
      <c r="C2397" t="s">
        <v>7933</v>
      </c>
    </row>
    <row r="2398" spans="1:3">
      <c r="A2398" s="57" t="s">
        <v>2117</v>
      </c>
      <c r="B2398" s="104" t="s">
        <v>1648</v>
      </c>
      <c r="C2398" t="s">
        <v>7934</v>
      </c>
    </row>
    <row r="2399" spans="1:3">
      <c r="A2399" s="57" t="s">
        <v>6218</v>
      </c>
      <c r="B2399" s="104" t="s">
        <v>1649</v>
      </c>
      <c r="C2399" t="s">
        <v>7934</v>
      </c>
    </row>
    <row r="2400" spans="1:3">
      <c r="A2400" s="57" t="s">
        <v>6219</v>
      </c>
      <c r="B2400" s="104" t="s">
        <v>1650</v>
      </c>
      <c r="C2400" t="s">
        <v>7934</v>
      </c>
    </row>
    <row r="2401" spans="1:3">
      <c r="A2401" s="57" t="s">
        <v>6219</v>
      </c>
      <c r="B2401" s="104" t="s">
        <v>1651</v>
      </c>
      <c r="C2401" t="s">
        <v>7934</v>
      </c>
    </row>
    <row r="2402" spans="1:3">
      <c r="A2402" s="57" t="s">
        <v>6943</v>
      </c>
      <c r="B2402" s="104" t="s">
        <v>1778</v>
      </c>
      <c r="C2402" t="s">
        <v>7934</v>
      </c>
    </row>
    <row r="2403" spans="1:3">
      <c r="A2403" s="57" t="s">
        <v>6943</v>
      </c>
      <c r="B2403" s="104" t="s">
        <v>1652</v>
      </c>
      <c r="C2403" t="s">
        <v>7934</v>
      </c>
    </row>
    <row r="2404" spans="1:3">
      <c r="A2404" s="57" t="s">
        <v>6943</v>
      </c>
      <c r="B2404" s="104" t="s">
        <v>1779</v>
      </c>
      <c r="C2404" t="s">
        <v>7934</v>
      </c>
    </row>
    <row r="2405" spans="1:3">
      <c r="A2405" s="57" t="s">
        <v>2117</v>
      </c>
      <c r="B2405" s="104" t="s">
        <v>2063</v>
      </c>
      <c r="C2405" t="s">
        <v>7934</v>
      </c>
    </row>
    <row r="2406" spans="1:3">
      <c r="A2406" s="57"/>
      <c r="B2406" s="104" t="s">
        <v>2065</v>
      </c>
      <c r="C2406" t="s">
        <v>7934</v>
      </c>
    </row>
    <row r="2407" spans="1:3">
      <c r="A2407" s="57"/>
      <c r="B2407" s="104" t="s">
        <v>2067</v>
      </c>
      <c r="C2407" t="s">
        <v>7934</v>
      </c>
    </row>
    <row r="2408" spans="1:3">
      <c r="A2408" s="57"/>
      <c r="B2408" s="104" t="s">
        <v>2069</v>
      </c>
      <c r="C2408" t="s">
        <v>7934</v>
      </c>
    </row>
    <row r="2409" spans="1:3">
      <c r="A2409" s="57"/>
      <c r="B2409" s="104" t="s">
        <v>2070</v>
      </c>
      <c r="C2409" t="s">
        <v>7934</v>
      </c>
    </row>
    <row r="2410" spans="1:3">
      <c r="A2410" s="57"/>
      <c r="B2410" s="104" t="s">
        <v>2072</v>
      </c>
      <c r="C2410" t="s">
        <v>7934</v>
      </c>
    </row>
    <row r="2411" spans="1:3">
      <c r="A2411" s="57"/>
      <c r="B2411" s="104" t="s">
        <v>6965</v>
      </c>
      <c r="C2411" t="s">
        <v>7934</v>
      </c>
    </row>
    <row r="2412" spans="1:3">
      <c r="A2412" s="57" t="s">
        <v>2117</v>
      </c>
      <c r="B2412" s="104" t="s">
        <v>6967</v>
      </c>
      <c r="C2412" t="s">
        <v>7934</v>
      </c>
    </row>
    <row r="2413" spans="1:3">
      <c r="A2413" s="57" t="s">
        <v>2117</v>
      </c>
      <c r="B2413" s="104" t="s">
        <v>1818</v>
      </c>
      <c r="C2413" t="s">
        <v>7934</v>
      </c>
    </row>
    <row r="2414" spans="1:3">
      <c r="A2414" s="57" t="s">
        <v>2117</v>
      </c>
      <c r="B2414" s="104" t="s">
        <v>1819</v>
      </c>
      <c r="C2414" t="s">
        <v>7934</v>
      </c>
    </row>
    <row r="2415" spans="1:3">
      <c r="A2415" s="57"/>
      <c r="B2415" s="104" t="s">
        <v>1653</v>
      </c>
      <c r="C2415" t="s">
        <v>7934</v>
      </c>
    </row>
    <row r="2416" spans="1:3">
      <c r="A2416" s="57" t="s">
        <v>2117</v>
      </c>
      <c r="B2416" s="104" t="s">
        <v>1820</v>
      </c>
      <c r="C2416" t="s">
        <v>7934</v>
      </c>
    </row>
    <row r="2417" spans="1:3">
      <c r="A2417" s="57"/>
      <c r="B2417" s="104" t="s">
        <v>1654</v>
      </c>
      <c r="C2417" t="s">
        <v>7934</v>
      </c>
    </row>
    <row r="2418" spans="1:3">
      <c r="A2418" s="57"/>
      <c r="B2418" s="104" t="s">
        <v>1655</v>
      </c>
      <c r="C2418" t="s">
        <v>7934</v>
      </c>
    </row>
    <row r="2419" spans="1:3">
      <c r="A2419" s="57" t="s">
        <v>6220</v>
      </c>
      <c r="B2419" s="104" t="s">
        <v>7019</v>
      </c>
      <c r="C2419" t="s">
        <v>7934</v>
      </c>
    </row>
    <row r="2420" spans="1:3">
      <c r="A2420" s="57" t="s">
        <v>6220</v>
      </c>
      <c r="B2420" s="104" t="s">
        <v>7021</v>
      </c>
      <c r="C2420" t="s">
        <v>7934</v>
      </c>
    </row>
    <row r="2421" spans="1:3">
      <c r="A2421" s="57"/>
      <c r="B2421" s="104" t="s">
        <v>1656</v>
      </c>
      <c r="C2421" t="s">
        <v>7934</v>
      </c>
    </row>
    <row r="2422" spans="1:3">
      <c r="A2422" s="57"/>
      <c r="B2422" s="104" t="s">
        <v>7134</v>
      </c>
      <c r="C2422" t="s">
        <v>7934</v>
      </c>
    </row>
    <row r="2423" spans="1:3">
      <c r="A2423" s="57" t="s">
        <v>6221</v>
      </c>
      <c r="B2423" s="104" t="s">
        <v>1840</v>
      </c>
      <c r="C2423" t="s">
        <v>7934</v>
      </c>
    </row>
    <row r="2424" spans="1:3">
      <c r="A2424" s="57" t="s">
        <v>6221</v>
      </c>
      <c r="B2424" s="104" t="s">
        <v>1657</v>
      </c>
      <c r="C2424" t="s">
        <v>7934</v>
      </c>
    </row>
    <row r="2425" spans="1:3">
      <c r="A2425" s="57" t="s">
        <v>6221</v>
      </c>
      <c r="B2425" s="104" t="s">
        <v>7145</v>
      </c>
      <c r="C2425" t="s">
        <v>7934</v>
      </c>
    </row>
    <row r="2426" spans="1:3">
      <c r="A2426" s="57" t="s">
        <v>6221</v>
      </c>
      <c r="B2426" s="104" t="s">
        <v>6726</v>
      </c>
      <c r="C2426" t="s">
        <v>7934</v>
      </c>
    </row>
    <row r="2427" spans="1:3">
      <c r="A2427" s="57" t="s">
        <v>6222</v>
      </c>
      <c r="B2427" s="104" t="s">
        <v>6729</v>
      </c>
      <c r="C2427" t="s">
        <v>7934</v>
      </c>
    </row>
    <row r="2428" spans="1:3">
      <c r="A2428" s="57" t="s">
        <v>6223</v>
      </c>
      <c r="B2428" s="104" t="s">
        <v>1658</v>
      </c>
      <c r="C2428" t="s">
        <v>7934</v>
      </c>
    </row>
    <row r="2429" spans="1:3">
      <c r="A2429" s="57" t="s">
        <v>6223</v>
      </c>
      <c r="B2429" s="104" t="s">
        <v>6731</v>
      </c>
      <c r="C2429" t="s">
        <v>7934</v>
      </c>
    </row>
    <row r="2430" spans="1:3">
      <c r="A2430" s="57" t="s">
        <v>6224</v>
      </c>
      <c r="B2430" s="104" t="s">
        <v>6736</v>
      </c>
      <c r="C2430" t="s">
        <v>7934</v>
      </c>
    </row>
    <row r="2431" spans="1:3">
      <c r="A2431" s="57" t="s">
        <v>6225</v>
      </c>
      <c r="B2431" s="104" t="s">
        <v>1659</v>
      </c>
      <c r="C2431" t="s">
        <v>7934</v>
      </c>
    </row>
    <row r="2432" spans="1:3">
      <c r="A2432" s="57" t="s">
        <v>6226</v>
      </c>
      <c r="B2432" s="104" t="s">
        <v>6737</v>
      </c>
      <c r="C2432" t="s">
        <v>7934</v>
      </c>
    </row>
    <row r="2433" spans="1:3">
      <c r="A2433" s="57" t="s">
        <v>6227</v>
      </c>
      <c r="B2433" s="104" t="s">
        <v>2088</v>
      </c>
      <c r="C2433" t="s">
        <v>7934</v>
      </c>
    </row>
    <row r="2434" spans="1:3">
      <c r="A2434" s="57" t="s">
        <v>6228</v>
      </c>
      <c r="B2434" s="104" t="s">
        <v>2090</v>
      </c>
      <c r="C2434" t="s">
        <v>7934</v>
      </c>
    </row>
    <row r="2435" spans="1:3">
      <c r="A2435" s="57" t="s">
        <v>6229</v>
      </c>
      <c r="B2435" s="104" t="s">
        <v>6740</v>
      </c>
      <c r="C2435" t="s">
        <v>7934</v>
      </c>
    </row>
    <row r="2436" spans="1:3">
      <c r="A2436" s="57" t="s">
        <v>6229</v>
      </c>
      <c r="B2436" s="104" t="s">
        <v>1855</v>
      </c>
      <c r="C2436" t="s">
        <v>7934</v>
      </c>
    </row>
    <row r="2437" spans="1:3">
      <c r="A2437" s="57" t="s">
        <v>6230</v>
      </c>
      <c r="B2437" s="104" t="s">
        <v>2098</v>
      </c>
      <c r="C2437" t="s">
        <v>7934</v>
      </c>
    </row>
    <row r="2438" spans="1:3">
      <c r="A2438" s="57" t="s">
        <v>6231</v>
      </c>
      <c r="B2438" s="104" t="s">
        <v>2099</v>
      </c>
      <c r="C2438" t="s">
        <v>7934</v>
      </c>
    </row>
    <row r="2439" spans="1:3">
      <c r="A2439" s="57" t="s">
        <v>6232</v>
      </c>
      <c r="B2439" s="104" t="s">
        <v>2102</v>
      </c>
      <c r="C2439" t="s">
        <v>7934</v>
      </c>
    </row>
    <row r="2440" spans="1:3">
      <c r="A2440" s="57" t="s">
        <v>6233</v>
      </c>
      <c r="B2440" s="104" t="s">
        <v>2104</v>
      </c>
      <c r="C2440" t="s">
        <v>7934</v>
      </c>
    </row>
    <row r="2441" spans="1:3">
      <c r="A2441" s="57" t="s">
        <v>6234</v>
      </c>
      <c r="B2441" s="104" t="s">
        <v>2105</v>
      </c>
      <c r="C2441" t="s">
        <v>7934</v>
      </c>
    </row>
    <row r="2442" spans="1:3">
      <c r="A2442" s="57" t="s">
        <v>6235</v>
      </c>
      <c r="B2442" s="104" t="s">
        <v>2106</v>
      </c>
      <c r="C2442" t="s">
        <v>7934</v>
      </c>
    </row>
    <row r="2443" spans="1:3">
      <c r="A2443" s="57" t="s">
        <v>6236</v>
      </c>
      <c r="B2443" s="104" t="s">
        <v>2108</v>
      </c>
      <c r="C2443" t="s">
        <v>7934</v>
      </c>
    </row>
    <row r="2444" spans="1:3">
      <c r="A2444" s="57" t="s">
        <v>6220</v>
      </c>
      <c r="B2444" s="104" t="s">
        <v>2110</v>
      </c>
      <c r="C2444" t="s">
        <v>7934</v>
      </c>
    </row>
    <row r="2445" spans="1:3">
      <c r="A2445" s="57" t="s">
        <v>6237</v>
      </c>
      <c r="B2445" s="104" t="s">
        <v>2112</v>
      </c>
      <c r="C2445" t="s">
        <v>7934</v>
      </c>
    </row>
    <row r="2446" spans="1:3">
      <c r="A2446" s="57" t="s">
        <v>6238</v>
      </c>
      <c r="B2446" s="104" t="s">
        <v>2115</v>
      </c>
      <c r="C2446" t="s">
        <v>7934</v>
      </c>
    </row>
    <row r="2447" spans="1:3">
      <c r="A2447" s="57" t="s">
        <v>6239</v>
      </c>
      <c r="B2447" s="104" t="s">
        <v>2118</v>
      </c>
      <c r="C2447" t="s">
        <v>7934</v>
      </c>
    </row>
    <row r="2448" spans="1:3">
      <c r="A2448" s="57" t="s">
        <v>6240</v>
      </c>
      <c r="B2448" s="104" t="s">
        <v>2121</v>
      </c>
      <c r="C2448" t="s">
        <v>7934</v>
      </c>
    </row>
    <row r="2449" spans="1:3">
      <c r="A2449" s="57" t="s">
        <v>6241</v>
      </c>
      <c r="B2449" s="104" t="s">
        <v>2124</v>
      </c>
      <c r="C2449" t="s">
        <v>7934</v>
      </c>
    </row>
    <row r="2450" spans="1:3">
      <c r="A2450" s="57" t="s">
        <v>6242</v>
      </c>
      <c r="B2450" s="104" t="s">
        <v>2126</v>
      </c>
      <c r="C2450" t="s">
        <v>7934</v>
      </c>
    </row>
    <row r="2451" spans="1:3">
      <c r="A2451" s="57" t="s">
        <v>6243</v>
      </c>
      <c r="B2451" s="104" t="s">
        <v>2129</v>
      </c>
      <c r="C2451" t="s">
        <v>7934</v>
      </c>
    </row>
    <row r="2452" spans="1:3">
      <c r="A2452" s="57" t="s">
        <v>6220</v>
      </c>
      <c r="B2452" s="104" t="s">
        <v>2143</v>
      </c>
      <c r="C2452" t="s">
        <v>7934</v>
      </c>
    </row>
    <row r="2453" spans="1:3">
      <c r="A2453" s="57" t="s">
        <v>6220</v>
      </c>
      <c r="B2453" s="104" t="s">
        <v>1660</v>
      </c>
      <c r="C2453" t="s">
        <v>7934</v>
      </c>
    </row>
    <row r="2454" spans="1:3">
      <c r="A2454" s="57" t="s">
        <v>6220</v>
      </c>
      <c r="B2454" s="104" t="s">
        <v>1661</v>
      </c>
      <c r="C2454" t="s">
        <v>7934</v>
      </c>
    </row>
    <row r="2455" spans="1:3">
      <c r="A2455" s="57" t="s">
        <v>6220</v>
      </c>
      <c r="B2455" s="104" t="s">
        <v>1662</v>
      </c>
      <c r="C2455" t="s">
        <v>7934</v>
      </c>
    </row>
    <row r="2456" spans="1:3">
      <c r="A2456" s="57" t="s">
        <v>6244</v>
      </c>
      <c r="B2456" s="104" t="s">
        <v>1572</v>
      </c>
      <c r="C2456" t="s">
        <v>7934</v>
      </c>
    </row>
    <row r="2457" spans="1:3">
      <c r="A2457" s="57" t="s">
        <v>6220</v>
      </c>
      <c r="B2457" s="104" t="s">
        <v>1574</v>
      </c>
      <c r="C2457" t="s">
        <v>7934</v>
      </c>
    </row>
    <row r="2458" spans="1:3">
      <c r="A2458" s="57" t="s">
        <v>6220</v>
      </c>
      <c r="B2458" s="104" t="s">
        <v>1575</v>
      </c>
      <c r="C2458" t="s">
        <v>7934</v>
      </c>
    </row>
    <row r="2459" spans="1:3">
      <c r="A2459" s="57" t="s">
        <v>6245</v>
      </c>
      <c r="B2459" s="104" t="s">
        <v>2139</v>
      </c>
      <c r="C2459" t="s">
        <v>7934</v>
      </c>
    </row>
    <row r="2460" spans="1:3">
      <c r="A2460" s="57" t="s">
        <v>6225</v>
      </c>
      <c r="B2460" s="104" t="s">
        <v>6681</v>
      </c>
      <c r="C2460" t="s">
        <v>7934</v>
      </c>
    </row>
    <row r="2461" spans="1:3">
      <c r="A2461" s="57" t="s">
        <v>6226</v>
      </c>
      <c r="B2461" s="104" t="s">
        <v>6682</v>
      </c>
      <c r="C2461" t="s">
        <v>7934</v>
      </c>
    </row>
    <row r="2462" spans="1:3">
      <c r="A2462" s="57" t="s">
        <v>6246</v>
      </c>
      <c r="B2462" s="104" t="s">
        <v>1663</v>
      </c>
      <c r="C2462" t="s">
        <v>7934</v>
      </c>
    </row>
    <row r="2463" spans="1:3">
      <c r="A2463" s="57" t="s">
        <v>2117</v>
      </c>
      <c r="B2463" s="104" t="s">
        <v>1664</v>
      </c>
      <c r="C2463" t="s">
        <v>7934</v>
      </c>
    </row>
    <row r="2464" spans="1:3">
      <c r="A2464" s="57"/>
      <c r="B2464" s="104" t="s">
        <v>6469</v>
      </c>
      <c r="C2464" t="s">
        <v>7934</v>
      </c>
    </row>
    <row r="2465" spans="1:3">
      <c r="A2465" s="57" t="s">
        <v>6246</v>
      </c>
      <c r="B2465" s="104" t="s">
        <v>6472</v>
      </c>
      <c r="C2465" t="s">
        <v>7934</v>
      </c>
    </row>
    <row r="2466" spans="1:3">
      <c r="A2466" s="57" t="s">
        <v>6246</v>
      </c>
      <c r="B2466" s="104" t="s">
        <v>6474</v>
      </c>
      <c r="C2466" t="s">
        <v>7934</v>
      </c>
    </row>
    <row r="2467" spans="1:3">
      <c r="A2467" s="57" t="s">
        <v>6246</v>
      </c>
      <c r="B2467" s="104" t="s">
        <v>6477</v>
      </c>
      <c r="C2467" t="s">
        <v>7934</v>
      </c>
    </row>
    <row r="2468" spans="1:3">
      <c r="A2468" s="57"/>
      <c r="B2468" s="104" t="s">
        <v>6480</v>
      </c>
      <c r="C2468" t="s">
        <v>7934</v>
      </c>
    </row>
    <row r="2469" spans="1:3">
      <c r="A2469" s="57"/>
      <c r="B2469" s="104" t="s">
        <v>6483</v>
      </c>
      <c r="C2469" t="s">
        <v>7934</v>
      </c>
    </row>
    <row r="2470" spans="1:3">
      <c r="A2470" s="57"/>
      <c r="B2470" s="104" t="s">
        <v>6486</v>
      </c>
      <c r="C2470" t="s">
        <v>7934</v>
      </c>
    </row>
    <row r="2471" spans="1:3">
      <c r="A2471" s="57"/>
      <c r="B2471" s="104" t="s">
        <v>6489</v>
      </c>
      <c r="C2471" t="s">
        <v>7934</v>
      </c>
    </row>
    <row r="2472" spans="1:3">
      <c r="A2472" s="57"/>
      <c r="B2472" s="104" t="s">
        <v>6492</v>
      </c>
      <c r="C2472" t="s">
        <v>7934</v>
      </c>
    </row>
    <row r="2473" spans="1:3">
      <c r="A2473" s="57"/>
      <c r="B2473" s="104" t="s">
        <v>6495</v>
      </c>
      <c r="C2473" t="s">
        <v>7934</v>
      </c>
    </row>
    <row r="2474" spans="1:3">
      <c r="A2474" s="57"/>
      <c r="B2474" s="104" t="s">
        <v>6468</v>
      </c>
      <c r="C2474" t="s">
        <v>7934</v>
      </c>
    </row>
    <row r="2475" spans="1:3">
      <c r="A2475" s="57"/>
      <c r="B2475" s="104" t="s">
        <v>6500</v>
      </c>
      <c r="C2475" t="s">
        <v>7934</v>
      </c>
    </row>
    <row r="2476" spans="1:3">
      <c r="A2476" s="57"/>
      <c r="B2476" s="104" t="s">
        <v>6502</v>
      </c>
      <c r="C2476" t="s">
        <v>7934</v>
      </c>
    </row>
    <row r="2477" spans="1:3">
      <c r="A2477" s="57"/>
      <c r="B2477" s="104" t="s">
        <v>6505</v>
      </c>
      <c r="C2477" t="s">
        <v>7934</v>
      </c>
    </row>
    <row r="2478" spans="1:3">
      <c r="A2478" s="57"/>
      <c r="B2478" s="104" t="s">
        <v>6506</v>
      </c>
      <c r="C2478" t="s">
        <v>7934</v>
      </c>
    </row>
    <row r="2479" spans="1:3">
      <c r="A2479" s="57"/>
      <c r="B2479" s="104" t="s">
        <v>2442</v>
      </c>
      <c r="C2479" t="s">
        <v>7934</v>
      </c>
    </row>
    <row r="2480" spans="1:3">
      <c r="A2480" s="57"/>
      <c r="B2480" s="104" t="s">
        <v>6507</v>
      </c>
      <c r="C2480" t="s">
        <v>7934</v>
      </c>
    </row>
    <row r="2481" spans="1:3">
      <c r="A2481" s="57"/>
      <c r="B2481" s="104" t="s">
        <v>2450</v>
      </c>
      <c r="C2481" t="s">
        <v>7934</v>
      </c>
    </row>
    <row r="2482" spans="1:3">
      <c r="A2482" s="57"/>
      <c r="B2482" s="104" t="s">
        <v>6510</v>
      </c>
      <c r="C2482" t="s">
        <v>7934</v>
      </c>
    </row>
    <row r="2483" spans="1:3">
      <c r="A2483" s="57"/>
      <c r="B2483" s="104" t="s">
        <v>6512</v>
      </c>
      <c r="C2483" t="s">
        <v>7934</v>
      </c>
    </row>
    <row r="2484" spans="1:3">
      <c r="A2484" s="57"/>
      <c r="B2484" s="104" t="s">
        <v>6513</v>
      </c>
      <c r="C2484" t="s">
        <v>7934</v>
      </c>
    </row>
    <row r="2485" spans="1:3">
      <c r="A2485" s="57"/>
      <c r="B2485" s="104" t="s">
        <v>6514</v>
      </c>
      <c r="C2485" t="s">
        <v>7934</v>
      </c>
    </row>
    <row r="2486" spans="1:3">
      <c r="A2486" s="57"/>
      <c r="B2486" s="104" t="s">
        <v>6516</v>
      </c>
      <c r="C2486" t="s">
        <v>7934</v>
      </c>
    </row>
    <row r="2487" spans="1:3">
      <c r="A2487" s="57"/>
      <c r="B2487" s="104" t="s">
        <v>6518</v>
      </c>
      <c r="C2487" t="s">
        <v>7934</v>
      </c>
    </row>
    <row r="2488" spans="1:3">
      <c r="A2488" s="57"/>
      <c r="B2488" s="104" t="s">
        <v>6519</v>
      </c>
      <c r="C2488" t="s">
        <v>7934</v>
      </c>
    </row>
    <row r="2489" spans="1:3">
      <c r="A2489" s="57"/>
      <c r="B2489" s="104" t="s">
        <v>6520</v>
      </c>
      <c r="C2489" t="s">
        <v>7934</v>
      </c>
    </row>
    <row r="2490" spans="1:3">
      <c r="A2490" s="57"/>
      <c r="B2490" s="104" t="s">
        <v>6521</v>
      </c>
      <c r="C2490" t="s">
        <v>7934</v>
      </c>
    </row>
    <row r="2491" spans="1:3">
      <c r="A2491" s="57"/>
      <c r="B2491" s="104" t="s">
        <v>6522</v>
      </c>
      <c r="C2491" t="s">
        <v>7934</v>
      </c>
    </row>
    <row r="2492" spans="1:3">
      <c r="A2492" s="57"/>
      <c r="B2492" s="104" t="s">
        <v>6523</v>
      </c>
      <c r="C2492" t="s">
        <v>7934</v>
      </c>
    </row>
    <row r="2493" spans="1:3">
      <c r="A2493" s="57" t="s">
        <v>6246</v>
      </c>
      <c r="B2493" s="104" t="s">
        <v>2231</v>
      </c>
      <c r="C2493" t="s">
        <v>7934</v>
      </c>
    </row>
    <row r="2494" spans="1:3">
      <c r="A2494" s="57" t="s">
        <v>6246</v>
      </c>
      <c r="B2494" s="104" t="s">
        <v>6524</v>
      </c>
      <c r="C2494" t="s">
        <v>7934</v>
      </c>
    </row>
    <row r="2495" spans="1:3">
      <c r="A2495" s="57" t="s">
        <v>6246</v>
      </c>
      <c r="B2495" s="104" t="s">
        <v>2228</v>
      </c>
      <c r="C2495" t="s">
        <v>7934</v>
      </c>
    </row>
    <row r="2496" spans="1:3">
      <c r="A2496" s="57" t="s">
        <v>6220</v>
      </c>
      <c r="B2496" s="104" t="s">
        <v>6435</v>
      </c>
      <c r="C2496" t="s">
        <v>7934</v>
      </c>
    </row>
    <row r="2497" spans="1:3">
      <c r="A2497" s="57" t="s">
        <v>6165</v>
      </c>
      <c r="B2497" s="104" t="s">
        <v>2058</v>
      </c>
      <c r="C2497" t="s">
        <v>7935</v>
      </c>
    </row>
    <row r="2498" spans="1:3">
      <c r="A2498" s="57" t="s">
        <v>6247</v>
      </c>
      <c r="B2498" s="104" t="s">
        <v>1778</v>
      </c>
      <c r="C2498" t="s">
        <v>7935</v>
      </c>
    </row>
    <row r="2499" spans="1:3">
      <c r="A2499" s="57" t="s">
        <v>6248</v>
      </c>
      <c r="B2499" s="104" t="s">
        <v>1652</v>
      </c>
      <c r="C2499" t="s">
        <v>7935</v>
      </c>
    </row>
    <row r="2500" spans="1:3">
      <c r="A2500" s="57" t="s">
        <v>6249</v>
      </c>
      <c r="B2500" s="104" t="s">
        <v>2067</v>
      </c>
      <c r="C2500" t="s">
        <v>7935</v>
      </c>
    </row>
    <row r="2501" spans="1:3">
      <c r="A2501" s="57" t="s">
        <v>6250</v>
      </c>
      <c r="B2501" s="104" t="s">
        <v>2069</v>
      </c>
      <c r="C2501" t="s">
        <v>7935</v>
      </c>
    </row>
    <row r="2502" spans="1:3">
      <c r="A2502" s="57" t="s">
        <v>6251</v>
      </c>
      <c r="B2502" s="104" t="s">
        <v>2070</v>
      </c>
      <c r="C2502" t="s">
        <v>7935</v>
      </c>
    </row>
    <row r="2503" spans="1:3">
      <c r="A2503" s="57" t="s">
        <v>6252</v>
      </c>
      <c r="B2503" s="104" t="s">
        <v>2072</v>
      </c>
      <c r="C2503" t="s">
        <v>7935</v>
      </c>
    </row>
    <row r="2504" spans="1:3">
      <c r="A2504" s="57" t="s">
        <v>6165</v>
      </c>
      <c r="B2504" s="104" t="s">
        <v>2073</v>
      </c>
      <c r="C2504" t="s">
        <v>7935</v>
      </c>
    </row>
    <row r="2505" spans="1:3">
      <c r="A2505" s="57" t="s">
        <v>6253</v>
      </c>
      <c r="B2505" s="104" t="s">
        <v>2074</v>
      </c>
      <c r="C2505" t="s">
        <v>7935</v>
      </c>
    </row>
    <row r="2506" spans="1:3">
      <c r="A2506" s="57" t="s">
        <v>6254</v>
      </c>
      <c r="B2506" s="104" t="s">
        <v>2076</v>
      </c>
      <c r="C2506" t="s">
        <v>7935</v>
      </c>
    </row>
    <row r="2507" spans="1:3">
      <c r="A2507" s="57" t="s">
        <v>6255</v>
      </c>
      <c r="B2507" s="104" t="s">
        <v>7015</v>
      </c>
      <c r="C2507" t="s">
        <v>7935</v>
      </c>
    </row>
    <row r="2508" spans="1:3">
      <c r="A2508" s="57" t="s">
        <v>6256</v>
      </c>
      <c r="B2508" s="104" t="s">
        <v>7017</v>
      </c>
      <c r="C2508" t="s">
        <v>7935</v>
      </c>
    </row>
    <row r="2509" spans="1:3">
      <c r="A2509" s="57" t="s">
        <v>6165</v>
      </c>
      <c r="B2509" s="104" t="s">
        <v>2080</v>
      </c>
      <c r="C2509" t="s">
        <v>7935</v>
      </c>
    </row>
    <row r="2510" spans="1:3">
      <c r="A2510" s="57" t="s">
        <v>7335</v>
      </c>
      <c r="B2510" s="104" t="s">
        <v>5803</v>
      </c>
      <c r="C2510" t="s">
        <v>7935</v>
      </c>
    </row>
    <row r="2511" spans="1:3">
      <c r="A2511" s="57" t="s">
        <v>6257</v>
      </c>
      <c r="B2511" s="104" t="s">
        <v>2082</v>
      </c>
      <c r="C2511" t="s">
        <v>7935</v>
      </c>
    </row>
    <row r="2512" spans="1:3">
      <c r="A2512" s="57" t="s">
        <v>6258</v>
      </c>
      <c r="B2512" s="104" t="s">
        <v>2083</v>
      </c>
      <c r="C2512" t="s">
        <v>7935</v>
      </c>
    </row>
    <row r="2513" spans="1:3">
      <c r="A2513" s="57" t="s">
        <v>6259</v>
      </c>
      <c r="B2513" s="104" t="s">
        <v>2085</v>
      </c>
      <c r="C2513" t="s">
        <v>7935</v>
      </c>
    </row>
    <row r="2514" spans="1:3">
      <c r="A2514" s="57" t="s">
        <v>6260</v>
      </c>
      <c r="B2514" s="104" t="s">
        <v>2087</v>
      </c>
      <c r="C2514" t="s">
        <v>7935</v>
      </c>
    </row>
    <row r="2515" spans="1:3">
      <c r="A2515" s="57" t="s">
        <v>6261</v>
      </c>
      <c r="B2515" s="104" t="s">
        <v>2088</v>
      </c>
      <c r="C2515" t="s">
        <v>7935</v>
      </c>
    </row>
    <row r="2516" spans="1:3">
      <c r="A2516" s="57" t="s">
        <v>6262</v>
      </c>
      <c r="B2516" s="104" t="s">
        <v>2090</v>
      </c>
      <c r="C2516" t="s">
        <v>7935</v>
      </c>
    </row>
    <row r="2517" spans="1:3">
      <c r="A2517" s="57" t="s">
        <v>6263</v>
      </c>
      <c r="B2517" s="104" t="s">
        <v>2092</v>
      </c>
      <c r="C2517" t="s">
        <v>7935</v>
      </c>
    </row>
    <row r="2518" spans="1:3">
      <c r="A2518" s="57" t="s">
        <v>6165</v>
      </c>
      <c r="B2518" s="104" t="s">
        <v>2094</v>
      </c>
      <c r="C2518" t="s">
        <v>7935</v>
      </c>
    </row>
    <row r="2519" spans="1:3">
      <c r="A2519" s="57" t="s">
        <v>6165</v>
      </c>
      <c r="B2519" s="104" t="s">
        <v>2096</v>
      </c>
      <c r="C2519" t="s">
        <v>7935</v>
      </c>
    </row>
    <row r="2520" spans="1:3">
      <c r="A2520" s="57" t="s">
        <v>5804</v>
      </c>
      <c r="B2520" s="104" t="s">
        <v>2098</v>
      </c>
      <c r="C2520" t="s">
        <v>7935</v>
      </c>
    </row>
    <row r="2521" spans="1:3">
      <c r="A2521" s="57" t="s">
        <v>7336</v>
      </c>
      <c r="B2521" s="104" t="s">
        <v>2099</v>
      </c>
      <c r="C2521" t="s">
        <v>7935</v>
      </c>
    </row>
    <row r="2522" spans="1:3">
      <c r="A2522" s="57" t="s">
        <v>6264</v>
      </c>
      <c r="B2522" s="104" t="s">
        <v>2102</v>
      </c>
      <c r="C2522" t="s">
        <v>7935</v>
      </c>
    </row>
    <row r="2523" spans="1:3">
      <c r="A2523" s="57" t="s">
        <v>6265</v>
      </c>
      <c r="B2523" s="104" t="s">
        <v>2104</v>
      </c>
      <c r="C2523" t="s">
        <v>7935</v>
      </c>
    </row>
    <row r="2524" spans="1:3">
      <c r="A2524" s="57" t="s">
        <v>6266</v>
      </c>
      <c r="B2524" s="104" t="s">
        <v>2105</v>
      </c>
      <c r="C2524" t="s">
        <v>7935</v>
      </c>
    </row>
    <row r="2525" spans="1:3">
      <c r="A2525" s="57" t="s">
        <v>6267</v>
      </c>
      <c r="B2525" s="104" t="s">
        <v>2106</v>
      </c>
      <c r="C2525" t="s">
        <v>7935</v>
      </c>
    </row>
    <row r="2526" spans="1:3">
      <c r="A2526" s="57" t="s">
        <v>5262</v>
      </c>
      <c r="B2526" s="104" t="s">
        <v>2108</v>
      </c>
      <c r="C2526" t="s">
        <v>7935</v>
      </c>
    </row>
    <row r="2527" spans="1:3">
      <c r="A2527" s="57" t="s">
        <v>6268</v>
      </c>
      <c r="B2527" s="104" t="s">
        <v>2110</v>
      </c>
      <c r="C2527" t="s">
        <v>7935</v>
      </c>
    </row>
    <row r="2528" spans="1:3">
      <c r="A2528" s="57" t="s">
        <v>6269</v>
      </c>
      <c r="B2528" s="104" t="s">
        <v>2112</v>
      </c>
      <c r="C2528" t="s">
        <v>7935</v>
      </c>
    </row>
    <row r="2529" spans="1:3">
      <c r="A2529" s="57" t="s">
        <v>6270</v>
      </c>
      <c r="B2529" s="104" t="s">
        <v>2115</v>
      </c>
      <c r="C2529" t="s">
        <v>7935</v>
      </c>
    </row>
    <row r="2530" spans="1:3">
      <c r="A2530" s="57" t="s">
        <v>5262</v>
      </c>
      <c r="B2530" s="104" t="s">
        <v>2118</v>
      </c>
      <c r="C2530" t="s">
        <v>7935</v>
      </c>
    </row>
    <row r="2531" spans="1:3">
      <c r="A2531" s="57" t="s">
        <v>5806</v>
      </c>
      <c r="B2531" s="104" t="s">
        <v>2121</v>
      </c>
      <c r="C2531" t="s">
        <v>7935</v>
      </c>
    </row>
    <row r="2532" spans="1:3">
      <c r="A2532" s="57" t="s">
        <v>6271</v>
      </c>
      <c r="B2532" s="104" t="s">
        <v>2124</v>
      </c>
      <c r="C2532" t="s">
        <v>7935</v>
      </c>
    </row>
    <row r="2533" spans="1:3">
      <c r="A2533" s="57" t="s">
        <v>6272</v>
      </c>
      <c r="B2533" s="104" t="s">
        <v>2126</v>
      </c>
      <c r="C2533" t="s">
        <v>7935</v>
      </c>
    </row>
    <row r="2534" spans="1:3">
      <c r="A2534" s="57" t="s">
        <v>6273</v>
      </c>
      <c r="B2534" s="104" t="s">
        <v>2129</v>
      </c>
      <c r="C2534" t="s">
        <v>7935</v>
      </c>
    </row>
    <row r="2535" spans="1:3">
      <c r="A2535" s="57" t="s">
        <v>5262</v>
      </c>
      <c r="B2535" s="104" t="s">
        <v>2131</v>
      </c>
      <c r="C2535" t="s">
        <v>7935</v>
      </c>
    </row>
    <row r="2536" spans="1:3">
      <c r="A2536" s="57" t="s">
        <v>6274</v>
      </c>
      <c r="B2536" s="104" t="s">
        <v>2134</v>
      </c>
      <c r="C2536" t="s">
        <v>7935</v>
      </c>
    </row>
    <row r="2537" spans="1:3">
      <c r="A2537" s="57" t="s">
        <v>5807</v>
      </c>
      <c r="B2537" s="104" t="s">
        <v>2137</v>
      </c>
      <c r="C2537" t="s">
        <v>7935</v>
      </c>
    </row>
    <row r="2538" spans="1:3">
      <c r="A2538" s="57" t="s">
        <v>5804</v>
      </c>
      <c r="B2538" s="104" t="s">
        <v>2140</v>
      </c>
      <c r="C2538" t="s">
        <v>7935</v>
      </c>
    </row>
    <row r="2539" spans="1:3">
      <c r="A2539" s="57" t="s">
        <v>5808</v>
      </c>
      <c r="B2539" s="104" t="s">
        <v>2143</v>
      </c>
      <c r="C2539" t="s">
        <v>7935</v>
      </c>
    </row>
    <row r="2540" spans="1:3">
      <c r="A2540" s="57" t="s">
        <v>6742</v>
      </c>
      <c r="B2540" s="104" t="s">
        <v>2146</v>
      </c>
      <c r="C2540" t="s">
        <v>7935</v>
      </c>
    </row>
    <row r="2541" spans="1:3">
      <c r="A2541" s="57" t="s">
        <v>5809</v>
      </c>
      <c r="B2541" s="104" t="s">
        <v>2149</v>
      </c>
      <c r="C2541" t="s">
        <v>7935</v>
      </c>
    </row>
    <row r="2542" spans="1:3">
      <c r="A2542" s="57" t="s">
        <v>6275</v>
      </c>
      <c r="B2542" s="104" t="s">
        <v>2139</v>
      </c>
      <c r="C2542" t="s">
        <v>7935</v>
      </c>
    </row>
    <row r="2543" spans="1:3">
      <c r="A2543" s="57" t="s">
        <v>7147</v>
      </c>
      <c r="B2543" s="104" t="s">
        <v>2153</v>
      </c>
      <c r="C2543" t="s">
        <v>7935</v>
      </c>
    </row>
    <row r="2544" spans="1:3">
      <c r="A2544" s="57" t="s">
        <v>6276</v>
      </c>
      <c r="B2544" s="104" t="s">
        <v>2081</v>
      </c>
      <c r="C2544" t="s">
        <v>7935</v>
      </c>
    </row>
    <row r="2545" spans="1:3">
      <c r="A2545" s="57" t="s">
        <v>7147</v>
      </c>
      <c r="B2545" s="104" t="s">
        <v>2157</v>
      </c>
      <c r="C2545" t="s">
        <v>7935</v>
      </c>
    </row>
    <row r="2546" spans="1:3">
      <c r="A2546" s="57" t="s">
        <v>7147</v>
      </c>
      <c r="B2546" s="104" t="s">
        <v>2160</v>
      </c>
      <c r="C2546" t="s">
        <v>7935</v>
      </c>
    </row>
    <row r="2547" spans="1:3">
      <c r="A2547" s="57" t="s">
        <v>6277</v>
      </c>
      <c r="B2547" s="104" t="s">
        <v>2086</v>
      </c>
      <c r="C2547" t="s">
        <v>7935</v>
      </c>
    </row>
    <row r="2548" spans="1:3">
      <c r="A2548" s="57"/>
      <c r="B2548" s="104" t="s">
        <v>2164</v>
      </c>
      <c r="C2548" t="s">
        <v>7935</v>
      </c>
    </row>
    <row r="2549" spans="1:3">
      <c r="A2549" s="57" t="s">
        <v>7158</v>
      </c>
      <c r="B2549" s="104" t="s">
        <v>2166</v>
      </c>
      <c r="C2549" t="s">
        <v>7935</v>
      </c>
    </row>
    <row r="2550" spans="1:3">
      <c r="A2550" s="57" t="s">
        <v>6278</v>
      </c>
      <c r="B2550" s="104" t="s">
        <v>2168</v>
      </c>
      <c r="C2550" t="s">
        <v>7935</v>
      </c>
    </row>
    <row r="2551" spans="1:3">
      <c r="A2551" s="57" t="s">
        <v>6279</v>
      </c>
      <c r="B2551" s="104" t="s">
        <v>2214</v>
      </c>
      <c r="C2551" t="s">
        <v>7935</v>
      </c>
    </row>
    <row r="2552" spans="1:3">
      <c r="A2552" s="57" t="s">
        <v>7158</v>
      </c>
      <c r="B2552" s="104" t="s">
        <v>2217</v>
      </c>
      <c r="C2552" t="s">
        <v>7935</v>
      </c>
    </row>
    <row r="2553" spans="1:3">
      <c r="A2553" s="57" t="s">
        <v>7158</v>
      </c>
      <c r="B2553" s="104" t="s">
        <v>2220</v>
      </c>
      <c r="C2553" t="s">
        <v>7935</v>
      </c>
    </row>
    <row r="2554" spans="1:3">
      <c r="A2554" s="57" t="s">
        <v>7158</v>
      </c>
      <c r="B2554" s="104" t="s">
        <v>2223</v>
      </c>
      <c r="C2554" t="s">
        <v>7935</v>
      </c>
    </row>
    <row r="2555" spans="1:3">
      <c r="A2555" s="57" t="s">
        <v>7158</v>
      </c>
      <c r="B2555" s="104" t="s">
        <v>2224</v>
      </c>
      <c r="C2555" t="s">
        <v>7935</v>
      </c>
    </row>
    <row r="2556" spans="1:3">
      <c r="A2556" s="57" t="s">
        <v>6280</v>
      </c>
      <c r="B2556" s="104" t="s">
        <v>2227</v>
      </c>
      <c r="C2556" t="s">
        <v>7935</v>
      </c>
    </row>
    <row r="2557" spans="1:3">
      <c r="A2557" s="57" t="s">
        <v>6281</v>
      </c>
      <c r="B2557" s="104" t="s">
        <v>2230</v>
      </c>
      <c r="C2557" t="s">
        <v>7935</v>
      </c>
    </row>
    <row r="2558" spans="1:3">
      <c r="A2558" s="57" t="s">
        <v>6282</v>
      </c>
      <c r="B2558" s="104" t="s">
        <v>5810</v>
      </c>
      <c r="C2558" t="s">
        <v>7935</v>
      </c>
    </row>
    <row r="2559" spans="1:3">
      <c r="A2559" s="57" t="s">
        <v>7158</v>
      </c>
      <c r="B2559" s="104" t="s">
        <v>5811</v>
      </c>
      <c r="C2559" t="s">
        <v>7935</v>
      </c>
    </row>
    <row r="2560" spans="1:3">
      <c r="A2560" s="57" t="s">
        <v>7158</v>
      </c>
      <c r="B2560" s="104" t="s">
        <v>5812</v>
      </c>
      <c r="C2560" t="s">
        <v>7935</v>
      </c>
    </row>
    <row r="2561" spans="1:3">
      <c r="A2561" s="57" t="s">
        <v>7158</v>
      </c>
      <c r="B2561" s="104" t="s">
        <v>5813</v>
      </c>
      <c r="C2561" t="s">
        <v>7935</v>
      </c>
    </row>
    <row r="2562" spans="1:3">
      <c r="A2562" s="57" t="s">
        <v>6283</v>
      </c>
      <c r="B2562" s="104" t="s">
        <v>5814</v>
      </c>
      <c r="C2562" t="s">
        <v>7935</v>
      </c>
    </row>
    <row r="2563" spans="1:3">
      <c r="A2563" s="57" t="s">
        <v>7158</v>
      </c>
      <c r="B2563" s="104" t="s">
        <v>5815</v>
      </c>
      <c r="C2563" t="s">
        <v>7935</v>
      </c>
    </row>
    <row r="2564" spans="1:3">
      <c r="A2564" s="57" t="s">
        <v>6284</v>
      </c>
      <c r="B2564" s="104" t="s">
        <v>5816</v>
      </c>
      <c r="C2564" t="s">
        <v>7935</v>
      </c>
    </row>
    <row r="2565" spans="1:3">
      <c r="A2565" s="57" t="s">
        <v>7158</v>
      </c>
      <c r="B2565" s="104" t="s">
        <v>5817</v>
      </c>
      <c r="C2565" t="s">
        <v>7935</v>
      </c>
    </row>
    <row r="2566" spans="1:3">
      <c r="A2566" s="57" t="s">
        <v>6285</v>
      </c>
      <c r="B2566" s="104" t="s">
        <v>2170</v>
      </c>
      <c r="C2566" t="s">
        <v>7935</v>
      </c>
    </row>
    <row r="2567" spans="1:3">
      <c r="A2567" s="57" t="s">
        <v>6286</v>
      </c>
      <c r="B2567" s="104" t="s">
        <v>2079</v>
      </c>
      <c r="C2567" t="s">
        <v>7935</v>
      </c>
    </row>
    <row r="2568" spans="1:3">
      <c r="A2568" s="57" t="s">
        <v>6283</v>
      </c>
      <c r="B2568" s="104" t="s">
        <v>2188</v>
      </c>
      <c r="C2568" t="s">
        <v>7935</v>
      </c>
    </row>
    <row r="2569" spans="1:3">
      <c r="A2569" s="57" t="s">
        <v>6287</v>
      </c>
      <c r="B2569" s="104" t="s">
        <v>2175</v>
      </c>
      <c r="C2569" t="s">
        <v>7935</v>
      </c>
    </row>
    <row r="2570" spans="1:3">
      <c r="A2570" s="57" t="s">
        <v>7147</v>
      </c>
      <c r="B2570" s="104" t="s">
        <v>2177</v>
      </c>
      <c r="C2570" t="s">
        <v>7935</v>
      </c>
    </row>
    <row r="2571" spans="1:3">
      <c r="A2571" s="57" t="s">
        <v>7147</v>
      </c>
      <c r="B2571" s="104" t="s">
        <v>2180</v>
      </c>
      <c r="C2571" t="s">
        <v>7935</v>
      </c>
    </row>
    <row r="2572" spans="1:3">
      <c r="A2572" s="57" t="s">
        <v>6288</v>
      </c>
      <c r="B2572" s="104" t="s">
        <v>2182</v>
      </c>
      <c r="C2572" t="s">
        <v>7935</v>
      </c>
    </row>
    <row r="2573" spans="1:3">
      <c r="A2573" s="57"/>
      <c r="B2573" s="104" t="s">
        <v>1596</v>
      </c>
      <c r="C2573" t="s">
        <v>7935</v>
      </c>
    </row>
    <row r="2574" spans="1:3">
      <c r="A2574" s="57" t="s">
        <v>7147</v>
      </c>
      <c r="B2574" s="104" t="s">
        <v>5818</v>
      </c>
      <c r="C2574" t="s">
        <v>7935</v>
      </c>
    </row>
    <row r="2575" spans="1:3">
      <c r="A2575" s="57" t="s">
        <v>6288</v>
      </c>
      <c r="B2575" s="104" t="s">
        <v>1709</v>
      </c>
      <c r="C2575" t="s">
        <v>7935</v>
      </c>
    </row>
    <row r="2576" spans="1:3">
      <c r="A2576" s="57" t="s">
        <v>7158</v>
      </c>
      <c r="B2576" s="104" t="s">
        <v>1597</v>
      </c>
      <c r="C2576" t="s">
        <v>7935</v>
      </c>
    </row>
    <row r="2577" spans="1:3">
      <c r="A2577" s="57" t="s">
        <v>6289</v>
      </c>
      <c r="B2577" s="104" t="s">
        <v>1724</v>
      </c>
      <c r="C2577" t="s">
        <v>7935</v>
      </c>
    </row>
    <row r="2578" spans="1:3">
      <c r="A2578" s="57" t="s">
        <v>7158</v>
      </c>
      <c r="B2578" s="104" t="s">
        <v>2185</v>
      </c>
      <c r="C2578" t="s">
        <v>7935</v>
      </c>
    </row>
    <row r="2579" spans="1:3">
      <c r="A2579" s="57" t="s">
        <v>7337</v>
      </c>
      <c r="B2579" s="104" t="s">
        <v>2186</v>
      </c>
      <c r="C2579" t="s">
        <v>7935</v>
      </c>
    </row>
    <row r="2580" spans="1:3">
      <c r="A2580" s="57" t="s">
        <v>7158</v>
      </c>
      <c r="B2580" s="104" t="s">
        <v>5819</v>
      </c>
      <c r="C2580" t="s">
        <v>7935</v>
      </c>
    </row>
    <row r="2581" spans="1:3">
      <c r="A2581" s="57" t="s">
        <v>7158</v>
      </c>
      <c r="B2581" s="104" t="s">
        <v>1729</v>
      </c>
      <c r="C2581" t="s">
        <v>7935</v>
      </c>
    </row>
    <row r="2582" spans="1:3">
      <c r="A2582" s="57" t="s">
        <v>7158</v>
      </c>
      <c r="B2582" s="104" t="s">
        <v>1603</v>
      </c>
      <c r="C2582" t="s">
        <v>7935</v>
      </c>
    </row>
    <row r="2583" spans="1:3">
      <c r="A2583" s="57" t="s">
        <v>7158</v>
      </c>
      <c r="B2583" s="104" t="s">
        <v>1739</v>
      </c>
      <c r="C2583" t="s">
        <v>7935</v>
      </c>
    </row>
    <row r="2584" spans="1:3">
      <c r="A2584" s="57" t="s">
        <v>7158</v>
      </c>
      <c r="B2584" s="104" t="s">
        <v>5820</v>
      </c>
      <c r="C2584" t="s">
        <v>7935</v>
      </c>
    </row>
    <row r="2585" spans="1:3">
      <c r="A2585" s="57" t="s">
        <v>7158</v>
      </c>
      <c r="B2585" s="104" t="s">
        <v>1742</v>
      </c>
      <c r="C2585" t="s">
        <v>7935</v>
      </c>
    </row>
    <row r="2586" spans="1:3">
      <c r="A2586" s="57" t="s">
        <v>7158</v>
      </c>
      <c r="B2586" s="104" t="s">
        <v>5821</v>
      </c>
      <c r="C2586" t="s">
        <v>7935</v>
      </c>
    </row>
    <row r="2587" spans="1:3">
      <c r="A2587" s="57" t="s">
        <v>7158</v>
      </c>
      <c r="B2587" s="104" t="s">
        <v>5822</v>
      </c>
      <c r="C2587" t="s">
        <v>7935</v>
      </c>
    </row>
    <row r="2588" spans="1:3">
      <c r="A2588" s="57" t="s">
        <v>7158</v>
      </c>
      <c r="B2588" s="104" t="s">
        <v>5823</v>
      </c>
      <c r="C2588" t="s">
        <v>7935</v>
      </c>
    </row>
    <row r="2589" spans="1:3">
      <c r="A2589" s="57" t="s">
        <v>7158</v>
      </c>
      <c r="B2589" s="104" t="s">
        <v>5824</v>
      </c>
      <c r="C2589" t="s">
        <v>7935</v>
      </c>
    </row>
    <row r="2590" spans="1:3">
      <c r="A2590" s="57" t="s">
        <v>7158</v>
      </c>
      <c r="B2590" s="104" t="s">
        <v>5825</v>
      </c>
      <c r="C2590" t="s">
        <v>7935</v>
      </c>
    </row>
    <row r="2591" spans="1:3">
      <c r="A2591" s="57" t="s">
        <v>7158</v>
      </c>
      <c r="B2591" s="104" t="s">
        <v>5826</v>
      </c>
      <c r="C2591" t="s">
        <v>7935</v>
      </c>
    </row>
    <row r="2592" spans="1:3">
      <c r="A2592" s="57" t="s">
        <v>7158</v>
      </c>
      <c r="B2592" s="104" t="s">
        <v>5827</v>
      </c>
      <c r="C2592" t="s">
        <v>7935</v>
      </c>
    </row>
    <row r="2593" spans="1:3">
      <c r="A2593" s="57" t="s">
        <v>7158</v>
      </c>
      <c r="B2593" s="104" t="s">
        <v>1743</v>
      </c>
      <c r="C2593" t="s">
        <v>7935</v>
      </c>
    </row>
    <row r="2594" spans="1:3">
      <c r="A2594" s="57" t="s">
        <v>7158</v>
      </c>
      <c r="B2594" s="104" t="s">
        <v>1744</v>
      </c>
      <c r="C2594" t="s">
        <v>7935</v>
      </c>
    </row>
    <row r="2595" spans="1:3">
      <c r="A2595" s="57" t="s">
        <v>7158</v>
      </c>
      <c r="B2595" s="104" t="s">
        <v>1745</v>
      </c>
      <c r="C2595" t="s">
        <v>7935</v>
      </c>
    </row>
    <row r="2596" spans="1:3">
      <c r="A2596" s="58" t="s">
        <v>7158</v>
      </c>
      <c r="B2596" s="104" t="s">
        <v>5828</v>
      </c>
      <c r="C2596" t="s">
        <v>7935</v>
      </c>
    </row>
    <row r="2597" spans="1:3">
      <c r="A2597" s="58" t="s">
        <v>7158</v>
      </c>
      <c r="B2597" s="104" t="s">
        <v>1746</v>
      </c>
      <c r="C2597" t="s">
        <v>7935</v>
      </c>
    </row>
    <row r="2598" spans="1:3">
      <c r="A2598" s="58" t="s">
        <v>7158</v>
      </c>
      <c r="B2598" s="104" t="s">
        <v>1747</v>
      </c>
      <c r="C2598" t="s">
        <v>7935</v>
      </c>
    </row>
    <row r="2599" spans="1:3">
      <c r="A2599" s="58" t="s">
        <v>7158</v>
      </c>
      <c r="B2599" s="104" t="s">
        <v>5829</v>
      </c>
      <c r="C2599" t="s">
        <v>7935</v>
      </c>
    </row>
    <row r="2600" spans="1:3">
      <c r="A2600" s="58" t="s">
        <v>7158</v>
      </c>
      <c r="B2600" s="104" t="s">
        <v>1748</v>
      </c>
      <c r="C2600" t="s">
        <v>7935</v>
      </c>
    </row>
    <row r="2601" spans="1:3">
      <c r="A2601" s="58" t="s">
        <v>7158</v>
      </c>
      <c r="B2601" s="104" t="s">
        <v>1749</v>
      </c>
      <c r="C2601" t="s">
        <v>7935</v>
      </c>
    </row>
    <row r="2602" spans="1:3">
      <c r="A2602" s="58" t="s">
        <v>7158</v>
      </c>
      <c r="B2602" s="104" t="s">
        <v>1750</v>
      </c>
      <c r="C2602" t="s">
        <v>7935</v>
      </c>
    </row>
    <row r="2603" spans="1:3">
      <c r="A2603" s="58" t="s">
        <v>7158</v>
      </c>
      <c r="B2603" s="104" t="s">
        <v>1751</v>
      </c>
      <c r="C2603" t="s">
        <v>7935</v>
      </c>
    </row>
    <row r="2604" spans="1:3">
      <c r="A2604" s="58" t="s">
        <v>7158</v>
      </c>
      <c r="B2604" s="104" t="s">
        <v>1752</v>
      </c>
      <c r="C2604" t="s">
        <v>7935</v>
      </c>
    </row>
    <row r="2605" spans="1:3">
      <c r="A2605" s="58" t="s">
        <v>7158</v>
      </c>
      <c r="B2605" s="104" t="s">
        <v>1753</v>
      </c>
      <c r="C2605" t="s">
        <v>7935</v>
      </c>
    </row>
    <row r="2606" spans="1:3">
      <c r="A2606" s="58" t="s">
        <v>7158</v>
      </c>
      <c r="B2606" s="104" t="s">
        <v>1754</v>
      </c>
      <c r="C2606" t="s">
        <v>7935</v>
      </c>
    </row>
    <row r="2607" spans="1:3">
      <c r="A2607" s="58" t="s">
        <v>7158</v>
      </c>
      <c r="B2607" s="104" t="s">
        <v>1755</v>
      </c>
      <c r="C2607" t="s">
        <v>7935</v>
      </c>
    </row>
    <row r="2608" spans="1:3">
      <c r="A2608" s="58" t="s">
        <v>7158</v>
      </c>
      <c r="B2608" s="104" t="s">
        <v>5830</v>
      </c>
      <c r="C2608" t="s">
        <v>7935</v>
      </c>
    </row>
    <row r="2609" spans="1:3">
      <c r="A2609" s="58" t="s">
        <v>7158</v>
      </c>
      <c r="B2609" s="104" t="s">
        <v>5831</v>
      </c>
      <c r="C2609" t="s">
        <v>7935</v>
      </c>
    </row>
    <row r="2610" spans="1:3">
      <c r="A2610" s="58" t="s">
        <v>7158</v>
      </c>
      <c r="B2610" s="104" t="s">
        <v>5832</v>
      </c>
      <c r="C2610" t="s">
        <v>7935</v>
      </c>
    </row>
    <row r="2611" spans="1:3">
      <c r="A2611" s="58" t="s">
        <v>7158</v>
      </c>
      <c r="B2611" s="104" t="s">
        <v>5833</v>
      </c>
      <c r="C2611" t="s">
        <v>7935</v>
      </c>
    </row>
    <row r="2612" spans="1:3">
      <c r="A2612" s="58" t="s">
        <v>7158</v>
      </c>
      <c r="B2612" s="104" t="s">
        <v>5834</v>
      </c>
      <c r="C2612" t="s">
        <v>7935</v>
      </c>
    </row>
    <row r="2613" spans="1:3">
      <c r="A2613" s="58" t="s">
        <v>7158</v>
      </c>
      <c r="B2613" s="104" t="s">
        <v>5835</v>
      </c>
      <c r="C2613" t="s">
        <v>7935</v>
      </c>
    </row>
    <row r="2614" spans="1:3">
      <c r="A2614" s="58" t="s">
        <v>7158</v>
      </c>
      <c r="B2614" s="104" t="s">
        <v>5836</v>
      </c>
      <c r="C2614" t="s">
        <v>7935</v>
      </c>
    </row>
    <row r="2615" spans="1:3">
      <c r="A2615" s="58" t="s">
        <v>7158</v>
      </c>
      <c r="B2615" s="104" t="s">
        <v>5837</v>
      </c>
      <c r="C2615" t="s">
        <v>7935</v>
      </c>
    </row>
    <row r="2616" spans="1:3">
      <c r="A2616" s="58" t="s">
        <v>7158</v>
      </c>
      <c r="B2616" s="104" t="s">
        <v>5838</v>
      </c>
      <c r="C2616" t="s">
        <v>7935</v>
      </c>
    </row>
    <row r="2617" spans="1:3">
      <c r="A2617" s="58" t="s">
        <v>7158</v>
      </c>
      <c r="B2617" s="104" t="s">
        <v>5839</v>
      </c>
      <c r="C2617" t="s">
        <v>7935</v>
      </c>
    </row>
    <row r="2618" spans="1:3">
      <c r="A2618" s="58" t="s">
        <v>7158</v>
      </c>
      <c r="B2618" s="104" t="s">
        <v>5840</v>
      </c>
      <c r="C2618" t="s">
        <v>7935</v>
      </c>
    </row>
    <row r="2619" spans="1:3">
      <c r="A2619" s="58" t="s">
        <v>7158</v>
      </c>
      <c r="B2619" s="104" t="s">
        <v>5841</v>
      </c>
      <c r="C2619" t="s">
        <v>7935</v>
      </c>
    </row>
    <row r="2620" spans="1:3">
      <c r="A2620" s="58" t="s">
        <v>7158</v>
      </c>
      <c r="B2620" s="104" t="s">
        <v>5842</v>
      </c>
      <c r="C2620" t="s">
        <v>7935</v>
      </c>
    </row>
    <row r="2621" spans="1:3">
      <c r="A2621" s="58" t="s">
        <v>7158</v>
      </c>
      <c r="B2621" s="104" t="s">
        <v>5843</v>
      </c>
      <c r="C2621" t="s">
        <v>7935</v>
      </c>
    </row>
    <row r="2622" spans="1:3">
      <c r="A2622" s="58" t="s">
        <v>7158</v>
      </c>
      <c r="B2622" s="104" t="s">
        <v>5844</v>
      </c>
      <c r="C2622" t="s">
        <v>7935</v>
      </c>
    </row>
    <row r="2623" spans="1:3">
      <c r="A2623" s="58" t="s">
        <v>7158</v>
      </c>
      <c r="B2623" s="104" t="s">
        <v>5845</v>
      </c>
      <c r="C2623" t="s">
        <v>7935</v>
      </c>
    </row>
    <row r="2624" spans="1:3">
      <c r="A2624" s="58" t="s">
        <v>7158</v>
      </c>
      <c r="B2624" s="104" t="s">
        <v>5846</v>
      </c>
      <c r="C2624" t="s">
        <v>7935</v>
      </c>
    </row>
    <row r="2625" spans="1:3">
      <c r="A2625" s="58" t="s">
        <v>7158</v>
      </c>
      <c r="B2625" s="104" t="s">
        <v>5847</v>
      </c>
      <c r="C2625" t="s">
        <v>7935</v>
      </c>
    </row>
    <row r="2626" spans="1:3">
      <c r="A2626" s="58" t="s">
        <v>7158</v>
      </c>
      <c r="B2626" s="104" t="s">
        <v>5848</v>
      </c>
      <c r="C2626" t="s">
        <v>7935</v>
      </c>
    </row>
    <row r="2627" spans="1:3">
      <c r="A2627" s="58" t="s">
        <v>7158</v>
      </c>
      <c r="B2627" s="104" t="s">
        <v>5849</v>
      </c>
      <c r="C2627" t="s">
        <v>7935</v>
      </c>
    </row>
    <row r="2628" spans="1:3">
      <c r="A2628" s="58" t="s">
        <v>7158</v>
      </c>
      <c r="B2628" s="104" t="s">
        <v>5850</v>
      </c>
      <c r="C2628" t="s">
        <v>7935</v>
      </c>
    </row>
    <row r="2629" spans="1:3">
      <c r="A2629" s="58" t="s">
        <v>7158</v>
      </c>
      <c r="B2629" s="104" t="s">
        <v>5851</v>
      </c>
      <c r="C2629" t="s">
        <v>7935</v>
      </c>
    </row>
    <row r="2630" spans="1:3">
      <c r="A2630" s="58" t="s">
        <v>7158</v>
      </c>
      <c r="B2630" s="104" t="s">
        <v>5852</v>
      </c>
      <c r="C2630" t="s">
        <v>7935</v>
      </c>
    </row>
    <row r="2631" spans="1:3">
      <c r="A2631" s="58" t="s">
        <v>7158</v>
      </c>
      <c r="B2631" s="104" t="s">
        <v>5853</v>
      </c>
      <c r="C2631" t="s">
        <v>7935</v>
      </c>
    </row>
    <row r="2632" spans="1:3">
      <c r="A2632" s="58" t="s">
        <v>7158</v>
      </c>
      <c r="B2632" s="104" t="s">
        <v>5854</v>
      </c>
      <c r="C2632" t="s">
        <v>7935</v>
      </c>
    </row>
    <row r="2633" spans="1:3">
      <c r="A2633" s="58" t="s">
        <v>7158</v>
      </c>
      <c r="B2633" s="104" t="s">
        <v>5855</v>
      </c>
      <c r="C2633" t="s">
        <v>7935</v>
      </c>
    </row>
    <row r="2634" spans="1:3">
      <c r="A2634" s="58" t="s">
        <v>7158</v>
      </c>
      <c r="B2634" s="104" t="s">
        <v>5856</v>
      </c>
      <c r="C2634" t="s">
        <v>7935</v>
      </c>
    </row>
    <row r="2635" spans="1:3">
      <c r="A2635" s="58" t="s">
        <v>7158</v>
      </c>
      <c r="B2635" s="104" t="s">
        <v>5857</v>
      </c>
      <c r="C2635" t="s">
        <v>7935</v>
      </c>
    </row>
    <row r="2636" spans="1:3">
      <c r="A2636" s="58" t="s">
        <v>7158</v>
      </c>
      <c r="B2636" s="104" t="s">
        <v>5858</v>
      </c>
      <c r="C2636" t="s">
        <v>7935</v>
      </c>
    </row>
    <row r="2637" spans="1:3">
      <c r="A2637" s="58" t="s">
        <v>5808</v>
      </c>
      <c r="B2637" s="104" t="s">
        <v>2191</v>
      </c>
      <c r="C2637" t="s">
        <v>7935</v>
      </c>
    </row>
    <row r="2638" spans="1:3">
      <c r="A2638" s="58" t="s">
        <v>5859</v>
      </c>
      <c r="B2638" s="104" t="s">
        <v>2193</v>
      </c>
      <c r="C2638" t="s">
        <v>7935</v>
      </c>
    </row>
    <row r="2639" spans="1:3">
      <c r="A2639" s="58" t="s">
        <v>5860</v>
      </c>
      <c r="B2639" s="104" t="s">
        <v>2194</v>
      </c>
      <c r="C2639" t="s">
        <v>7935</v>
      </c>
    </row>
    <row r="2640" spans="1:3">
      <c r="A2640" s="58" t="s">
        <v>6290</v>
      </c>
      <c r="B2640" s="104" t="s">
        <v>5861</v>
      </c>
      <c r="C2640" t="s">
        <v>7935</v>
      </c>
    </row>
    <row r="2641" spans="1:3">
      <c r="A2641" s="58" t="s">
        <v>6291</v>
      </c>
      <c r="B2641" s="104" t="s">
        <v>5862</v>
      </c>
      <c r="C2641" t="s">
        <v>7935</v>
      </c>
    </row>
    <row r="2642" spans="1:3">
      <c r="A2642" s="58" t="s">
        <v>6290</v>
      </c>
      <c r="B2642" s="104" t="s">
        <v>5863</v>
      </c>
      <c r="C2642" t="s">
        <v>7935</v>
      </c>
    </row>
    <row r="2643" spans="1:3">
      <c r="A2643" s="58" t="s">
        <v>6292</v>
      </c>
      <c r="B2643" s="104" t="s">
        <v>5864</v>
      </c>
      <c r="C2643" t="s">
        <v>7935</v>
      </c>
    </row>
    <row r="2644" spans="1:3">
      <c r="A2644" s="58" t="s">
        <v>6293</v>
      </c>
      <c r="B2644" s="104" t="s">
        <v>5865</v>
      </c>
      <c r="C2644" t="s">
        <v>7935</v>
      </c>
    </row>
    <row r="2645" spans="1:3">
      <c r="A2645" s="58" t="s">
        <v>6294</v>
      </c>
      <c r="B2645" s="104" t="s">
        <v>5866</v>
      </c>
      <c r="C2645" t="s">
        <v>7935</v>
      </c>
    </row>
    <row r="2646" spans="1:3">
      <c r="A2646" s="58" t="s">
        <v>6295</v>
      </c>
      <c r="B2646" s="104" t="s">
        <v>5867</v>
      </c>
      <c r="C2646" t="s">
        <v>7935</v>
      </c>
    </row>
    <row r="2647" spans="1:3">
      <c r="A2647" s="58" t="s">
        <v>6296</v>
      </c>
      <c r="B2647" s="104" t="s">
        <v>5868</v>
      </c>
      <c r="C2647" t="s">
        <v>7935</v>
      </c>
    </row>
    <row r="2648" spans="1:3">
      <c r="A2648" s="58" t="s">
        <v>6297</v>
      </c>
      <c r="B2648" s="104" t="s">
        <v>5869</v>
      </c>
      <c r="C2648" t="s">
        <v>7935</v>
      </c>
    </row>
    <row r="2649" spans="1:3">
      <c r="A2649" s="58" t="s">
        <v>6298</v>
      </c>
      <c r="B2649" s="104" t="s">
        <v>5870</v>
      </c>
      <c r="C2649" t="s">
        <v>7935</v>
      </c>
    </row>
    <row r="2650" spans="1:3">
      <c r="A2650" s="58" t="s">
        <v>6299</v>
      </c>
      <c r="B2650" s="104" t="s">
        <v>5871</v>
      </c>
      <c r="C2650" t="s">
        <v>7935</v>
      </c>
    </row>
    <row r="2651" spans="1:3">
      <c r="A2651" s="58" t="s">
        <v>6300</v>
      </c>
      <c r="B2651" s="104" t="s">
        <v>5872</v>
      </c>
      <c r="C2651" t="s">
        <v>7935</v>
      </c>
    </row>
    <row r="2652" spans="1:3">
      <c r="A2652" s="58" t="s">
        <v>6301</v>
      </c>
      <c r="B2652" s="104" t="s">
        <v>5873</v>
      </c>
      <c r="C2652" t="s">
        <v>7935</v>
      </c>
    </row>
    <row r="2653" spans="1:3">
      <c r="A2653" s="58" t="s">
        <v>6302</v>
      </c>
      <c r="B2653" s="104" t="s">
        <v>5874</v>
      </c>
      <c r="C2653" t="s">
        <v>7935</v>
      </c>
    </row>
    <row r="2654" spans="1:3">
      <c r="A2654" s="58" t="s">
        <v>6303</v>
      </c>
      <c r="B2654" s="104" t="s">
        <v>5875</v>
      </c>
      <c r="C2654" t="s">
        <v>7935</v>
      </c>
    </row>
    <row r="2655" spans="1:3">
      <c r="A2655" s="58" t="s">
        <v>6290</v>
      </c>
      <c r="B2655" s="104" t="s">
        <v>5876</v>
      </c>
      <c r="C2655" t="s">
        <v>7935</v>
      </c>
    </row>
    <row r="2656" spans="1:3">
      <c r="A2656" s="58" t="s">
        <v>6290</v>
      </c>
      <c r="B2656" s="104" t="s">
        <v>5877</v>
      </c>
      <c r="C2656" t="s">
        <v>7935</v>
      </c>
    </row>
    <row r="2657" spans="1:3">
      <c r="A2657" s="58" t="s">
        <v>6290</v>
      </c>
      <c r="B2657" s="104" t="s">
        <v>5878</v>
      </c>
      <c r="C2657" t="s">
        <v>7935</v>
      </c>
    </row>
    <row r="2658" spans="1:3">
      <c r="A2658" s="58" t="s">
        <v>6304</v>
      </c>
      <c r="B2658" s="104" t="s">
        <v>5879</v>
      </c>
      <c r="C2658" t="s">
        <v>7935</v>
      </c>
    </row>
    <row r="2659" spans="1:3">
      <c r="A2659" s="58" t="s">
        <v>6305</v>
      </c>
      <c r="B2659" s="104" t="s">
        <v>5880</v>
      </c>
      <c r="C2659" t="s">
        <v>7935</v>
      </c>
    </row>
    <row r="2660" spans="1:3">
      <c r="A2660" s="58" t="s">
        <v>6306</v>
      </c>
      <c r="B2660" s="104" t="s">
        <v>2084</v>
      </c>
      <c r="C2660" t="s">
        <v>7935</v>
      </c>
    </row>
    <row r="2661" spans="1:3">
      <c r="A2661" s="58" t="s">
        <v>6306</v>
      </c>
      <c r="B2661" s="104" t="s">
        <v>2198</v>
      </c>
      <c r="C2661" t="s">
        <v>7935</v>
      </c>
    </row>
    <row r="2662" spans="1:3">
      <c r="A2662" s="58" t="s">
        <v>6306</v>
      </c>
      <c r="B2662" s="104" t="s">
        <v>2199</v>
      </c>
      <c r="C2662" t="s">
        <v>7935</v>
      </c>
    </row>
    <row r="2663" spans="1:3">
      <c r="A2663" s="58" t="s">
        <v>6306</v>
      </c>
      <c r="B2663" s="104" t="s">
        <v>2200</v>
      </c>
      <c r="C2663" t="s">
        <v>7935</v>
      </c>
    </row>
    <row r="2664" spans="1:3">
      <c r="A2664" s="58" t="s">
        <v>6307</v>
      </c>
      <c r="B2664" s="104" t="s">
        <v>1899</v>
      </c>
      <c r="C2664" t="s">
        <v>7935</v>
      </c>
    </row>
    <row r="2665" spans="1:3">
      <c r="A2665" s="58" t="s">
        <v>6307</v>
      </c>
      <c r="B2665" s="104" t="s">
        <v>5881</v>
      </c>
      <c r="C2665" t="s">
        <v>7935</v>
      </c>
    </row>
    <row r="2666" spans="1:3">
      <c r="A2666" s="58" t="s">
        <v>6307</v>
      </c>
      <c r="B2666" s="104" t="s">
        <v>5882</v>
      </c>
      <c r="C2666" t="s">
        <v>7935</v>
      </c>
    </row>
    <row r="2667" spans="1:3">
      <c r="A2667" s="58" t="s">
        <v>6307</v>
      </c>
      <c r="B2667" s="104" t="s">
        <v>5883</v>
      </c>
      <c r="C2667" t="s">
        <v>7935</v>
      </c>
    </row>
    <row r="2668" spans="1:3">
      <c r="A2668" s="58" t="s">
        <v>6307</v>
      </c>
      <c r="B2668" s="104" t="s">
        <v>5884</v>
      </c>
      <c r="C2668" t="s">
        <v>7935</v>
      </c>
    </row>
    <row r="2669" spans="1:3">
      <c r="A2669" s="58" t="s">
        <v>6306</v>
      </c>
      <c r="B2669" s="104" t="s">
        <v>5885</v>
      </c>
      <c r="C2669" t="s">
        <v>7935</v>
      </c>
    </row>
    <row r="2670" spans="1:3">
      <c r="A2670" s="58" t="s">
        <v>6306</v>
      </c>
      <c r="B2670" s="104" t="s">
        <v>5886</v>
      </c>
      <c r="C2670" t="s">
        <v>7935</v>
      </c>
    </row>
    <row r="2671" spans="1:3">
      <c r="A2671" s="58" t="s">
        <v>6306</v>
      </c>
      <c r="B2671" s="104" t="s">
        <v>5887</v>
      </c>
      <c r="C2671" t="s">
        <v>7935</v>
      </c>
    </row>
    <row r="2672" spans="1:3">
      <c r="A2672" s="58" t="s">
        <v>6306</v>
      </c>
      <c r="B2672" s="104" t="s">
        <v>2206</v>
      </c>
      <c r="C2672" t="s">
        <v>7935</v>
      </c>
    </row>
    <row r="2673" spans="1:3">
      <c r="A2673" s="58" t="s">
        <v>6306</v>
      </c>
      <c r="B2673" s="104" t="s">
        <v>1763</v>
      </c>
      <c r="C2673" t="s">
        <v>7935</v>
      </c>
    </row>
    <row r="2674" spans="1:3">
      <c r="A2674" s="58" t="s">
        <v>6290</v>
      </c>
      <c r="B2674" s="104" t="s">
        <v>5888</v>
      </c>
      <c r="C2674" t="s">
        <v>7935</v>
      </c>
    </row>
    <row r="2675" spans="1:3">
      <c r="A2675" s="58" t="s">
        <v>6308</v>
      </c>
      <c r="B2675" s="104" t="s">
        <v>5889</v>
      </c>
      <c r="C2675" t="s">
        <v>7935</v>
      </c>
    </row>
    <row r="2676" spans="1:3">
      <c r="A2676" s="58" t="s">
        <v>6309</v>
      </c>
      <c r="B2676" s="104" t="s">
        <v>5890</v>
      </c>
      <c r="C2676" t="s">
        <v>7935</v>
      </c>
    </row>
    <row r="2677" spans="1:3">
      <c r="A2677" s="58" t="s">
        <v>6310</v>
      </c>
      <c r="B2677" s="104" t="s">
        <v>5891</v>
      </c>
      <c r="C2677" t="s">
        <v>7935</v>
      </c>
    </row>
    <row r="2678" spans="1:3">
      <c r="A2678" s="58" t="s">
        <v>6311</v>
      </c>
      <c r="B2678" s="104" t="s">
        <v>5892</v>
      </c>
      <c r="C2678" t="s">
        <v>7935</v>
      </c>
    </row>
    <row r="2679" spans="1:3">
      <c r="A2679" s="58" t="s">
        <v>6312</v>
      </c>
      <c r="B2679" s="104" t="s">
        <v>5893</v>
      </c>
      <c r="C2679" t="s">
        <v>7935</v>
      </c>
    </row>
    <row r="2680" spans="1:3">
      <c r="A2680" s="58" t="s">
        <v>6290</v>
      </c>
      <c r="B2680" s="104" t="s">
        <v>5894</v>
      </c>
      <c r="C2680" t="s">
        <v>7935</v>
      </c>
    </row>
    <row r="2681" spans="1:3">
      <c r="A2681" s="58" t="s">
        <v>6306</v>
      </c>
      <c r="B2681" s="104" t="s">
        <v>2208</v>
      </c>
      <c r="C2681" t="s">
        <v>7935</v>
      </c>
    </row>
    <row r="2682" spans="1:3">
      <c r="A2682" s="58" t="s">
        <v>7338</v>
      </c>
      <c r="B2682" s="104" t="s">
        <v>5895</v>
      </c>
      <c r="C2682" t="s">
        <v>7935</v>
      </c>
    </row>
    <row r="2683" spans="1:3">
      <c r="A2683" s="58" t="s">
        <v>7338</v>
      </c>
      <c r="B2683" s="104" t="s">
        <v>5896</v>
      </c>
      <c r="C2683" t="s">
        <v>7935</v>
      </c>
    </row>
    <row r="2684" spans="1:3">
      <c r="A2684" s="58" t="s">
        <v>7336</v>
      </c>
      <c r="B2684" s="104" t="s">
        <v>5897</v>
      </c>
      <c r="C2684" t="s">
        <v>7935</v>
      </c>
    </row>
    <row r="2685" spans="1:3">
      <c r="A2685" s="58" t="s">
        <v>7336</v>
      </c>
      <c r="B2685" s="104" t="s">
        <v>5898</v>
      </c>
      <c r="C2685" t="s">
        <v>7935</v>
      </c>
    </row>
    <row r="2686" spans="1:3">
      <c r="A2686" s="58" t="s">
        <v>7339</v>
      </c>
      <c r="B2686" s="104" t="s">
        <v>1630</v>
      </c>
      <c r="C2686" t="s">
        <v>7935</v>
      </c>
    </row>
    <row r="2687" spans="1:3">
      <c r="A2687" s="58" t="s">
        <v>6313</v>
      </c>
      <c r="B2687" s="104" t="s">
        <v>1631</v>
      </c>
      <c r="C2687" t="s">
        <v>7935</v>
      </c>
    </row>
    <row r="2688" spans="1:3">
      <c r="A2688" s="58" t="s">
        <v>7336</v>
      </c>
      <c r="B2688" s="104" t="s">
        <v>5899</v>
      </c>
      <c r="C2688" t="s">
        <v>7935</v>
      </c>
    </row>
    <row r="2689" spans="1:3">
      <c r="A2689" s="58" t="s">
        <v>7340</v>
      </c>
      <c r="B2689" s="104" t="s">
        <v>2183</v>
      </c>
      <c r="C2689" t="s">
        <v>7935</v>
      </c>
    </row>
    <row r="2690" spans="1:3">
      <c r="A2690" s="58" t="s">
        <v>6306</v>
      </c>
      <c r="B2690" s="104" t="s">
        <v>2232</v>
      </c>
      <c r="C2690" t="s">
        <v>7935</v>
      </c>
    </row>
    <row r="2691" spans="1:3">
      <c r="A2691" s="58" t="s">
        <v>6306</v>
      </c>
      <c r="B2691" s="104" t="s">
        <v>2234</v>
      </c>
      <c r="C2691" t="s">
        <v>7935</v>
      </c>
    </row>
    <row r="2692" spans="1:3">
      <c r="A2692" s="58" t="s">
        <v>6314</v>
      </c>
      <c r="B2692" s="104" t="s">
        <v>1636</v>
      </c>
      <c r="C2692" t="s">
        <v>7935</v>
      </c>
    </row>
    <row r="2693" spans="1:3">
      <c r="A2693" s="58" t="s">
        <v>6315</v>
      </c>
      <c r="B2693" s="104" t="s">
        <v>5900</v>
      </c>
      <c r="C2693" t="s">
        <v>7935</v>
      </c>
    </row>
    <row r="2694" spans="1:3">
      <c r="A2694" s="58" t="s">
        <v>6316</v>
      </c>
      <c r="B2694" s="104" t="s">
        <v>5901</v>
      </c>
      <c r="C2694" t="s">
        <v>7935</v>
      </c>
    </row>
    <row r="2695" spans="1:3">
      <c r="A2695" s="58" t="s">
        <v>6317</v>
      </c>
      <c r="B2695" s="104" t="s">
        <v>5902</v>
      </c>
      <c r="C2695" t="s">
        <v>7935</v>
      </c>
    </row>
    <row r="2696" spans="1:3">
      <c r="A2696" s="58" t="s">
        <v>6317</v>
      </c>
      <c r="B2696" s="104" t="s">
        <v>5903</v>
      </c>
      <c r="C2696" t="s">
        <v>7935</v>
      </c>
    </row>
    <row r="2697" spans="1:3">
      <c r="A2697" s="58" t="s">
        <v>6317</v>
      </c>
      <c r="B2697" s="104" t="s">
        <v>1638</v>
      </c>
      <c r="C2697" t="s">
        <v>7935</v>
      </c>
    </row>
    <row r="2698" spans="1:3">
      <c r="A2698" s="58" t="s">
        <v>6317</v>
      </c>
      <c r="B2698" s="104" t="s">
        <v>2240</v>
      </c>
      <c r="C2698" t="s">
        <v>7935</v>
      </c>
    </row>
    <row r="2699" spans="1:3">
      <c r="A2699" s="58" t="s">
        <v>6318</v>
      </c>
      <c r="B2699" s="104" t="s">
        <v>2302</v>
      </c>
      <c r="C2699" t="s">
        <v>7935</v>
      </c>
    </row>
    <row r="2700" spans="1:3">
      <c r="A2700" s="58" t="s">
        <v>6318</v>
      </c>
      <c r="B2700" s="104" t="s">
        <v>2310</v>
      </c>
      <c r="C2700" t="s">
        <v>7935</v>
      </c>
    </row>
    <row r="2701" spans="1:3">
      <c r="A2701" s="58" t="s">
        <v>6318</v>
      </c>
      <c r="B2701" s="104" t="s">
        <v>2312</v>
      </c>
      <c r="C2701" t="s">
        <v>7935</v>
      </c>
    </row>
    <row r="2702" spans="1:3">
      <c r="A2702" s="58" t="s">
        <v>6317</v>
      </c>
      <c r="B2702" s="104" t="s">
        <v>2244</v>
      </c>
      <c r="C2702" t="s">
        <v>7935</v>
      </c>
    </row>
    <row r="2703" spans="1:3">
      <c r="A2703" s="58" t="s">
        <v>6319</v>
      </c>
      <c r="B2703" s="104" t="s">
        <v>2246</v>
      </c>
      <c r="C2703" t="s">
        <v>7935</v>
      </c>
    </row>
    <row r="2704" spans="1:3">
      <c r="A2704" s="58" t="s">
        <v>6317</v>
      </c>
      <c r="B2704" s="104" t="s">
        <v>2247</v>
      </c>
      <c r="C2704" t="s">
        <v>7935</v>
      </c>
    </row>
    <row r="2705" spans="1:3">
      <c r="A2705" s="58" t="s">
        <v>6317</v>
      </c>
      <c r="B2705" s="104" t="s">
        <v>1908</v>
      </c>
      <c r="C2705" t="s">
        <v>7935</v>
      </c>
    </row>
    <row r="2706" spans="1:3">
      <c r="A2706" s="58" t="s">
        <v>6317</v>
      </c>
      <c r="B2706" s="104" t="s">
        <v>2325</v>
      </c>
      <c r="C2706" t="s">
        <v>7935</v>
      </c>
    </row>
    <row r="2707" spans="1:3">
      <c r="A2707" s="58" t="s">
        <v>6320</v>
      </c>
      <c r="B2707" s="104" t="s">
        <v>2249</v>
      </c>
      <c r="C2707" t="s">
        <v>7935</v>
      </c>
    </row>
    <row r="2708" spans="1:3">
      <c r="A2708" s="58" t="s">
        <v>6321</v>
      </c>
      <c r="B2708" s="104" t="s">
        <v>2251</v>
      </c>
      <c r="C2708" t="s">
        <v>7935</v>
      </c>
    </row>
    <row r="2709" spans="1:3">
      <c r="A2709" s="58" t="s">
        <v>6322</v>
      </c>
      <c r="B2709" s="104" t="s">
        <v>2250</v>
      </c>
      <c r="C2709" t="s">
        <v>7935</v>
      </c>
    </row>
    <row r="2710" spans="1:3">
      <c r="A2710" s="58" t="s">
        <v>6323</v>
      </c>
      <c r="B2710" s="104" t="s">
        <v>2142</v>
      </c>
      <c r="C2710" t="s">
        <v>7935</v>
      </c>
    </row>
    <row r="2711" spans="1:3">
      <c r="A2711" s="58" t="s">
        <v>6324</v>
      </c>
      <c r="B2711" s="104" t="s">
        <v>2145</v>
      </c>
      <c r="C2711" t="s">
        <v>7935</v>
      </c>
    </row>
    <row r="2712" spans="1:3">
      <c r="A2712" s="58" t="s">
        <v>6325</v>
      </c>
      <c r="B2712" s="104" t="s">
        <v>2344</v>
      </c>
      <c r="C2712" t="s">
        <v>7935</v>
      </c>
    </row>
    <row r="2713" spans="1:3">
      <c r="A2713" s="58" t="s">
        <v>6325</v>
      </c>
      <c r="B2713" s="104" t="s">
        <v>5904</v>
      </c>
      <c r="C2713" t="s">
        <v>7935</v>
      </c>
    </row>
    <row r="2714" spans="1:3">
      <c r="A2714" s="58" t="s">
        <v>6326</v>
      </c>
      <c r="B2714" s="104" t="s">
        <v>2255</v>
      </c>
      <c r="C2714" t="s">
        <v>7935</v>
      </c>
    </row>
    <row r="2715" spans="1:3">
      <c r="A2715" s="58" t="s">
        <v>6290</v>
      </c>
      <c r="B2715" s="104" t="s">
        <v>5905</v>
      </c>
      <c r="C2715" t="s">
        <v>7935</v>
      </c>
    </row>
    <row r="2716" spans="1:3">
      <c r="A2716" s="58" t="s">
        <v>6290</v>
      </c>
      <c r="B2716" s="104" t="s">
        <v>5906</v>
      </c>
      <c r="C2716" t="s">
        <v>7935</v>
      </c>
    </row>
    <row r="2717" spans="1:3">
      <c r="A2717" s="58" t="s">
        <v>6290</v>
      </c>
      <c r="B2717" s="104" t="s">
        <v>5907</v>
      </c>
      <c r="C2717" t="s">
        <v>7935</v>
      </c>
    </row>
    <row r="2718" spans="1:3">
      <c r="A2718" s="58" t="s">
        <v>6290</v>
      </c>
      <c r="B2718" s="104" t="s">
        <v>5908</v>
      </c>
      <c r="C2718" t="s">
        <v>7935</v>
      </c>
    </row>
    <row r="2719" spans="1:3">
      <c r="A2719" s="58" t="s">
        <v>6290</v>
      </c>
      <c r="B2719" s="104" t="s">
        <v>5909</v>
      </c>
      <c r="C2719" t="s">
        <v>7935</v>
      </c>
    </row>
    <row r="2720" spans="1:3">
      <c r="A2720" s="58" t="s">
        <v>6290</v>
      </c>
      <c r="B2720" s="104" t="s">
        <v>5910</v>
      </c>
      <c r="C2720" t="s">
        <v>7935</v>
      </c>
    </row>
    <row r="2721" spans="1:3">
      <c r="A2721" s="58" t="s">
        <v>6290</v>
      </c>
      <c r="B2721" s="104" t="s">
        <v>5911</v>
      </c>
      <c r="C2721" t="s">
        <v>7935</v>
      </c>
    </row>
    <row r="2722" spans="1:3">
      <c r="A2722" s="58" t="s">
        <v>6290</v>
      </c>
      <c r="B2722" s="104" t="s">
        <v>5912</v>
      </c>
      <c r="C2722" t="s">
        <v>7935</v>
      </c>
    </row>
    <row r="2723" spans="1:3">
      <c r="A2723" s="58" t="s">
        <v>6290</v>
      </c>
      <c r="B2723" s="104" t="s">
        <v>5913</v>
      </c>
      <c r="C2723" t="s">
        <v>7935</v>
      </c>
    </row>
    <row r="2724" spans="1:3">
      <c r="A2724" s="58" t="s">
        <v>6290</v>
      </c>
      <c r="B2724" s="104" t="s">
        <v>5914</v>
      </c>
      <c r="C2724" t="s">
        <v>7935</v>
      </c>
    </row>
    <row r="2725" spans="1:3">
      <c r="A2725" s="58" t="s">
        <v>6290</v>
      </c>
      <c r="B2725" s="104" t="s">
        <v>5915</v>
      </c>
      <c r="C2725" t="s">
        <v>7935</v>
      </c>
    </row>
    <row r="2726" spans="1:3">
      <c r="A2726" s="58" t="s">
        <v>6290</v>
      </c>
      <c r="B2726" s="104" t="s">
        <v>5916</v>
      </c>
      <c r="C2726" t="s">
        <v>7935</v>
      </c>
    </row>
    <row r="2727" spans="1:3">
      <c r="A2727" s="58" t="s">
        <v>6290</v>
      </c>
      <c r="B2727" s="104" t="s">
        <v>5917</v>
      </c>
      <c r="C2727" t="s">
        <v>7935</v>
      </c>
    </row>
    <row r="2728" spans="1:3">
      <c r="A2728" s="58" t="s">
        <v>6290</v>
      </c>
      <c r="B2728" s="104" t="s">
        <v>5918</v>
      </c>
      <c r="C2728" t="s">
        <v>7935</v>
      </c>
    </row>
    <row r="2729" spans="1:3">
      <c r="A2729" s="58" t="s">
        <v>6290</v>
      </c>
      <c r="B2729" s="104" t="s">
        <v>5919</v>
      </c>
      <c r="C2729" t="s">
        <v>7935</v>
      </c>
    </row>
    <row r="2730" spans="1:3">
      <c r="A2730" s="58" t="s">
        <v>6290</v>
      </c>
      <c r="B2730" s="104" t="s">
        <v>5920</v>
      </c>
      <c r="C2730" t="s">
        <v>7935</v>
      </c>
    </row>
    <row r="2731" spans="1:3">
      <c r="A2731" s="58" t="s">
        <v>6290</v>
      </c>
      <c r="B2731" s="104" t="s">
        <v>5921</v>
      </c>
      <c r="C2731" t="s">
        <v>7935</v>
      </c>
    </row>
    <row r="2732" spans="1:3">
      <c r="A2732" s="58" t="s">
        <v>6290</v>
      </c>
      <c r="B2732" s="104" t="s">
        <v>5922</v>
      </c>
      <c r="C2732" t="s">
        <v>7935</v>
      </c>
    </row>
    <row r="2733" spans="1:3">
      <c r="A2733" s="58" t="s">
        <v>6290</v>
      </c>
      <c r="B2733" s="104" t="s">
        <v>5923</v>
      </c>
      <c r="C2733" t="s">
        <v>7935</v>
      </c>
    </row>
    <row r="2734" spans="1:3">
      <c r="A2734" s="58" t="s">
        <v>6290</v>
      </c>
      <c r="B2734" s="104" t="s">
        <v>5924</v>
      </c>
      <c r="C2734" t="s">
        <v>7935</v>
      </c>
    </row>
    <row r="2735" spans="1:3">
      <c r="A2735" s="58" t="s">
        <v>6290</v>
      </c>
      <c r="B2735" s="104" t="s">
        <v>5925</v>
      </c>
      <c r="C2735" t="s">
        <v>7935</v>
      </c>
    </row>
    <row r="2736" spans="1:3">
      <c r="A2736" s="58" t="s">
        <v>6290</v>
      </c>
      <c r="B2736" s="104" t="s">
        <v>5926</v>
      </c>
      <c r="C2736" t="s">
        <v>7935</v>
      </c>
    </row>
    <row r="2737" spans="1:3">
      <c r="A2737" s="58" t="s">
        <v>6290</v>
      </c>
      <c r="B2737" s="104" t="s">
        <v>5927</v>
      </c>
      <c r="C2737" t="s">
        <v>7935</v>
      </c>
    </row>
    <row r="2738" spans="1:3">
      <c r="A2738" s="58" t="s">
        <v>6290</v>
      </c>
      <c r="B2738" s="104" t="s">
        <v>5928</v>
      </c>
      <c r="C2738" t="s">
        <v>7935</v>
      </c>
    </row>
    <row r="2739" spans="1:3">
      <c r="A2739" s="58" t="s">
        <v>6290</v>
      </c>
      <c r="B2739" s="104" t="s">
        <v>5929</v>
      </c>
      <c r="C2739" t="s">
        <v>7935</v>
      </c>
    </row>
    <row r="2740" spans="1:3">
      <c r="A2740" s="58" t="s">
        <v>6290</v>
      </c>
      <c r="B2740" s="104" t="s">
        <v>5930</v>
      </c>
      <c r="C2740" t="s">
        <v>7935</v>
      </c>
    </row>
    <row r="2741" spans="1:3">
      <c r="A2741" s="58" t="s">
        <v>6290</v>
      </c>
      <c r="B2741" s="104" t="s">
        <v>5931</v>
      </c>
      <c r="C2741" t="s">
        <v>7935</v>
      </c>
    </row>
    <row r="2742" spans="1:3">
      <c r="A2742" s="58" t="s">
        <v>6290</v>
      </c>
      <c r="B2742" s="104" t="s">
        <v>5932</v>
      </c>
      <c r="C2742" t="s">
        <v>7935</v>
      </c>
    </row>
    <row r="2743" spans="1:3">
      <c r="A2743" s="58" t="s">
        <v>6290</v>
      </c>
      <c r="B2743" s="104" t="s">
        <v>5933</v>
      </c>
      <c r="C2743" t="s">
        <v>7935</v>
      </c>
    </row>
    <row r="2744" spans="1:3">
      <c r="A2744" s="58" t="s">
        <v>6290</v>
      </c>
      <c r="B2744" s="104" t="s">
        <v>5934</v>
      </c>
      <c r="C2744" t="s">
        <v>7935</v>
      </c>
    </row>
    <row r="2745" spans="1:3">
      <c r="A2745" s="58" t="s">
        <v>6290</v>
      </c>
      <c r="B2745" s="104" t="s">
        <v>2257</v>
      </c>
      <c r="C2745" t="s">
        <v>7935</v>
      </c>
    </row>
    <row r="2746" spans="1:3">
      <c r="A2746" s="58" t="s">
        <v>6290</v>
      </c>
      <c r="B2746" s="104" t="s">
        <v>2258</v>
      </c>
      <c r="C2746" t="s">
        <v>7935</v>
      </c>
    </row>
    <row r="2747" spans="1:3">
      <c r="A2747" s="58" t="s">
        <v>6327</v>
      </c>
      <c r="B2747" s="104" t="s">
        <v>2259</v>
      </c>
      <c r="C2747" t="s">
        <v>7935</v>
      </c>
    </row>
    <row r="2748" spans="1:3">
      <c r="A2748" s="58" t="s">
        <v>6290</v>
      </c>
      <c r="B2748" s="104" t="s">
        <v>2260</v>
      </c>
      <c r="C2748" t="s">
        <v>7935</v>
      </c>
    </row>
    <row r="2749" spans="1:3">
      <c r="A2749" s="58" t="s">
        <v>6328</v>
      </c>
      <c r="B2749" s="104" t="s">
        <v>5935</v>
      </c>
      <c r="C2749" t="s">
        <v>7935</v>
      </c>
    </row>
    <row r="2750" spans="1:3">
      <c r="A2750" s="58" t="s">
        <v>6328</v>
      </c>
      <c r="B2750" s="104" t="s">
        <v>5936</v>
      </c>
      <c r="C2750" t="s">
        <v>7935</v>
      </c>
    </row>
    <row r="2751" spans="1:3">
      <c r="A2751" s="58" t="s">
        <v>6328</v>
      </c>
      <c r="B2751" s="104" t="s">
        <v>5937</v>
      </c>
      <c r="C2751" t="s">
        <v>7935</v>
      </c>
    </row>
    <row r="2752" spans="1:3">
      <c r="A2752" s="58" t="s">
        <v>6328</v>
      </c>
      <c r="B2752" s="104" t="s">
        <v>5938</v>
      </c>
      <c r="C2752" t="s">
        <v>7935</v>
      </c>
    </row>
    <row r="2753" spans="1:3">
      <c r="A2753" s="58" t="s">
        <v>6329</v>
      </c>
      <c r="B2753" s="104" t="s">
        <v>2162</v>
      </c>
      <c r="C2753" t="s">
        <v>7935</v>
      </c>
    </row>
    <row r="2754" spans="1:3">
      <c r="A2754" s="58" t="s">
        <v>6330</v>
      </c>
      <c r="B2754" s="104" t="s">
        <v>2209</v>
      </c>
      <c r="C2754" t="s">
        <v>7935</v>
      </c>
    </row>
    <row r="2755" spans="1:3">
      <c r="A2755" s="58" t="s">
        <v>6290</v>
      </c>
      <c r="B2755" s="104" t="s">
        <v>5939</v>
      </c>
      <c r="C2755" t="s">
        <v>7935</v>
      </c>
    </row>
    <row r="2756" spans="1:3">
      <c r="A2756" s="58" t="s">
        <v>6290</v>
      </c>
      <c r="B2756" s="104" t="s">
        <v>1922</v>
      </c>
      <c r="C2756" t="s">
        <v>7935</v>
      </c>
    </row>
    <row r="2757" spans="1:3">
      <c r="A2757" s="58" t="s">
        <v>6331</v>
      </c>
      <c r="B2757" s="104" t="s">
        <v>2268</v>
      </c>
      <c r="C2757" t="s">
        <v>7935</v>
      </c>
    </row>
    <row r="2758" spans="1:3">
      <c r="A2758" s="58" t="s">
        <v>6332</v>
      </c>
      <c r="B2758" s="104" t="s">
        <v>5940</v>
      </c>
      <c r="C2758" t="s">
        <v>7935</v>
      </c>
    </row>
    <row r="2759" spans="1:3">
      <c r="A2759" s="57" t="s">
        <v>6333</v>
      </c>
      <c r="B2759" s="104" t="s">
        <v>5941</v>
      </c>
      <c r="C2759" t="s">
        <v>7935</v>
      </c>
    </row>
    <row r="2760" spans="1:3">
      <c r="A2760" s="57" t="s">
        <v>6333</v>
      </c>
      <c r="B2760" s="104" t="s">
        <v>5942</v>
      </c>
      <c r="C2760" t="s">
        <v>7935</v>
      </c>
    </row>
    <row r="2761" spans="1:3">
      <c r="A2761" s="57" t="s">
        <v>6333</v>
      </c>
      <c r="B2761" s="104" t="s">
        <v>5943</v>
      </c>
      <c r="C2761" t="s">
        <v>7935</v>
      </c>
    </row>
    <row r="2762" spans="1:3">
      <c r="A2762" s="57" t="s">
        <v>6333</v>
      </c>
      <c r="B2762" s="104" t="s">
        <v>5944</v>
      </c>
      <c r="C2762" t="s">
        <v>7935</v>
      </c>
    </row>
    <row r="2763" spans="1:3">
      <c r="A2763" s="57" t="s">
        <v>6333</v>
      </c>
      <c r="B2763" s="104" t="s">
        <v>5945</v>
      </c>
      <c r="C2763" t="s">
        <v>7935</v>
      </c>
    </row>
    <row r="2764" spans="1:3">
      <c r="A2764" s="57" t="s">
        <v>6333</v>
      </c>
      <c r="B2764" s="104" t="s">
        <v>5946</v>
      </c>
      <c r="C2764" t="s">
        <v>7935</v>
      </c>
    </row>
    <row r="2765" spans="1:3">
      <c r="A2765" s="57" t="s">
        <v>6334</v>
      </c>
      <c r="B2765" s="104" t="s">
        <v>5947</v>
      </c>
      <c r="C2765" t="s">
        <v>7935</v>
      </c>
    </row>
    <row r="2766" spans="1:3">
      <c r="A2766" s="57" t="s">
        <v>6335</v>
      </c>
      <c r="B2766" s="104" t="s">
        <v>5948</v>
      </c>
      <c r="C2766" t="s">
        <v>7935</v>
      </c>
    </row>
    <row r="2767" spans="1:3">
      <c r="A2767" s="57" t="s">
        <v>6336</v>
      </c>
      <c r="B2767" s="104" t="s">
        <v>5949</v>
      </c>
      <c r="C2767" t="s">
        <v>7935</v>
      </c>
    </row>
    <row r="2768" spans="1:3">
      <c r="A2768" s="57" t="s">
        <v>6337</v>
      </c>
      <c r="B2768" s="104" t="s">
        <v>5950</v>
      </c>
      <c r="C2768" t="s">
        <v>7935</v>
      </c>
    </row>
    <row r="2769" spans="1:3">
      <c r="A2769" s="57" t="s">
        <v>6338</v>
      </c>
      <c r="B2769" s="104" t="s">
        <v>5951</v>
      </c>
      <c r="C2769" t="s">
        <v>7935</v>
      </c>
    </row>
    <row r="2770" spans="1:3">
      <c r="A2770" s="57" t="s">
        <v>6339</v>
      </c>
      <c r="B2770" s="104" t="s">
        <v>5952</v>
      </c>
      <c r="C2770" t="s">
        <v>7935</v>
      </c>
    </row>
    <row r="2771" spans="1:3">
      <c r="A2771" s="57" t="s">
        <v>6333</v>
      </c>
      <c r="B2771" s="104" t="s">
        <v>5953</v>
      </c>
      <c r="C2771" t="s">
        <v>7935</v>
      </c>
    </row>
    <row r="2772" spans="1:3">
      <c r="A2772" s="57" t="s">
        <v>6340</v>
      </c>
      <c r="B2772" s="104" t="s">
        <v>5954</v>
      </c>
      <c r="C2772" t="s">
        <v>7935</v>
      </c>
    </row>
    <row r="2773" spans="1:3">
      <c r="A2773" s="57" t="s">
        <v>6341</v>
      </c>
      <c r="B2773" s="104" t="s">
        <v>5955</v>
      </c>
      <c r="C2773" t="s">
        <v>7935</v>
      </c>
    </row>
    <row r="2774" spans="1:3">
      <c r="A2774" s="57" t="s">
        <v>6333</v>
      </c>
      <c r="B2774" s="104" t="s">
        <v>5956</v>
      </c>
      <c r="C2774" t="s">
        <v>7935</v>
      </c>
    </row>
    <row r="2775" spans="1:3">
      <c r="A2775" s="57" t="s">
        <v>6342</v>
      </c>
      <c r="B2775" s="104" t="s">
        <v>5957</v>
      </c>
      <c r="C2775" t="s">
        <v>7935</v>
      </c>
    </row>
    <row r="2776" spans="1:3">
      <c r="A2776" s="57" t="s">
        <v>6333</v>
      </c>
      <c r="B2776" s="104" t="s">
        <v>5958</v>
      </c>
      <c r="C2776" t="s">
        <v>7935</v>
      </c>
    </row>
    <row r="2777" spans="1:3">
      <c r="A2777" s="57" t="s">
        <v>6343</v>
      </c>
      <c r="B2777" s="104" t="s">
        <v>5959</v>
      </c>
      <c r="C2777" t="s">
        <v>7935</v>
      </c>
    </row>
    <row r="2778" spans="1:3">
      <c r="A2778" s="57" t="s">
        <v>6333</v>
      </c>
      <c r="B2778" s="104" t="s">
        <v>5960</v>
      </c>
      <c r="C2778" t="s">
        <v>7935</v>
      </c>
    </row>
    <row r="2779" spans="1:3">
      <c r="A2779" s="57" t="s">
        <v>6344</v>
      </c>
      <c r="B2779" s="104" t="s">
        <v>5961</v>
      </c>
      <c r="C2779" t="s">
        <v>7935</v>
      </c>
    </row>
    <row r="2780" spans="1:3">
      <c r="A2780" s="57" t="s">
        <v>6345</v>
      </c>
      <c r="B2780" s="104" t="s">
        <v>5962</v>
      </c>
      <c r="C2780" t="s">
        <v>7935</v>
      </c>
    </row>
    <row r="2781" spans="1:3">
      <c r="A2781" s="57" t="s">
        <v>6346</v>
      </c>
      <c r="B2781" s="104" t="s">
        <v>5963</v>
      </c>
      <c r="C2781" t="s">
        <v>7935</v>
      </c>
    </row>
    <row r="2782" spans="1:3">
      <c r="A2782" s="57" t="s">
        <v>6347</v>
      </c>
      <c r="B2782" s="104" t="s">
        <v>5964</v>
      </c>
      <c r="C2782" t="s">
        <v>7935</v>
      </c>
    </row>
    <row r="2783" spans="1:3">
      <c r="A2783" s="57" t="s">
        <v>6348</v>
      </c>
      <c r="B2783" s="104" t="s">
        <v>5965</v>
      </c>
      <c r="C2783" t="s">
        <v>7935</v>
      </c>
    </row>
    <row r="2784" spans="1:3">
      <c r="A2784" s="57" t="s">
        <v>6349</v>
      </c>
      <c r="B2784" s="104" t="s">
        <v>5966</v>
      </c>
      <c r="C2784" t="s">
        <v>7935</v>
      </c>
    </row>
    <row r="2785" spans="1:3">
      <c r="A2785" s="57" t="s">
        <v>6333</v>
      </c>
      <c r="B2785" s="104" t="s">
        <v>5967</v>
      </c>
      <c r="C2785" t="s">
        <v>7935</v>
      </c>
    </row>
    <row r="2786" spans="1:3">
      <c r="A2786" s="57" t="s">
        <v>6333</v>
      </c>
      <c r="B2786" s="104" t="s">
        <v>5968</v>
      </c>
      <c r="C2786" t="s">
        <v>7935</v>
      </c>
    </row>
    <row r="2787" spans="1:3">
      <c r="A2787" s="57" t="s">
        <v>6333</v>
      </c>
      <c r="B2787" s="104" t="s">
        <v>5969</v>
      </c>
      <c r="C2787" t="s">
        <v>7935</v>
      </c>
    </row>
    <row r="2788" spans="1:3">
      <c r="A2788" s="57" t="s">
        <v>6333</v>
      </c>
      <c r="B2788" s="104" t="s">
        <v>5970</v>
      </c>
      <c r="C2788" t="s">
        <v>7935</v>
      </c>
    </row>
    <row r="2789" spans="1:3">
      <c r="A2789" s="57" t="s">
        <v>6333</v>
      </c>
      <c r="B2789" s="104" t="s">
        <v>5971</v>
      </c>
      <c r="C2789" t="s">
        <v>7935</v>
      </c>
    </row>
    <row r="2790" spans="1:3">
      <c r="A2790" s="57" t="s">
        <v>6333</v>
      </c>
      <c r="B2790" s="104" t="s">
        <v>5972</v>
      </c>
      <c r="C2790" t="s">
        <v>7935</v>
      </c>
    </row>
    <row r="2791" spans="1:3">
      <c r="A2791" s="57" t="s">
        <v>6333</v>
      </c>
      <c r="B2791" s="104" t="s">
        <v>5973</v>
      </c>
      <c r="C2791" t="s">
        <v>7935</v>
      </c>
    </row>
    <row r="2792" spans="1:3">
      <c r="A2792" s="57" t="s">
        <v>6350</v>
      </c>
      <c r="B2792" s="104" t="s">
        <v>5270</v>
      </c>
      <c r="C2792" t="s">
        <v>7935</v>
      </c>
    </row>
    <row r="2793" spans="1:3">
      <c r="A2793" s="57" t="s">
        <v>6290</v>
      </c>
      <c r="B2793" s="104" t="s">
        <v>5271</v>
      </c>
      <c r="C2793" t="s">
        <v>7935</v>
      </c>
    </row>
    <row r="2794" spans="1:3">
      <c r="A2794" s="57" t="s">
        <v>6351</v>
      </c>
      <c r="B2794" s="104" t="s">
        <v>2271</v>
      </c>
      <c r="C2794" t="s">
        <v>7935</v>
      </c>
    </row>
    <row r="2795" spans="1:3">
      <c r="A2795" s="57" t="s">
        <v>6352</v>
      </c>
      <c r="B2795" s="104" t="s">
        <v>2128</v>
      </c>
      <c r="C2795" t="s">
        <v>7935</v>
      </c>
    </row>
    <row r="2796" spans="1:3">
      <c r="A2796" s="57" t="s">
        <v>6353</v>
      </c>
      <c r="B2796" s="104" t="s">
        <v>2273</v>
      </c>
      <c r="C2796" t="s">
        <v>7935</v>
      </c>
    </row>
    <row r="2797" spans="1:3">
      <c r="A2797" s="57" t="s">
        <v>6354</v>
      </c>
      <c r="B2797" s="104" t="s">
        <v>2252</v>
      </c>
      <c r="C2797" t="s">
        <v>7935</v>
      </c>
    </row>
    <row r="2798" spans="1:3">
      <c r="A2798" s="57" t="s">
        <v>6355</v>
      </c>
      <c r="B2798" s="104" t="s">
        <v>2275</v>
      </c>
      <c r="C2798" t="s">
        <v>7935</v>
      </c>
    </row>
    <row r="2799" spans="1:3">
      <c r="A2799" s="57" t="s">
        <v>6356</v>
      </c>
      <c r="B2799" s="104" t="s">
        <v>2277</v>
      </c>
      <c r="C2799" t="s">
        <v>7935</v>
      </c>
    </row>
    <row r="2800" spans="1:3">
      <c r="A2800" s="57" t="s">
        <v>6357</v>
      </c>
      <c r="B2800" s="104" t="s">
        <v>2254</v>
      </c>
      <c r="C2800" t="s">
        <v>7935</v>
      </c>
    </row>
    <row r="2801" spans="1:3">
      <c r="A2801" s="57" t="s">
        <v>6358</v>
      </c>
      <c r="B2801" s="104" t="s">
        <v>2155</v>
      </c>
      <c r="C2801" t="s">
        <v>7935</v>
      </c>
    </row>
    <row r="2802" spans="1:3">
      <c r="A2802" s="57" t="s">
        <v>6359</v>
      </c>
      <c r="B2802" s="104" t="s">
        <v>2279</v>
      </c>
      <c r="C2802" t="s">
        <v>7935</v>
      </c>
    </row>
    <row r="2803" spans="1:3">
      <c r="A2803" s="57" t="s">
        <v>6360</v>
      </c>
      <c r="B2803" s="104" t="s">
        <v>2280</v>
      </c>
      <c r="C2803" t="s">
        <v>7935</v>
      </c>
    </row>
    <row r="2804" spans="1:3">
      <c r="A2804" s="57" t="s">
        <v>6361</v>
      </c>
      <c r="B2804" s="104" t="s">
        <v>2281</v>
      </c>
      <c r="C2804" t="s">
        <v>7935</v>
      </c>
    </row>
    <row r="2805" spans="1:3">
      <c r="A2805" s="57" t="s">
        <v>6362</v>
      </c>
      <c r="B2805" s="104" t="s">
        <v>2282</v>
      </c>
      <c r="C2805" t="s">
        <v>7935</v>
      </c>
    </row>
    <row r="2806" spans="1:3">
      <c r="A2806" s="57" t="s">
        <v>6363</v>
      </c>
      <c r="B2806" s="104" t="s">
        <v>2284</v>
      </c>
      <c r="C2806" t="s">
        <v>7935</v>
      </c>
    </row>
    <row r="2807" spans="1:3">
      <c r="A2807" s="57" t="s">
        <v>6364</v>
      </c>
      <c r="B2807" s="104" t="s">
        <v>2285</v>
      </c>
      <c r="C2807" t="s">
        <v>7935</v>
      </c>
    </row>
    <row r="2808" spans="1:3">
      <c r="A2808" s="57" t="s">
        <v>6365</v>
      </c>
      <c r="B2808" s="104" t="s">
        <v>2288</v>
      </c>
      <c r="C2808" t="s">
        <v>7935</v>
      </c>
    </row>
    <row r="2809" spans="1:3">
      <c r="A2809" s="57" t="s">
        <v>6366</v>
      </c>
      <c r="B2809" s="104" t="s">
        <v>2291</v>
      </c>
      <c r="C2809" t="s">
        <v>7935</v>
      </c>
    </row>
    <row r="2810" spans="1:3">
      <c r="A2810" s="57" t="s">
        <v>6367</v>
      </c>
      <c r="B2810" s="104" t="s">
        <v>2274</v>
      </c>
      <c r="C2810" t="s">
        <v>7935</v>
      </c>
    </row>
    <row r="2811" spans="1:3">
      <c r="A2811" s="57" t="s">
        <v>6368</v>
      </c>
      <c r="B2811" s="104" t="s">
        <v>2295</v>
      </c>
      <c r="C2811" t="s">
        <v>7935</v>
      </c>
    </row>
    <row r="2812" spans="1:3">
      <c r="A2812" s="57" t="s">
        <v>6369</v>
      </c>
      <c r="B2812" s="104" t="s">
        <v>2270</v>
      </c>
      <c r="C2812" t="s">
        <v>7935</v>
      </c>
    </row>
    <row r="2813" spans="1:3">
      <c r="A2813" s="57" t="s">
        <v>6370</v>
      </c>
      <c r="B2813" s="104" t="s">
        <v>2299</v>
      </c>
      <c r="C2813" t="s">
        <v>7935</v>
      </c>
    </row>
    <row r="2814" spans="1:3">
      <c r="A2814" s="57" t="s">
        <v>6371</v>
      </c>
      <c r="B2814" s="104" t="s">
        <v>2301</v>
      </c>
      <c r="C2814" t="s">
        <v>7935</v>
      </c>
    </row>
    <row r="2815" spans="1:3">
      <c r="A2815" s="57" t="s">
        <v>6372</v>
      </c>
      <c r="B2815" s="104" t="s">
        <v>2304</v>
      </c>
      <c r="C2815" t="s">
        <v>7935</v>
      </c>
    </row>
    <row r="2816" spans="1:3">
      <c r="A2816" s="57" t="s">
        <v>6373</v>
      </c>
      <c r="B2816" s="104" t="s">
        <v>2307</v>
      </c>
      <c r="C2816" t="s">
        <v>7935</v>
      </c>
    </row>
    <row r="2817" spans="1:3">
      <c r="A2817" s="57" t="s">
        <v>6374</v>
      </c>
      <c r="B2817" s="104" t="s">
        <v>2309</v>
      </c>
      <c r="C2817" t="s">
        <v>7935</v>
      </c>
    </row>
    <row r="2818" spans="1:3">
      <c r="A2818" s="57" t="s">
        <v>6375</v>
      </c>
      <c r="B2818" s="104" t="s">
        <v>2267</v>
      </c>
      <c r="C2818" t="s">
        <v>7935</v>
      </c>
    </row>
    <row r="2819" spans="1:3">
      <c r="A2819" s="57" t="s">
        <v>6376</v>
      </c>
      <c r="B2819" s="104" t="s">
        <v>2313</v>
      </c>
      <c r="C2819" t="s">
        <v>7935</v>
      </c>
    </row>
    <row r="2820" spans="1:3">
      <c r="A2820" s="57" t="s">
        <v>967</v>
      </c>
      <c r="B2820" s="104" t="s">
        <v>2315</v>
      </c>
      <c r="C2820" t="s">
        <v>7935</v>
      </c>
    </row>
    <row r="2821" spans="1:3">
      <c r="A2821" s="57" t="s">
        <v>968</v>
      </c>
      <c r="B2821" s="104" t="s">
        <v>2120</v>
      </c>
      <c r="C2821" t="s">
        <v>7935</v>
      </c>
    </row>
    <row r="2822" spans="1:3">
      <c r="A2822" s="57" t="s">
        <v>969</v>
      </c>
      <c r="B2822" s="104" t="s">
        <v>2319</v>
      </c>
      <c r="C2822" t="s">
        <v>7935</v>
      </c>
    </row>
    <row r="2823" spans="1:3">
      <c r="A2823" s="57" t="s">
        <v>970</v>
      </c>
      <c r="B2823" s="104" t="s">
        <v>5331</v>
      </c>
      <c r="C2823" t="s">
        <v>7935</v>
      </c>
    </row>
    <row r="2824" spans="1:3">
      <c r="A2824" s="57" t="s">
        <v>971</v>
      </c>
      <c r="B2824" s="104" t="s">
        <v>5974</v>
      </c>
      <c r="C2824" t="s">
        <v>7935</v>
      </c>
    </row>
    <row r="2825" spans="1:3">
      <c r="A2825" s="57" t="s">
        <v>971</v>
      </c>
      <c r="B2825" s="104" t="s">
        <v>5975</v>
      </c>
      <c r="C2825" t="s">
        <v>7935</v>
      </c>
    </row>
    <row r="2826" spans="1:3">
      <c r="A2826" s="57" t="s">
        <v>971</v>
      </c>
      <c r="B2826" s="104" t="s">
        <v>5976</v>
      </c>
      <c r="C2826" t="s">
        <v>7935</v>
      </c>
    </row>
    <row r="2827" spans="1:3">
      <c r="A2827" s="57" t="s">
        <v>972</v>
      </c>
      <c r="B2827" s="104" t="s">
        <v>2324</v>
      </c>
      <c r="C2827" t="s">
        <v>7935</v>
      </c>
    </row>
    <row r="2828" spans="1:3">
      <c r="A2828" s="57" t="s">
        <v>973</v>
      </c>
      <c r="B2828" s="104" t="s">
        <v>2327</v>
      </c>
      <c r="C2828" t="s">
        <v>7935</v>
      </c>
    </row>
    <row r="2829" spans="1:3">
      <c r="A2829" s="57" t="s">
        <v>974</v>
      </c>
      <c r="B2829" s="104" t="s">
        <v>2169</v>
      </c>
      <c r="C2829" t="s">
        <v>7935</v>
      </c>
    </row>
    <row r="2830" spans="1:3">
      <c r="A2830" s="57" t="s">
        <v>975</v>
      </c>
      <c r="B2830" s="104" t="s">
        <v>2332</v>
      </c>
      <c r="C2830" t="s">
        <v>7935</v>
      </c>
    </row>
    <row r="2831" spans="1:3">
      <c r="A2831" s="57" t="s">
        <v>976</v>
      </c>
      <c r="B2831" s="104" t="s">
        <v>2335</v>
      </c>
      <c r="C2831" t="s">
        <v>7935</v>
      </c>
    </row>
    <row r="2832" spans="1:3">
      <c r="A2832" s="57" t="s">
        <v>977</v>
      </c>
      <c r="B2832" s="104" t="s">
        <v>2237</v>
      </c>
      <c r="C2832" t="s">
        <v>7935</v>
      </c>
    </row>
    <row r="2833" spans="1:3">
      <c r="A2833" s="57" t="s">
        <v>978</v>
      </c>
      <c r="B2833" s="104" t="s">
        <v>2243</v>
      </c>
      <c r="C2833" t="s">
        <v>7935</v>
      </c>
    </row>
    <row r="2834" spans="1:3">
      <c r="A2834" s="57" t="s">
        <v>979</v>
      </c>
      <c r="B2834" s="104" t="s">
        <v>2196</v>
      </c>
      <c r="C2834" t="s">
        <v>7935</v>
      </c>
    </row>
    <row r="2835" spans="1:3">
      <c r="A2835" s="57" t="s">
        <v>980</v>
      </c>
      <c r="B2835" s="104" t="s">
        <v>2342</v>
      </c>
      <c r="C2835" t="s">
        <v>7935</v>
      </c>
    </row>
    <row r="2836" spans="1:3">
      <c r="A2836" s="57" t="s">
        <v>981</v>
      </c>
      <c r="B2836" s="104" t="s">
        <v>2343</v>
      </c>
      <c r="C2836" t="s">
        <v>7935</v>
      </c>
    </row>
    <row r="2837" spans="1:3">
      <c r="A2837" s="57" t="s">
        <v>982</v>
      </c>
      <c r="B2837" s="104" t="s">
        <v>2278</v>
      </c>
      <c r="C2837" t="s">
        <v>7935</v>
      </c>
    </row>
    <row r="2838" spans="1:3">
      <c r="A2838" s="57" t="s">
        <v>983</v>
      </c>
      <c r="B2838" s="104" t="s">
        <v>2345</v>
      </c>
      <c r="C2838" t="s">
        <v>7935</v>
      </c>
    </row>
    <row r="2839" spans="1:3">
      <c r="A2839" s="57" t="s">
        <v>984</v>
      </c>
      <c r="B2839" s="104" t="s">
        <v>2348</v>
      </c>
      <c r="C2839" t="s">
        <v>7935</v>
      </c>
    </row>
    <row r="2840" spans="1:3">
      <c r="A2840" s="57" t="s">
        <v>985</v>
      </c>
      <c r="B2840" s="104" t="s">
        <v>2350</v>
      </c>
      <c r="C2840" t="s">
        <v>7935</v>
      </c>
    </row>
    <row r="2841" spans="1:3">
      <c r="A2841" s="57" t="s">
        <v>986</v>
      </c>
      <c r="B2841" s="104" t="s">
        <v>2266</v>
      </c>
      <c r="C2841" t="s">
        <v>7935</v>
      </c>
    </row>
    <row r="2842" spans="1:3">
      <c r="A2842" s="57" t="s">
        <v>987</v>
      </c>
      <c r="B2842" s="104" t="s">
        <v>2159</v>
      </c>
      <c r="C2842" t="s">
        <v>7935</v>
      </c>
    </row>
    <row r="2843" spans="1:3">
      <c r="A2843" s="57" t="s">
        <v>988</v>
      </c>
      <c r="B2843" s="104" t="s">
        <v>2357</v>
      </c>
      <c r="C2843" t="s">
        <v>7935</v>
      </c>
    </row>
    <row r="2844" spans="1:3">
      <c r="A2844" s="57" t="s">
        <v>989</v>
      </c>
      <c r="B2844" s="104" t="s">
        <v>2360</v>
      </c>
      <c r="C2844" t="s">
        <v>7935</v>
      </c>
    </row>
    <row r="2845" spans="1:3">
      <c r="A2845" s="57" t="s">
        <v>990</v>
      </c>
      <c r="B2845" s="104" t="s">
        <v>2363</v>
      </c>
      <c r="C2845" t="s">
        <v>7935</v>
      </c>
    </row>
    <row r="2846" spans="1:3">
      <c r="A2846" s="57" t="s">
        <v>6333</v>
      </c>
      <c r="B2846" s="104" t="s">
        <v>5977</v>
      </c>
      <c r="C2846" t="s">
        <v>7935</v>
      </c>
    </row>
    <row r="2847" spans="1:3">
      <c r="A2847" s="57" t="s">
        <v>6333</v>
      </c>
      <c r="B2847" s="104" t="s">
        <v>5978</v>
      </c>
      <c r="C2847" t="s">
        <v>7935</v>
      </c>
    </row>
    <row r="2848" spans="1:3">
      <c r="A2848" s="57" t="s">
        <v>6290</v>
      </c>
      <c r="B2848" s="104" t="s">
        <v>5979</v>
      </c>
      <c r="C2848" t="s">
        <v>7935</v>
      </c>
    </row>
    <row r="2849" spans="1:3">
      <c r="A2849" s="57" t="s">
        <v>6333</v>
      </c>
      <c r="B2849" s="104" t="s">
        <v>5980</v>
      </c>
      <c r="C2849" t="s">
        <v>7935</v>
      </c>
    </row>
    <row r="2850" spans="1:3">
      <c r="A2850" s="57" t="s">
        <v>6333</v>
      </c>
      <c r="B2850" s="104" t="s">
        <v>5981</v>
      </c>
      <c r="C2850" t="s">
        <v>7935</v>
      </c>
    </row>
    <row r="2851" spans="1:3">
      <c r="A2851" s="57" t="s">
        <v>6290</v>
      </c>
      <c r="B2851" s="104" t="s">
        <v>5982</v>
      </c>
      <c r="C2851" t="s">
        <v>7935</v>
      </c>
    </row>
    <row r="2852" spans="1:3">
      <c r="A2852" s="57" t="s">
        <v>6290</v>
      </c>
      <c r="B2852" s="104" t="s">
        <v>5983</v>
      </c>
      <c r="C2852" t="s">
        <v>7935</v>
      </c>
    </row>
    <row r="2853" spans="1:3">
      <c r="A2853" s="57" t="s">
        <v>6332</v>
      </c>
      <c r="B2853" s="104" t="s">
        <v>5984</v>
      </c>
      <c r="C2853" t="s">
        <v>7935</v>
      </c>
    </row>
    <row r="2854" spans="1:3">
      <c r="A2854" s="57" t="s">
        <v>6290</v>
      </c>
      <c r="B2854" s="104" t="s">
        <v>5985</v>
      </c>
      <c r="C2854" t="s">
        <v>7935</v>
      </c>
    </row>
    <row r="2855" spans="1:3">
      <c r="A2855" s="57" t="s">
        <v>991</v>
      </c>
      <c r="B2855" s="104" t="s">
        <v>5986</v>
      </c>
      <c r="C2855" t="s">
        <v>7935</v>
      </c>
    </row>
    <row r="2856" spans="1:3">
      <c r="A2856" s="57" t="s">
        <v>6290</v>
      </c>
      <c r="B2856" s="104" t="s">
        <v>5987</v>
      </c>
      <c r="C2856" t="s">
        <v>7935</v>
      </c>
    </row>
    <row r="2857" spans="1:3">
      <c r="A2857" s="57" t="s">
        <v>6290</v>
      </c>
      <c r="B2857" s="104" t="s">
        <v>5988</v>
      </c>
      <c r="C2857" t="s">
        <v>7935</v>
      </c>
    </row>
    <row r="2858" spans="1:3">
      <c r="A2858" s="57" t="s">
        <v>6290</v>
      </c>
      <c r="B2858" s="104" t="s">
        <v>5989</v>
      </c>
      <c r="C2858" t="s">
        <v>7935</v>
      </c>
    </row>
    <row r="2859" spans="1:3">
      <c r="A2859" s="57" t="s">
        <v>6290</v>
      </c>
      <c r="B2859" s="104" t="s">
        <v>5990</v>
      </c>
      <c r="C2859" t="s">
        <v>7935</v>
      </c>
    </row>
    <row r="2860" spans="1:3">
      <c r="A2860" s="57" t="s">
        <v>992</v>
      </c>
      <c r="B2860" s="104" t="s">
        <v>5991</v>
      </c>
      <c r="C2860" t="s">
        <v>7935</v>
      </c>
    </row>
    <row r="2861" spans="1:3">
      <c r="A2861" s="57" t="s">
        <v>6329</v>
      </c>
      <c r="B2861" s="104" t="s">
        <v>6517</v>
      </c>
      <c r="C2861" t="s">
        <v>7935</v>
      </c>
    </row>
    <row r="2862" spans="1:3">
      <c r="A2862" s="57" t="s">
        <v>6329</v>
      </c>
      <c r="B2862" s="104" t="s">
        <v>5992</v>
      </c>
      <c r="C2862" t="s">
        <v>7935</v>
      </c>
    </row>
    <row r="2863" spans="1:3">
      <c r="A2863" s="57" t="s">
        <v>993</v>
      </c>
      <c r="B2863" s="104" t="s">
        <v>2245</v>
      </c>
      <c r="C2863" t="s">
        <v>7935</v>
      </c>
    </row>
    <row r="2864" spans="1:3">
      <c r="A2864" s="57" t="s">
        <v>3950</v>
      </c>
      <c r="B2864" s="104" t="s">
        <v>2380</v>
      </c>
      <c r="C2864" t="s">
        <v>7935</v>
      </c>
    </row>
    <row r="2865" spans="1:3">
      <c r="A2865" s="57" t="s">
        <v>994</v>
      </c>
      <c r="B2865" s="104" t="s">
        <v>2383</v>
      </c>
      <c r="C2865" t="s">
        <v>7935</v>
      </c>
    </row>
    <row r="2866" spans="1:3">
      <c r="A2866" s="57" t="s">
        <v>995</v>
      </c>
      <c r="B2866" s="104" t="s">
        <v>2386</v>
      </c>
      <c r="C2866" t="s">
        <v>7935</v>
      </c>
    </row>
    <row r="2867" spans="1:3">
      <c r="A2867" s="57" t="s">
        <v>996</v>
      </c>
      <c r="B2867" s="104" t="s">
        <v>2389</v>
      </c>
      <c r="C2867" t="s">
        <v>7935</v>
      </c>
    </row>
    <row r="2868" spans="1:3">
      <c r="A2868" s="57" t="s">
        <v>997</v>
      </c>
      <c r="B2868" s="104" t="s">
        <v>2392</v>
      </c>
      <c r="C2868" t="s">
        <v>7935</v>
      </c>
    </row>
    <row r="2869" spans="1:3">
      <c r="A2869" s="57" t="s">
        <v>998</v>
      </c>
      <c r="B2869" s="104" t="s">
        <v>2395</v>
      </c>
      <c r="C2869" t="s">
        <v>7935</v>
      </c>
    </row>
    <row r="2870" spans="1:3">
      <c r="A2870" s="57" t="s">
        <v>2025</v>
      </c>
      <c r="B2870" s="104" t="s">
        <v>2215</v>
      </c>
      <c r="C2870" t="s">
        <v>7935</v>
      </c>
    </row>
    <row r="2871" spans="1:3">
      <c r="A2871" s="57" t="s">
        <v>999</v>
      </c>
      <c r="B2871" s="104" t="s">
        <v>2400</v>
      </c>
      <c r="C2871" t="s">
        <v>7935</v>
      </c>
    </row>
    <row r="2872" spans="1:3">
      <c r="A2872" s="57" t="s">
        <v>1000</v>
      </c>
      <c r="B2872" s="104" t="s">
        <v>2403</v>
      </c>
      <c r="C2872" t="s">
        <v>7935</v>
      </c>
    </row>
    <row r="2873" spans="1:3">
      <c r="A2873" s="57" t="s">
        <v>1001</v>
      </c>
      <c r="B2873" s="104" t="s">
        <v>2406</v>
      </c>
      <c r="C2873" t="s">
        <v>7935</v>
      </c>
    </row>
    <row r="2874" spans="1:3">
      <c r="A2874" s="57" t="s">
        <v>1002</v>
      </c>
      <c r="B2874" s="104" t="s">
        <v>2408</v>
      </c>
      <c r="C2874" t="s">
        <v>7935</v>
      </c>
    </row>
    <row r="2875" spans="1:3">
      <c r="A2875" s="57" t="s">
        <v>2025</v>
      </c>
      <c r="B2875" s="104" t="s">
        <v>2411</v>
      </c>
      <c r="C2875" t="s">
        <v>7935</v>
      </c>
    </row>
    <row r="2876" spans="1:3">
      <c r="A2876" s="57" t="s">
        <v>1003</v>
      </c>
      <c r="B2876" s="104" t="s">
        <v>2276</v>
      </c>
      <c r="C2876" t="s">
        <v>7935</v>
      </c>
    </row>
    <row r="2877" spans="1:3">
      <c r="A2877" s="57" t="s">
        <v>1004</v>
      </c>
      <c r="B2877" s="104" t="s">
        <v>2415</v>
      </c>
      <c r="C2877" t="s">
        <v>7935</v>
      </c>
    </row>
    <row r="2878" spans="1:3">
      <c r="A2878" s="57" t="s">
        <v>2025</v>
      </c>
      <c r="B2878" s="104" t="s">
        <v>2417</v>
      </c>
      <c r="C2878" t="s">
        <v>7935</v>
      </c>
    </row>
    <row r="2879" spans="1:3">
      <c r="A2879" s="57" t="s">
        <v>1991</v>
      </c>
      <c r="B2879" s="104" t="s">
        <v>2418</v>
      </c>
      <c r="C2879" t="s">
        <v>7935</v>
      </c>
    </row>
    <row r="2880" spans="1:3">
      <c r="A2880" s="57" t="s">
        <v>1990</v>
      </c>
      <c r="B2880" s="104" t="s">
        <v>2419</v>
      </c>
      <c r="C2880" t="s">
        <v>7935</v>
      </c>
    </row>
    <row r="2881" spans="1:3">
      <c r="A2881" s="57" t="s">
        <v>1005</v>
      </c>
      <c r="B2881" s="104" t="s">
        <v>2420</v>
      </c>
      <c r="C2881" t="s">
        <v>7935</v>
      </c>
    </row>
    <row r="2882" spans="1:3">
      <c r="A2882" s="57" t="s">
        <v>1006</v>
      </c>
      <c r="B2882" s="104" t="s">
        <v>2421</v>
      </c>
      <c r="C2882" t="s">
        <v>7935</v>
      </c>
    </row>
    <row r="2883" spans="1:3">
      <c r="A2883" s="57" t="s">
        <v>1007</v>
      </c>
      <c r="B2883" s="104" t="s">
        <v>2422</v>
      </c>
      <c r="C2883" t="s">
        <v>7935</v>
      </c>
    </row>
    <row r="2884" spans="1:3">
      <c r="A2884" s="57" t="s">
        <v>2014</v>
      </c>
      <c r="B2884" s="104" t="s">
        <v>2075</v>
      </c>
      <c r="C2884" t="s">
        <v>7935</v>
      </c>
    </row>
    <row r="2885" spans="1:3">
      <c r="A2885" s="57" t="s">
        <v>1008</v>
      </c>
      <c r="B2885" s="104" t="s">
        <v>2423</v>
      </c>
      <c r="C2885" t="s">
        <v>7935</v>
      </c>
    </row>
    <row r="2886" spans="1:3">
      <c r="A2886" s="57" t="s">
        <v>1009</v>
      </c>
      <c r="B2886" s="104" t="s">
        <v>2424</v>
      </c>
      <c r="C2886" t="s">
        <v>7935</v>
      </c>
    </row>
    <row r="2887" spans="1:3">
      <c r="A2887" s="57" t="s">
        <v>6368</v>
      </c>
      <c r="B2887" s="104" t="s">
        <v>5993</v>
      </c>
      <c r="C2887" t="s">
        <v>7935</v>
      </c>
    </row>
    <row r="2888" spans="1:3">
      <c r="A2888" s="57" t="s">
        <v>1010</v>
      </c>
      <c r="B2888" s="104" t="s">
        <v>5994</v>
      </c>
      <c r="C2888" t="s">
        <v>7935</v>
      </c>
    </row>
    <row r="2889" spans="1:3">
      <c r="A2889" s="57" t="s">
        <v>1011</v>
      </c>
      <c r="B2889" s="104" t="s">
        <v>5995</v>
      </c>
      <c r="C2889" t="s">
        <v>7935</v>
      </c>
    </row>
    <row r="2890" spans="1:3">
      <c r="A2890" s="57" t="s">
        <v>1012</v>
      </c>
      <c r="B2890" s="104" t="s">
        <v>5996</v>
      </c>
      <c r="C2890" t="s">
        <v>7935</v>
      </c>
    </row>
    <row r="2891" spans="1:3">
      <c r="A2891" s="57" t="s">
        <v>1013</v>
      </c>
      <c r="B2891" s="104" t="s">
        <v>2427</v>
      </c>
      <c r="C2891" t="s">
        <v>7935</v>
      </c>
    </row>
    <row r="2892" spans="1:3">
      <c r="A2892" s="57" t="s">
        <v>1013</v>
      </c>
      <c r="B2892" s="104" t="s">
        <v>2416</v>
      </c>
      <c r="C2892" t="s">
        <v>7935</v>
      </c>
    </row>
    <row r="2893" spans="1:3">
      <c r="A2893" s="57" t="s">
        <v>1014</v>
      </c>
      <c r="B2893" s="104" t="s">
        <v>2272</v>
      </c>
      <c r="C2893" t="s">
        <v>7935</v>
      </c>
    </row>
    <row r="2894" spans="1:3">
      <c r="A2894" s="57" t="s">
        <v>1015</v>
      </c>
      <c r="B2894" s="104" t="s">
        <v>2431</v>
      </c>
      <c r="C2894" t="s">
        <v>7935</v>
      </c>
    </row>
    <row r="2895" spans="1:3">
      <c r="A2895" s="57" t="s">
        <v>1016</v>
      </c>
      <c r="B2895" s="104" t="s">
        <v>2432</v>
      </c>
      <c r="C2895" t="s">
        <v>7935</v>
      </c>
    </row>
    <row r="2896" spans="1:3">
      <c r="A2896" s="57" t="s">
        <v>1017</v>
      </c>
      <c r="B2896" s="104" t="s">
        <v>2434</v>
      </c>
      <c r="C2896" t="s">
        <v>7935</v>
      </c>
    </row>
    <row r="2897" spans="1:3">
      <c r="A2897" s="57" t="s">
        <v>1018</v>
      </c>
      <c r="B2897" s="104" t="s">
        <v>2437</v>
      </c>
      <c r="C2897" t="s">
        <v>7935</v>
      </c>
    </row>
    <row r="2898" spans="1:3">
      <c r="A2898" s="57" t="s">
        <v>1019</v>
      </c>
      <c r="B2898" s="104" t="s">
        <v>5997</v>
      </c>
      <c r="C2898" t="s">
        <v>7935</v>
      </c>
    </row>
    <row r="2899" spans="1:3">
      <c r="A2899" s="57" t="s">
        <v>1019</v>
      </c>
      <c r="B2899" s="104" t="s">
        <v>5998</v>
      </c>
      <c r="C2899" t="s">
        <v>7935</v>
      </c>
    </row>
    <row r="2900" spans="1:3">
      <c r="A2900" s="57" t="s">
        <v>1020</v>
      </c>
      <c r="B2900" s="104" t="s">
        <v>2211</v>
      </c>
      <c r="C2900" t="s">
        <v>7935</v>
      </c>
    </row>
    <row r="2901" spans="1:3">
      <c r="A2901" s="57" t="s">
        <v>1021</v>
      </c>
      <c r="B2901" s="104" t="s">
        <v>2443</v>
      </c>
      <c r="C2901" t="s">
        <v>7935</v>
      </c>
    </row>
    <row r="2902" spans="1:3">
      <c r="A2902" s="57" t="s">
        <v>1022</v>
      </c>
      <c r="B2902" s="104" t="s">
        <v>6599</v>
      </c>
      <c r="C2902" t="s">
        <v>7935</v>
      </c>
    </row>
    <row r="2903" spans="1:3">
      <c r="A2903" s="57" t="s">
        <v>1022</v>
      </c>
      <c r="B2903" s="104" t="s">
        <v>5999</v>
      </c>
      <c r="C2903" t="s">
        <v>7935</v>
      </c>
    </row>
    <row r="2904" spans="1:3">
      <c r="A2904" s="57" t="s">
        <v>1022</v>
      </c>
      <c r="B2904" s="104" t="s">
        <v>6000</v>
      </c>
      <c r="C2904" t="s">
        <v>7935</v>
      </c>
    </row>
    <row r="2905" spans="1:3">
      <c r="A2905" s="57" t="s">
        <v>1022</v>
      </c>
      <c r="B2905" s="104" t="s">
        <v>6001</v>
      </c>
      <c r="C2905" t="s">
        <v>7935</v>
      </c>
    </row>
    <row r="2906" spans="1:3">
      <c r="A2906" s="57" t="s">
        <v>1022</v>
      </c>
      <c r="B2906" s="104" t="s">
        <v>6002</v>
      </c>
      <c r="C2906" t="s">
        <v>7935</v>
      </c>
    </row>
    <row r="2907" spans="1:3">
      <c r="A2907" s="57" t="s">
        <v>1022</v>
      </c>
      <c r="B2907" s="104" t="s">
        <v>2089</v>
      </c>
      <c r="C2907" t="s">
        <v>7935</v>
      </c>
    </row>
    <row r="2908" spans="1:3">
      <c r="A2908" s="57" t="s">
        <v>1022</v>
      </c>
      <c r="B2908" s="104" t="s">
        <v>2444</v>
      </c>
      <c r="C2908" t="s">
        <v>7935</v>
      </c>
    </row>
    <row r="2909" spans="1:3">
      <c r="A2909" s="57" t="s">
        <v>1023</v>
      </c>
      <c r="B2909" s="104" t="s">
        <v>2445</v>
      </c>
      <c r="C2909" t="s">
        <v>7935</v>
      </c>
    </row>
    <row r="2910" spans="1:3">
      <c r="A2910" s="57" t="s">
        <v>1024</v>
      </c>
      <c r="B2910" s="104" t="s">
        <v>2446</v>
      </c>
      <c r="C2910" t="s">
        <v>7935</v>
      </c>
    </row>
    <row r="2911" spans="1:3">
      <c r="A2911" s="57" t="s">
        <v>2016</v>
      </c>
      <c r="B2911" s="104" t="s">
        <v>2077</v>
      </c>
      <c r="C2911" t="s">
        <v>7935</v>
      </c>
    </row>
    <row r="2912" spans="1:3">
      <c r="A2912" s="57" t="s">
        <v>1025</v>
      </c>
      <c r="B2912" s="104" t="s">
        <v>2451</v>
      </c>
      <c r="C2912" t="s">
        <v>7935</v>
      </c>
    </row>
    <row r="2913" spans="1:3">
      <c r="A2913" s="57" t="s">
        <v>1026</v>
      </c>
      <c r="B2913" s="104" t="s">
        <v>2453</v>
      </c>
      <c r="C2913" t="s">
        <v>7935</v>
      </c>
    </row>
    <row r="2914" spans="1:3">
      <c r="A2914" s="57" t="s">
        <v>1027</v>
      </c>
      <c r="B2914" s="104" t="s">
        <v>6377</v>
      </c>
      <c r="C2914" t="s">
        <v>7935</v>
      </c>
    </row>
    <row r="2915" spans="1:3">
      <c r="A2915" s="57" t="s">
        <v>1028</v>
      </c>
      <c r="B2915" s="104" t="s">
        <v>6378</v>
      </c>
      <c r="C2915" t="s">
        <v>7935</v>
      </c>
    </row>
    <row r="2916" spans="1:3">
      <c r="A2916" s="57" t="s">
        <v>1029</v>
      </c>
      <c r="B2916" s="104" t="s">
        <v>6379</v>
      </c>
      <c r="C2916" t="s">
        <v>7935</v>
      </c>
    </row>
    <row r="2917" spans="1:3">
      <c r="A2917" s="57" t="s">
        <v>1030</v>
      </c>
      <c r="B2917" s="104" t="s">
        <v>2107</v>
      </c>
      <c r="C2917" t="s">
        <v>7935</v>
      </c>
    </row>
    <row r="2918" spans="1:3">
      <c r="A2918" s="57" t="s">
        <v>1031</v>
      </c>
      <c r="B2918" s="104" t="s">
        <v>6383</v>
      </c>
      <c r="C2918" t="s">
        <v>7935</v>
      </c>
    </row>
    <row r="2919" spans="1:3">
      <c r="A2919" s="57" t="s">
        <v>1032</v>
      </c>
      <c r="B2919" s="104" t="s">
        <v>2311</v>
      </c>
      <c r="C2919" t="s">
        <v>7935</v>
      </c>
    </row>
    <row r="2920" spans="1:3">
      <c r="A2920" s="57" t="s">
        <v>1033</v>
      </c>
      <c r="B2920" s="104" t="s">
        <v>6386</v>
      </c>
      <c r="C2920" t="s">
        <v>7935</v>
      </c>
    </row>
    <row r="2921" spans="1:3">
      <c r="A2921" s="57" t="s">
        <v>1034</v>
      </c>
      <c r="B2921" s="104" t="s">
        <v>6388</v>
      </c>
      <c r="C2921" t="s">
        <v>7935</v>
      </c>
    </row>
    <row r="2922" spans="1:3">
      <c r="A2922" s="57" t="s">
        <v>1035</v>
      </c>
      <c r="B2922" s="104" t="s">
        <v>2303</v>
      </c>
      <c r="C2922" t="s">
        <v>7935</v>
      </c>
    </row>
    <row r="2923" spans="1:3">
      <c r="A2923" s="57" t="s">
        <v>1036</v>
      </c>
      <c r="B2923" s="104" t="s">
        <v>2331</v>
      </c>
      <c r="C2923" t="s">
        <v>7935</v>
      </c>
    </row>
    <row r="2924" spans="1:3">
      <c r="A2924" s="57" t="s">
        <v>1037</v>
      </c>
      <c r="B2924" s="104" t="s">
        <v>6389</v>
      </c>
      <c r="C2924" t="s">
        <v>7935</v>
      </c>
    </row>
    <row r="2925" spans="1:3">
      <c r="A2925" s="57" t="s">
        <v>1038</v>
      </c>
      <c r="B2925" s="104" t="s">
        <v>6391</v>
      </c>
      <c r="C2925" t="s">
        <v>7935</v>
      </c>
    </row>
    <row r="2926" spans="1:3">
      <c r="A2926" s="57" t="s">
        <v>1039</v>
      </c>
      <c r="B2926" s="104" t="s">
        <v>6390</v>
      </c>
      <c r="C2926" t="s">
        <v>7935</v>
      </c>
    </row>
    <row r="2927" spans="1:3">
      <c r="A2927" s="57" t="s">
        <v>1040</v>
      </c>
      <c r="B2927" s="104" t="s">
        <v>2318</v>
      </c>
      <c r="C2927" t="s">
        <v>7935</v>
      </c>
    </row>
    <row r="2928" spans="1:3">
      <c r="A2928" s="57" t="s">
        <v>1041</v>
      </c>
      <c r="B2928" s="104" t="s">
        <v>2341</v>
      </c>
      <c r="C2928" t="s">
        <v>7935</v>
      </c>
    </row>
    <row r="2929" spans="1:3">
      <c r="A2929" s="57" t="s">
        <v>1042</v>
      </c>
      <c r="B2929" s="104" t="s">
        <v>2071</v>
      </c>
      <c r="C2929" t="s">
        <v>7935</v>
      </c>
    </row>
    <row r="2930" spans="1:3">
      <c r="A2930" s="57" t="s">
        <v>1043</v>
      </c>
      <c r="B2930" s="104" t="s">
        <v>6394</v>
      </c>
      <c r="C2930" t="s">
        <v>7935</v>
      </c>
    </row>
    <row r="2931" spans="1:3">
      <c r="A2931" s="57" t="s">
        <v>1044</v>
      </c>
      <c r="B2931" s="104" t="s">
        <v>6396</v>
      </c>
      <c r="C2931" t="s">
        <v>7935</v>
      </c>
    </row>
    <row r="2932" spans="1:3">
      <c r="A2932" s="57" t="s">
        <v>1045</v>
      </c>
      <c r="B2932" s="104" t="s">
        <v>2329</v>
      </c>
      <c r="C2932" t="s">
        <v>7935</v>
      </c>
    </row>
    <row r="2933" spans="1:3">
      <c r="A2933" s="57" t="s">
        <v>1046</v>
      </c>
      <c r="B2933" s="104" t="s">
        <v>6003</v>
      </c>
      <c r="C2933" t="s">
        <v>7935</v>
      </c>
    </row>
    <row r="2934" spans="1:3">
      <c r="A2934" s="57" t="s">
        <v>4029</v>
      </c>
      <c r="B2934" s="104" t="s">
        <v>6004</v>
      </c>
      <c r="C2934" t="s">
        <v>7935</v>
      </c>
    </row>
    <row r="2935" spans="1:3">
      <c r="A2935" s="57" t="s">
        <v>4029</v>
      </c>
      <c r="B2935" s="104" t="s">
        <v>2109</v>
      </c>
      <c r="C2935" t="s">
        <v>7935</v>
      </c>
    </row>
    <row r="2936" spans="1:3">
      <c r="A2936" s="57" t="s">
        <v>1047</v>
      </c>
      <c r="B2936" s="104" t="s">
        <v>6005</v>
      </c>
      <c r="C2936" t="s">
        <v>7935</v>
      </c>
    </row>
    <row r="2937" spans="1:3">
      <c r="A2937" s="57" t="s">
        <v>4029</v>
      </c>
      <c r="B2937" s="104" t="s">
        <v>2454</v>
      </c>
      <c r="C2937" t="s">
        <v>7935</v>
      </c>
    </row>
    <row r="2938" spans="1:3">
      <c r="A2938" s="57" t="s">
        <v>1048</v>
      </c>
      <c r="B2938" s="104" t="s">
        <v>2283</v>
      </c>
      <c r="C2938" t="s">
        <v>7935</v>
      </c>
    </row>
    <row r="2939" spans="1:3">
      <c r="A2939" s="57" t="s">
        <v>1049</v>
      </c>
      <c r="B2939" s="104" t="s">
        <v>2064</v>
      </c>
      <c r="C2939" t="s">
        <v>7935</v>
      </c>
    </row>
    <row r="2940" spans="1:3">
      <c r="A2940" s="57" t="s">
        <v>1049</v>
      </c>
      <c r="B2940" s="104" t="s">
        <v>2068</v>
      </c>
      <c r="C2940" t="s">
        <v>7935</v>
      </c>
    </row>
    <row r="2941" spans="1:3">
      <c r="A2941" s="57" t="s">
        <v>6371</v>
      </c>
      <c r="B2941" s="104" t="s">
        <v>6006</v>
      </c>
      <c r="C2941" t="s">
        <v>7935</v>
      </c>
    </row>
    <row r="2942" spans="1:3">
      <c r="A2942" s="57" t="s">
        <v>6371</v>
      </c>
      <c r="B2942" s="104" t="s">
        <v>6007</v>
      </c>
      <c r="C2942" t="s">
        <v>7935</v>
      </c>
    </row>
    <row r="2943" spans="1:3">
      <c r="A2943" s="57" t="s">
        <v>1049</v>
      </c>
      <c r="B2943" s="104" t="s">
        <v>6008</v>
      </c>
      <c r="C2943" t="s">
        <v>7935</v>
      </c>
    </row>
    <row r="2944" spans="1:3">
      <c r="A2944" s="57" t="s">
        <v>1049</v>
      </c>
      <c r="B2944" s="104" t="s">
        <v>6009</v>
      </c>
      <c r="C2944" t="s">
        <v>7935</v>
      </c>
    </row>
    <row r="2945" spans="1:3">
      <c r="A2945" s="57" t="s">
        <v>1050</v>
      </c>
      <c r="B2945" s="104" t="s">
        <v>6010</v>
      </c>
      <c r="C2945" t="s">
        <v>7935</v>
      </c>
    </row>
    <row r="2946" spans="1:3">
      <c r="A2946" s="57" t="s">
        <v>1049</v>
      </c>
      <c r="B2946" s="104" t="s">
        <v>6404</v>
      </c>
      <c r="C2946" t="s">
        <v>7935</v>
      </c>
    </row>
    <row r="2947" spans="1:3">
      <c r="A2947" s="57" t="s">
        <v>1051</v>
      </c>
      <c r="B2947" s="104" t="s">
        <v>6393</v>
      </c>
      <c r="C2947" t="s">
        <v>7935</v>
      </c>
    </row>
    <row r="2948" spans="1:3">
      <c r="A2948" s="57" t="s">
        <v>7158</v>
      </c>
      <c r="B2948" s="104" t="s">
        <v>2433</v>
      </c>
      <c r="C2948" t="s">
        <v>7935</v>
      </c>
    </row>
    <row r="2949" spans="1:3">
      <c r="A2949" s="57" t="s">
        <v>1052</v>
      </c>
      <c r="B2949" s="104" t="s">
        <v>6403</v>
      </c>
      <c r="C2949" t="s">
        <v>7935</v>
      </c>
    </row>
    <row r="2950" spans="1:3">
      <c r="A2950" s="57" t="s">
        <v>1053</v>
      </c>
      <c r="B2950" s="104" t="s">
        <v>2148</v>
      </c>
      <c r="C2950" t="s">
        <v>7935</v>
      </c>
    </row>
    <row r="2951" spans="1:3">
      <c r="A2951" s="57" t="s">
        <v>1054</v>
      </c>
      <c r="B2951" s="104" t="s">
        <v>2114</v>
      </c>
      <c r="C2951" t="s">
        <v>7935</v>
      </c>
    </row>
    <row r="2952" spans="1:3">
      <c r="A2952" s="57" t="s">
        <v>1055</v>
      </c>
      <c r="B2952" s="104" t="s">
        <v>2179</v>
      </c>
      <c r="C2952" t="s">
        <v>7935</v>
      </c>
    </row>
    <row r="2953" spans="1:3">
      <c r="A2953" s="57" t="s">
        <v>971</v>
      </c>
      <c r="B2953" s="104" t="s">
        <v>6011</v>
      </c>
      <c r="C2953" t="s">
        <v>7935</v>
      </c>
    </row>
    <row r="2954" spans="1:3">
      <c r="A2954" s="57" t="s">
        <v>971</v>
      </c>
      <c r="B2954" s="104" t="s">
        <v>6012</v>
      </c>
      <c r="C2954" t="s">
        <v>7935</v>
      </c>
    </row>
    <row r="2955" spans="1:3">
      <c r="A2955" s="57" t="s">
        <v>971</v>
      </c>
      <c r="B2955" s="104" t="s">
        <v>6013</v>
      </c>
      <c r="C2955" t="s">
        <v>7935</v>
      </c>
    </row>
    <row r="2956" spans="1:3">
      <c r="A2956" s="57" t="s">
        <v>971</v>
      </c>
      <c r="B2956" s="104" t="s">
        <v>6014</v>
      </c>
      <c r="C2956" t="s">
        <v>7935</v>
      </c>
    </row>
    <row r="2957" spans="1:3">
      <c r="A2957" s="57" t="s">
        <v>1056</v>
      </c>
      <c r="B2957" s="104" t="s">
        <v>6412</v>
      </c>
      <c r="C2957" t="s">
        <v>7935</v>
      </c>
    </row>
    <row r="2958" spans="1:3">
      <c r="A2958" s="57" t="s">
        <v>1057</v>
      </c>
      <c r="B2958" s="104" t="s">
        <v>6415</v>
      </c>
      <c r="C2958" t="s">
        <v>7935</v>
      </c>
    </row>
    <row r="2959" spans="1:3">
      <c r="A2959" s="57" t="s">
        <v>1058</v>
      </c>
      <c r="B2959" s="104" t="s">
        <v>6418</v>
      </c>
      <c r="C2959" t="s">
        <v>7935</v>
      </c>
    </row>
    <row r="2960" spans="1:3">
      <c r="A2960" s="57" t="s">
        <v>1059</v>
      </c>
      <c r="B2960" s="104" t="s">
        <v>6421</v>
      </c>
      <c r="C2960" t="s">
        <v>7935</v>
      </c>
    </row>
    <row r="2961" spans="1:3">
      <c r="A2961" s="57" t="s">
        <v>1060</v>
      </c>
      <c r="B2961" s="104" t="s">
        <v>6424</v>
      </c>
      <c r="C2961" t="s">
        <v>7935</v>
      </c>
    </row>
    <row r="2962" spans="1:3">
      <c r="A2962" s="57" t="s">
        <v>1061</v>
      </c>
      <c r="B2962" s="104" t="s">
        <v>6426</v>
      </c>
      <c r="C2962" t="s">
        <v>7935</v>
      </c>
    </row>
    <row r="2963" spans="1:3">
      <c r="A2963" s="57" t="s">
        <v>1062</v>
      </c>
      <c r="B2963" s="104" t="s">
        <v>6427</v>
      </c>
      <c r="C2963" t="s">
        <v>7935</v>
      </c>
    </row>
    <row r="2964" spans="1:3">
      <c r="A2964" s="57" t="s">
        <v>1063</v>
      </c>
      <c r="B2964" s="104" t="s">
        <v>6428</v>
      </c>
      <c r="C2964" t="s">
        <v>7935</v>
      </c>
    </row>
    <row r="2965" spans="1:3">
      <c r="A2965" s="57" t="s">
        <v>1064</v>
      </c>
      <c r="B2965" s="104" t="s">
        <v>2152</v>
      </c>
      <c r="C2965" t="s">
        <v>7935</v>
      </c>
    </row>
    <row r="2966" spans="1:3">
      <c r="A2966" s="57" t="s">
        <v>1065</v>
      </c>
      <c r="B2966" s="104" t="s">
        <v>6433</v>
      </c>
      <c r="C2966" t="s">
        <v>7935</v>
      </c>
    </row>
    <row r="2967" spans="1:3">
      <c r="A2967" s="57" t="s">
        <v>1066</v>
      </c>
      <c r="B2967" s="104" t="s">
        <v>6436</v>
      </c>
      <c r="C2967" t="s">
        <v>7935</v>
      </c>
    </row>
    <row r="2968" spans="1:3">
      <c r="A2968" s="57" t="s">
        <v>1067</v>
      </c>
      <c r="B2968" s="104" t="s">
        <v>6399</v>
      </c>
      <c r="C2968" t="s">
        <v>7935</v>
      </c>
    </row>
    <row r="2969" spans="1:3">
      <c r="A2969" s="57" t="s">
        <v>1068</v>
      </c>
      <c r="B2969" s="104" t="s">
        <v>6441</v>
      </c>
      <c r="C2969" t="s">
        <v>7935</v>
      </c>
    </row>
    <row r="2970" spans="1:3">
      <c r="A2970" s="57" t="s">
        <v>1069</v>
      </c>
      <c r="B2970" s="104" t="s">
        <v>6444</v>
      </c>
      <c r="C2970" t="s">
        <v>7935</v>
      </c>
    </row>
    <row r="2971" spans="1:3">
      <c r="A2971" s="57" t="s">
        <v>1070</v>
      </c>
      <c r="B2971" s="104" t="s">
        <v>6447</v>
      </c>
      <c r="C2971" t="s">
        <v>7935</v>
      </c>
    </row>
    <row r="2972" spans="1:3">
      <c r="A2972" s="57" t="s">
        <v>978</v>
      </c>
      <c r="B2972" s="104" t="s">
        <v>6452</v>
      </c>
      <c r="C2972" t="s">
        <v>7935</v>
      </c>
    </row>
    <row r="2973" spans="1:3">
      <c r="A2973" s="57" t="s">
        <v>1071</v>
      </c>
      <c r="B2973" s="104" t="s">
        <v>6455</v>
      </c>
      <c r="C2973" t="s">
        <v>7935</v>
      </c>
    </row>
    <row r="2974" spans="1:3">
      <c r="A2974" s="57" t="s">
        <v>1072</v>
      </c>
      <c r="B2974" s="104" t="s">
        <v>6458</v>
      </c>
      <c r="C2974" t="s">
        <v>7935</v>
      </c>
    </row>
    <row r="2975" spans="1:3">
      <c r="A2975" s="57" t="s">
        <v>2036</v>
      </c>
      <c r="B2975" s="104" t="s">
        <v>2174</v>
      </c>
      <c r="C2975" t="s">
        <v>7935</v>
      </c>
    </row>
    <row r="2976" spans="1:3">
      <c r="A2976" s="57" t="s">
        <v>2037</v>
      </c>
      <c r="B2976" s="104" t="s">
        <v>6462</v>
      </c>
      <c r="C2976" t="s">
        <v>7935</v>
      </c>
    </row>
    <row r="2977" spans="1:3">
      <c r="A2977" s="57" t="s">
        <v>1073</v>
      </c>
      <c r="B2977" s="104" t="s">
        <v>6464</v>
      </c>
      <c r="C2977" t="s">
        <v>7935</v>
      </c>
    </row>
    <row r="2978" spans="1:3">
      <c r="A2978" s="57" t="s">
        <v>2038</v>
      </c>
      <c r="B2978" s="104" t="s">
        <v>6466</v>
      </c>
      <c r="C2978" t="s">
        <v>7935</v>
      </c>
    </row>
    <row r="2979" spans="1:3">
      <c r="A2979" s="57" t="s">
        <v>2039</v>
      </c>
      <c r="B2979" s="104" t="s">
        <v>6469</v>
      </c>
      <c r="C2979" t="s">
        <v>7935</v>
      </c>
    </row>
    <row r="2980" spans="1:3">
      <c r="A2980" s="57" t="s">
        <v>1074</v>
      </c>
      <c r="B2980" s="104" t="s">
        <v>6472</v>
      </c>
      <c r="C2980" t="s">
        <v>7935</v>
      </c>
    </row>
    <row r="2981" spans="1:3">
      <c r="A2981" s="57" t="s">
        <v>2040</v>
      </c>
      <c r="B2981" s="104" t="s">
        <v>6474</v>
      </c>
      <c r="C2981" t="s">
        <v>7935</v>
      </c>
    </row>
    <row r="2982" spans="1:3">
      <c r="A2982" s="57" t="s">
        <v>2018</v>
      </c>
      <c r="B2982" s="104" t="s">
        <v>6477</v>
      </c>
      <c r="C2982" t="s">
        <v>7935</v>
      </c>
    </row>
    <row r="2983" spans="1:3">
      <c r="A2983" s="57" t="s">
        <v>7158</v>
      </c>
      <c r="B2983" s="104" t="s">
        <v>6480</v>
      </c>
      <c r="C2983" t="s">
        <v>7935</v>
      </c>
    </row>
    <row r="2984" spans="1:3">
      <c r="A2984" s="57" t="s">
        <v>1075</v>
      </c>
      <c r="B2984" s="104" t="s">
        <v>6483</v>
      </c>
      <c r="C2984" t="s">
        <v>7935</v>
      </c>
    </row>
    <row r="2985" spans="1:3">
      <c r="A2985" s="57" t="s">
        <v>1076</v>
      </c>
      <c r="B2985" s="104" t="s">
        <v>6486</v>
      </c>
      <c r="C2985" t="s">
        <v>7935</v>
      </c>
    </row>
    <row r="2986" spans="1:3">
      <c r="A2986" s="57" t="s">
        <v>1077</v>
      </c>
      <c r="B2986" s="104" t="s">
        <v>6489</v>
      </c>
      <c r="C2986" t="s">
        <v>7935</v>
      </c>
    </row>
    <row r="2987" spans="1:3">
      <c r="A2987" s="57" t="s">
        <v>6371</v>
      </c>
      <c r="B2987" s="104" t="s">
        <v>6492</v>
      </c>
      <c r="C2987" t="s">
        <v>7935</v>
      </c>
    </row>
    <row r="2988" spans="1:3">
      <c r="A2988" s="57" t="s">
        <v>1078</v>
      </c>
      <c r="B2988" s="104" t="s">
        <v>6495</v>
      </c>
      <c r="C2988" t="s">
        <v>7935</v>
      </c>
    </row>
    <row r="2989" spans="1:3">
      <c r="A2989" s="57" t="s">
        <v>1079</v>
      </c>
      <c r="B2989" s="104" t="s">
        <v>6468</v>
      </c>
      <c r="C2989" t="s">
        <v>7935</v>
      </c>
    </row>
    <row r="2990" spans="1:3">
      <c r="A2990" s="57" t="s">
        <v>2025</v>
      </c>
      <c r="B2990" s="104" t="s">
        <v>6700</v>
      </c>
      <c r="C2990" t="s">
        <v>7935</v>
      </c>
    </row>
    <row r="2991" spans="1:3">
      <c r="A2991" s="57" t="s">
        <v>6371</v>
      </c>
      <c r="B2991" s="104" t="s">
        <v>6702</v>
      </c>
      <c r="C2991" t="s">
        <v>7935</v>
      </c>
    </row>
    <row r="2992" spans="1:3">
      <c r="A2992" s="57" t="s">
        <v>1080</v>
      </c>
      <c r="B2992" s="104" t="s">
        <v>6502</v>
      </c>
      <c r="C2992" t="s">
        <v>7935</v>
      </c>
    </row>
    <row r="2993" spans="1:3">
      <c r="A2993" s="57" t="s">
        <v>1081</v>
      </c>
      <c r="B2993" s="104" t="s">
        <v>6505</v>
      </c>
      <c r="C2993" t="s">
        <v>7935</v>
      </c>
    </row>
    <row r="2994" spans="1:3">
      <c r="A2994" s="57" t="s">
        <v>6371</v>
      </c>
      <c r="B2994" s="104" t="s">
        <v>6506</v>
      </c>
      <c r="C2994" t="s">
        <v>7935</v>
      </c>
    </row>
    <row r="2995" spans="1:3">
      <c r="A2995" s="57" t="s">
        <v>1082</v>
      </c>
      <c r="B2995" s="104" t="s">
        <v>2442</v>
      </c>
      <c r="C2995" t="s">
        <v>7935</v>
      </c>
    </row>
    <row r="2996" spans="1:3">
      <c r="A2996" s="57" t="s">
        <v>1083</v>
      </c>
      <c r="B2996" s="104" t="s">
        <v>6507</v>
      </c>
      <c r="C2996" t="s">
        <v>7935</v>
      </c>
    </row>
    <row r="2997" spans="1:3">
      <c r="A2997" s="57" t="s">
        <v>1084</v>
      </c>
      <c r="B2997" s="104" t="s">
        <v>2450</v>
      </c>
      <c r="C2997" t="s">
        <v>7935</v>
      </c>
    </row>
    <row r="2998" spans="1:3">
      <c r="A2998" s="57" t="s">
        <v>1085</v>
      </c>
      <c r="B2998" s="104" t="s">
        <v>6510</v>
      </c>
      <c r="C2998" t="s">
        <v>7935</v>
      </c>
    </row>
    <row r="2999" spans="1:3">
      <c r="A2999" s="57" t="s">
        <v>1086</v>
      </c>
      <c r="B2999" s="104" t="s">
        <v>6512</v>
      </c>
      <c r="C2999" t="s">
        <v>7935</v>
      </c>
    </row>
    <row r="3000" spans="1:3">
      <c r="A3000" s="57" t="s">
        <v>1087</v>
      </c>
      <c r="B3000" s="104" t="s">
        <v>6513</v>
      </c>
      <c r="C3000" t="s">
        <v>7935</v>
      </c>
    </row>
    <row r="3001" spans="1:3">
      <c r="A3001" s="57" t="s">
        <v>1088</v>
      </c>
      <c r="B3001" s="104" t="s">
        <v>6514</v>
      </c>
      <c r="C3001" t="s">
        <v>7935</v>
      </c>
    </row>
    <row r="3002" spans="1:3">
      <c r="A3002" s="57" t="s">
        <v>1089</v>
      </c>
      <c r="B3002" s="104" t="s">
        <v>6516</v>
      </c>
      <c r="C3002" t="s">
        <v>7935</v>
      </c>
    </row>
    <row r="3003" spans="1:3">
      <c r="A3003" s="57" t="s">
        <v>1090</v>
      </c>
      <c r="B3003" s="104" t="s">
        <v>6518</v>
      </c>
      <c r="C3003" t="s">
        <v>7935</v>
      </c>
    </row>
    <row r="3004" spans="1:3">
      <c r="A3004" s="57" t="s">
        <v>1091</v>
      </c>
      <c r="B3004" s="104" t="s">
        <v>6519</v>
      </c>
      <c r="C3004" t="s">
        <v>7935</v>
      </c>
    </row>
    <row r="3005" spans="1:3">
      <c r="A3005" s="57" t="s">
        <v>6368</v>
      </c>
      <c r="B3005" s="104" t="s">
        <v>6520</v>
      </c>
      <c r="C3005" t="s">
        <v>7935</v>
      </c>
    </row>
    <row r="3006" spans="1:3">
      <c r="A3006" s="57" t="s">
        <v>1092</v>
      </c>
      <c r="B3006" s="104" t="s">
        <v>6015</v>
      </c>
      <c r="C3006" t="s">
        <v>7935</v>
      </c>
    </row>
    <row r="3007" spans="1:3">
      <c r="A3007" s="57" t="s">
        <v>6368</v>
      </c>
      <c r="B3007" s="104" t="s">
        <v>6016</v>
      </c>
      <c r="C3007" t="s">
        <v>7935</v>
      </c>
    </row>
    <row r="3008" spans="1:3">
      <c r="A3008" s="57" t="s">
        <v>1093</v>
      </c>
      <c r="B3008" s="104" t="s">
        <v>6522</v>
      </c>
      <c r="C3008" t="s">
        <v>7935</v>
      </c>
    </row>
    <row r="3009" spans="1:3">
      <c r="A3009" s="57" t="s">
        <v>1094</v>
      </c>
      <c r="B3009" s="104" t="s">
        <v>6523</v>
      </c>
      <c r="C3009" t="s">
        <v>7935</v>
      </c>
    </row>
    <row r="3010" spans="1:3">
      <c r="A3010" s="57" t="s">
        <v>1095</v>
      </c>
      <c r="B3010" s="104" t="s">
        <v>2231</v>
      </c>
      <c r="C3010" t="s">
        <v>7935</v>
      </c>
    </row>
    <row r="3011" spans="1:3">
      <c r="A3011" s="57" t="s">
        <v>1096</v>
      </c>
      <c r="B3011" s="104" t="s">
        <v>6524</v>
      </c>
      <c r="C3011" t="s">
        <v>7935</v>
      </c>
    </row>
    <row r="3012" spans="1:3">
      <c r="A3012" s="57" t="s">
        <v>1097</v>
      </c>
      <c r="B3012" s="104" t="s">
        <v>2228</v>
      </c>
      <c r="C3012" t="s">
        <v>7935</v>
      </c>
    </row>
    <row r="3013" spans="1:3">
      <c r="A3013" s="57" t="s">
        <v>6368</v>
      </c>
      <c r="B3013" s="104" t="s">
        <v>6435</v>
      </c>
      <c r="C3013" t="s">
        <v>7935</v>
      </c>
    </row>
    <row r="3014" spans="1:3">
      <c r="A3014" s="57" t="s">
        <v>1098</v>
      </c>
      <c r="B3014" s="104" t="s">
        <v>6430</v>
      </c>
      <c r="C3014" t="s">
        <v>7935</v>
      </c>
    </row>
    <row r="3015" spans="1:3">
      <c r="A3015" s="57" t="s">
        <v>2025</v>
      </c>
      <c r="B3015" s="104" t="s">
        <v>6446</v>
      </c>
      <c r="C3015" t="s">
        <v>7935</v>
      </c>
    </row>
    <row r="3016" spans="1:3">
      <c r="A3016" s="57" t="s">
        <v>1099</v>
      </c>
      <c r="B3016" s="104" t="s">
        <v>6449</v>
      </c>
      <c r="C3016" t="s">
        <v>7935</v>
      </c>
    </row>
    <row r="3017" spans="1:3">
      <c r="A3017" s="57" t="s">
        <v>1100</v>
      </c>
      <c r="B3017" s="104" t="s">
        <v>6438</v>
      </c>
      <c r="C3017" t="s">
        <v>7935</v>
      </c>
    </row>
    <row r="3018" spans="1:3">
      <c r="A3018" s="57" t="s">
        <v>1101</v>
      </c>
      <c r="B3018" s="104" t="s">
        <v>6443</v>
      </c>
      <c r="C3018" t="s">
        <v>7935</v>
      </c>
    </row>
    <row r="3019" spans="1:3">
      <c r="A3019" s="57" t="s">
        <v>1102</v>
      </c>
      <c r="B3019" s="104" t="s">
        <v>6017</v>
      </c>
      <c r="C3019" t="s">
        <v>7935</v>
      </c>
    </row>
    <row r="3020" spans="1:3">
      <c r="A3020" s="57" t="s">
        <v>1103</v>
      </c>
      <c r="B3020" s="104" t="s">
        <v>6018</v>
      </c>
      <c r="C3020" t="s">
        <v>7935</v>
      </c>
    </row>
    <row r="3021" spans="1:3">
      <c r="A3021" s="57" t="s">
        <v>1104</v>
      </c>
      <c r="B3021" s="104" t="s">
        <v>6532</v>
      </c>
      <c r="C3021" t="s">
        <v>7935</v>
      </c>
    </row>
    <row r="3022" spans="1:3">
      <c r="A3022" s="57" t="s">
        <v>1105</v>
      </c>
      <c r="B3022" s="104" t="s">
        <v>6535</v>
      </c>
      <c r="C3022" t="s">
        <v>7935</v>
      </c>
    </row>
    <row r="3023" spans="1:3">
      <c r="A3023" s="57" t="s">
        <v>1099</v>
      </c>
      <c r="B3023" s="104" t="s">
        <v>6536</v>
      </c>
      <c r="C3023" t="s">
        <v>7935</v>
      </c>
    </row>
    <row r="3024" spans="1:3">
      <c r="A3024" s="57" t="s">
        <v>1106</v>
      </c>
      <c r="B3024" s="104" t="s">
        <v>6537</v>
      </c>
      <c r="C3024" t="s">
        <v>7935</v>
      </c>
    </row>
    <row r="3025" spans="1:3">
      <c r="A3025" s="57" t="s">
        <v>1107</v>
      </c>
      <c r="B3025" s="104" t="s">
        <v>6538</v>
      </c>
      <c r="C3025" t="s">
        <v>7935</v>
      </c>
    </row>
    <row r="3026" spans="1:3">
      <c r="A3026" s="57" t="s">
        <v>1993</v>
      </c>
      <c r="B3026" s="104" t="s">
        <v>6540</v>
      </c>
      <c r="C3026" t="s">
        <v>7935</v>
      </c>
    </row>
    <row r="3027" spans="1:3">
      <c r="A3027" s="57" t="s">
        <v>1992</v>
      </c>
      <c r="B3027" s="104" t="s">
        <v>6019</v>
      </c>
      <c r="C3027" t="s">
        <v>7935</v>
      </c>
    </row>
    <row r="3028" spans="1:3">
      <c r="A3028" s="57" t="s">
        <v>1108</v>
      </c>
      <c r="B3028" s="104" t="s">
        <v>6020</v>
      </c>
      <c r="C3028" t="s">
        <v>7935</v>
      </c>
    </row>
    <row r="3029" spans="1:3">
      <c r="A3029" s="57" t="s">
        <v>1109</v>
      </c>
      <c r="B3029" s="104" t="s">
        <v>6544</v>
      </c>
      <c r="C3029" t="s">
        <v>7935</v>
      </c>
    </row>
    <row r="3030" spans="1:3">
      <c r="A3030" s="57" t="s">
        <v>2055</v>
      </c>
      <c r="B3030" s="104" t="s">
        <v>6546</v>
      </c>
      <c r="C3030" t="s">
        <v>7935</v>
      </c>
    </row>
    <row r="3031" spans="1:3">
      <c r="A3031" s="57" t="s">
        <v>1110</v>
      </c>
      <c r="B3031" s="104" t="s">
        <v>6549</v>
      </c>
      <c r="C3031" t="s">
        <v>7935</v>
      </c>
    </row>
    <row r="3032" spans="1:3">
      <c r="A3032" s="57" t="s">
        <v>2054</v>
      </c>
      <c r="B3032" s="104" t="s">
        <v>6551</v>
      </c>
      <c r="C3032" t="s">
        <v>7935</v>
      </c>
    </row>
    <row r="3033" spans="1:3">
      <c r="A3033" s="57" t="s">
        <v>1111</v>
      </c>
      <c r="B3033" s="104" t="s">
        <v>6021</v>
      </c>
      <c r="C3033" t="s">
        <v>7935</v>
      </c>
    </row>
    <row r="3034" spans="1:3">
      <c r="A3034" s="58" t="s">
        <v>6375</v>
      </c>
      <c r="B3034" s="104" t="s">
        <v>6022</v>
      </c>
      <c r="C3034" t="s">
        <v>7935</v>
      </c>
    </row>
    <row r="3035" spans="1:3">
      <c r="A3035" s="58" t="s">
        <v>1111</v>
      </c>
      <c r="B3035" s="104" t="s">
        <v>6023</v>
      </c>
      <c r="C3035" t="s">
        <v>7935</v>
      </c>
    </row>
    <row r="3036" spans="1:3">
      <c r="A3036" s="58" t="s">
        <v>1111</v>
      </c>
      <c r="B3036" s="104" t="s">
        <v>6024</v>
      </c>
      <c r="C3036" t="s">
        <v>7935</v>
      </c>
    </row>
    <row r="3037" spans="1:3">
      <c r="A3037" s="58" t="s">
        <v>7158</v>
      </c>
      <c r="B3037" s="104" t="s">
        <v>6553</v>
      </c>
      <c r="C3037" t="s">
        <v>7935</v>
      </c>
    </row>
    <row r="3038" spans="1:3">
      <c r="A3038" s="58" t="s">
        <v>1112</v>
      </c>
      <c r="B3038" s="104" t="s">
        <v>6025</v>
      </c>
      <c r="C3038" t="s">
        <v>7935</v>
      </c>
    </row>
    <row r="3039" spans="1:3">
      <c r="A3039" s="58" t="s">
        <v>1112</v>
      </c>
      <c r="B3039" s="104" t="s">
        <v>6026</v>
      </c>
      <c r="C3039" t="s">
        <v>7935</v>
      </c>
    </row>
    <row r="3040" spans="1:3">
      <c r="A3040" s="58" t="s">
        <v>1112</v>
      </c>
      <c r="B3040" s="104" t="s">
        <v>6027</v>
      </c>
      <c r="C3040" t="s">
        <v>7935</v>
      </c>
    </row>
    <row r="3041" spans="1:3">
      <c r="A3041" s="58" t="s">
        <v>1112</v>
      </c>
      <c r="B3041" s="104" t="s">
        <v>6028</v>
      </c>
      <c r="C3041" t="s">
        <v>7935</v>
      </c>
    </row>
    <row r="3042" spans="1:3">
      <c r="A3042" s="58" t="s">
        <v>1112</v>
      </c>
      <c r="B3042" s="104" t="s">
        <v>6029</v>
      </c>
      <c r="C3042" t="s">
        <v>7935</v>
      </c>
    </row>
    <row r="3043" spans="1:3">
      <c r="A3043" s="58" t="s">
        <v>1112</v>
      </c>
      <c r="B3043" s="104" t="s">
        <v>6030</v>
      </c>
      <c r="C3043" t="s">
        <v>7935</v>
      </c>
    </row>
    <row r="3044" spans="1:3">
      <c r="A3044" s="58" t="s">
        <v>1112</v>
      </c>
      <c r="B3044" s="104" t="s">
        <v>6031</v>
      </c>
      <c r="C3044" t="s">
        <v>7935</v>
      </c>
    </row>
    <row r="3045" spans="1:3">
      <c r="A3045" s="58" t="s">
        <v>1112</v>
      </c>
      <c r="B3045" s="104" t="s">
        <v>6032</v>
      </c>
      <c r="C3045" t="s">
        <v>7935</v>
      </c>
    </row>
    <row r="3046" spans="1:3">
      <c r="A3046" s="58" t="s">
        <v>1112</v>
      </c>
      <c r="B3046" s="104" t="s">
        <v>6033</v>
      </c>
      <c r="C3046" t="s">
        <v>7935</v>
      </c>
    </row>
    <row r="3047" spans="1:3">
      <c r="A3047" s="58" t="s">
        <v>1112</v>
      </c>
      <c r="B3047" s="104" t="s">
        <v>6034</v>
      </c>
      <c r="C3047" t="s">
        <v>7935</v>
      </c>
    </row>
    <row r="3048" spans="1:3">
      <c r="A3048" s="58" t="s">
        <v>1112</v>
      </c>
      <c r="B3048" s="104" t="s">
        <v>6035</v>
      </c>
      <c r="C3048" t="s">
        <v>7935</v>
      </c>
    </row>
    <row r="3049" spans="1:3">
      <c r="A3049" s="58" t="s">
        <v>1112</v>
      </c>
      <c r="B3049" s="104" t="s">
        <v>6036</v>
      </c>
      <c r="C3049" t="s">
        <v>7935</v>
      </c>
    </row>
    <row r="3050" spans="1:3">
      <c r="A3050" s="58" t="s">
        <v>1112</v>
      </c>
      <c r="B3050" s="104" t="s">
        <v>6037</v>
      </c>
      <c r="C3050" t="s">
        <v>7935</v>
      </c>
    </row>
    <row r="3051" spans="1:3">
      <c r="A3051" s="58" t="s">
        <v>1112</v>
      </c>
      <c r="B3051" s="104" t="s">
        <v>6038</v>
      </c>
      <c r="C3051" t="s">
        <v>7935</v>
      </c>
    </row>
    <row r="3052" spans="1:3">
      <c r="A3052" s="58" t="s">
        <v>1112</v>
      </c>
      <c r="B3052" s="104" t="s">
        <v>6039</v>
      </c>
      <c r="C3052" t="s">
        <v>7935</v>
      </c>
    </row>
    <row r="3053" spans="1:3">
      <c r="A3053" s="58" t="s">
        <v>1112</v>
      </c>
      <c r="B3053" s="104" t="s">
        <v>6040</v>
      </c>
      <c r="C3053" t="s">
        <v>7935</v>
      </c>
    </row>
    <row r="3054" spans="1:3">
      <c r="A3054" s="58" t="s">
        <v>1112</v>
      </c>
      <c r="B3054" s="104" t="s">
        <v>6041</v>
      </c>
      <c r="C3054" t="s">
        <v>7935</v>
      </c>
    </row>
    <row r="3055" spans="1:3">
      <c r="A3055" s="58" t="s">
        <v>1112</v>
      </c>
      <c r="B3055" s="104" t="s">
        <v>6042</v>
      </c>
      <c r="C3055" t="s">
        <v>7935</v>
      </c>
    </row>
    <row r="3056" spans="1:3">
      <c r="A3056" s="58" t="s">
        <v>1112</v>
      </c>
      <c r="B3056" s="104" t="s">
        <v>6043</v>
      </c>
      <c r="C3056" t="s">
        <v>7935</v>
      </c>
    </row>
    <row r="3057" spans="1:3">
      <c r="A3057" s="58" t="s">
        <v>1112</v>
      </c>
      <c r="B3057" s="104" t="s">
        <v>6044</v>
      </c>
      <c r="C3057" t="s">
        <v>7935</v>
      </c>
    </row>
    <row r="3058" spans="1:3">
      <c r="A3058" s="58" t="s">
        <v>1112</v>
      </c>
      <c r="B3058" s="104" t="s">
        <v>6045</v>
      </c>
      <c r="C3058" t="s">
        <v>7935</v>
      </c>
    </row>
    <row r="3059" spans="1:3">
      <c r="A3059" s="58" t="s">
        <v>1112</v>
      </c>
      <c r="B3059" s="104" t="s">
        <v>6046</v>
      </c>
      <c r="C3059" t="s">
        <v>7935</v>
      </c>
    </row>
    <row r="3060" spans="1:3">
      <c r="A3060" s="58" t="s">
        <v>1112</v>
      </c>
      <c r="B3060" s="104" t="s">
        <v>6047</v>
      </c>
      <c r="C3060" t="s">
        <v>7935</v>
      </c>
    </row>
    <row r="3061" spans="1:3">
      <c r="A3061" s="58" t="s">
        <v>1112</v>
      </c>
      <c r="B3061" s="104" t="s">
        <v>6048</v>
      </c>
      <c r="C3061" t="s">
        <v>7935</v>
      </c>
    </row>
    <row r="3062" spans="1:3">
      <c r="A3062" s="58" t="s">
        <v>1112</v>
      </c>
      <c r="B3062" s="104" t="s">
        <v>6049</v>
      </c>
      <c r="C3062" t="s">
        <v>7935</v>
      </c>
    </row>
    <row r="3063" spans="1:3">
      <c r="A3063" s="58" t="s">
        <v>1112</v>
      </c>
      <c r="B3063" s="104" t="s">
        <v>6050</v>
      </c>
      <c r="C3063" t="s">
        <v>7935</v>
      </c>
    </row>
    <row r="3064" spans="1:3">
      <c r="A3064" s="58" t="s">
        <v>1112</v>
      </c>
      <c r="B3064" s="104" t="s">
        <v>6051</v>
      </c>
      <c r="C3064" t="s">
        <v>7935</v>
      </c>
    </row>
    <row r="3065" spans="1:3">
      <c r="A3065" s="58" t="s">
        <v>1112</v>
      </c>
      <c r="B3065" s="104" t="s">
        <v>6052</v>
      </c>
      <c r="C3065" t="s">
        <v>7935</v>
      </c>
    </row>
    <row r="3066" spans="1:3">
      <c r="A3066" s="58" t="s">
        <v>1112</v>
      </c>
      <c r="B3066" s="104" t="s">
        <v>6053</v>
      </c>
      <c r="C3066" t="s">
        <v>7935</v>
      </c>
    </row>
    <row r="3067" spans="1:3">
      <c r="A3067" s="58" t="s">
        <v>1112</v>
      </c>
      <c r="B3067" s="104" t="s">
        <v>6054</v>
      </c>
      <c r="C3067" t="s">
        <v>7935</v>
      </c>
    </row>
    <row r="3068" spans="1:3">
      <c r="A3068" s="58" t="s">
        <v>1112</v>
      </c>
      <c r="B3068" s="104" t="s">
        <v>6055</v>
      </c>
      <c r="C3068" t="s">
        <v>7935</v>
      </c>
    </row>
    <row r="3069" spans="1:3">
      <c r="A3069" s="58" t="s">
        <v>1112</v>
      </c>
      <c r="B3069" s="104" t="s">
        <v>6056</v>
      </c>
      <c r="C3069" t="s">
        <v>7935</v>
      </c>
    </row>
    <row r="3070" spans="1:3">
      <c r="A3070" s="58" t="s">
        <v>1112</v>
      </c>
      <c r="B3070" s="104" t="s">
        <v>6057</v>
      </c>
      <c r="C3070" t="s">
        <v>7935</v>
      </c>
    </row>
    <row r="3071" spans="1:3">
      <c r="A3071" s="58" t="s">
        <v>1112</v>
      </c>
      <c r="B3071" s="104" t="s">
        <v>6058</v>
      </c>
      <c r="C3071" t="s">
        <v>7935</v>
      </c>
    </row>
    <row r="3072" spans="1:3">
      <c r="A3072" s="58" t="s">
        <v>1112</v>
      </c>
      <c r="B3072" s="104" t="s">
        <v>6059</v>
      </c>
      <c r="C3072" t="s">
        <v>7935</v>
      </c>
    </row>
    <row r="3073" spans="1:3">
      <c r="A3073" s="58" t="s">
        <v>1112</v>
      </c>
      <c r="B3073" s="104" t="s">
        <v>6060</v>
      </c>
      <c r="C3073" t="s">
        <v>7935</v>
      </c>
    </row>
    <row r="3074" spans="1:3">
      <c r="A3074" s="58" t="s">
        <v>1112</v>
      </c>
      <c r="B3074" s="104" t="s">
        <v>6061</v>
      </c>
      <c r="C3074" t="s">
        <v>7935</v>
      </c>
    </row>
    <row r="3075" spans="1:3">
      <c r="A3075" s="58" t="s">
        <v>1112</v>
      </c>
      <c r="B3075" s="104" t="s">
        <v>6062</v>
      </c>
      <c r="C3075" t="s">
        <v>7935</v>
      </c>
    </row>
    <row r="3076" spans="1:3">
      <c r="A3076" s="58" t="s">
        <v>1112</v>
      </c>
      <c r="B3076" s="104" t="s">
        <v>6063</v>
      </c>
      <c r="C3076" t="s">
        <v>7935</v>
      </c>
    </row>
    <row r="3077" spans="1:3">
      <c r="A3077" s="58" t="s">
        <v>1112</v>
      </c>
      <c r="B3077" s="104" t="s">
        <v>6064</v>
      </c>
      <c r="C3077" t="s">
        <v>7935</v>
      </c>
    </row>
    <row r="3078" spans="1:3">
      <c r="A3078" s="58" t="s">
        <v>1112</v>
      </c>
      <c r="B3078" s="104" t="s">
        <v>6065</v>
      </c>
      <c r="C3078" t="s">
        <v>7935</v>
      </c>
    </row>
    <row r="3079" spans="1:3">
      <c r="A3079" s="58" t="s">
        <v>1112</v>
      </c>
      <c r="B3079" s="104" t="s">
        <v>6066</v>
      </c>
      <c r="C3079" t="s">
        <v>7935</v>
      </c>
    </row>
    <row r="3080" spans="1:3">
      <c r="A3080" s="58" t="s">
        <v>1112</v>
      </c>
      <c r="B3080" s="104" t="s">
        <v>6067</v>
      </c>
      <c r="C3080" t="s">
        <v>7935</v>
      </c>
    </row>
    <row r="3081" spans="1:3">
      <c r="A3081" s="58" t="s">
        <v>1112</v>
      </c>
      <c r="B3081" s="104" t="s">
        <v>6068</v>
      </c>
      <c r="C3081" t="s">
        <v>7935</v>
      </c>
    </row>
    <row r="3082" spans="1:3">
      <c r="A3082" s="58" t="s">
        <v>1112</v>
      </c>
      <c r="B3082" s="104" t="s">
        <v>6069</v>
      </c>
      <c r="C3082" t="s">
        <v>7935</v>
      </c>
    </row>
    <row r="3083" spans="1:3">
      <c r="A3083" s="58" t="s">
        <v>1112</v>
      </c>
      <c r="B3083" s="104" t="s">
        <v>6070</v>
      </c>
      <c r="C3083" t="s">
        <v>7935</v>
      </c>
    </row>
    <row r="3084" spans="1:3">
      <c r="A3084" s="58" t="s">
        <v>1112</v>
      </c>
      <c r="B3084" s="104" t="s">
        <v>6071</v>
      </c>
      <c r="C3084" t="s">
        <v>7935</v>
      </c>
    </row>
    <row r="3085" spans="1:3">
      <c r="A3085" s="58" t="s">
        <v>1112</v>
      </c>
      <c r="B3085" s="104" t="s">
        <v>6072</v>
      </c>
      <c r="C3085" t="s">
        <v>7935</v>
      </c>
    </row>
    <row r="3086" spans="1:3">
      <c r="A3086" s="58" t="s">
        <v>1112</v>
      </c>
      <c r="B3086" s="104" t="s">
        <v>6073</v>
      </c>
      <c r="C3086" t="s">
        <v>7935</v>
      </c>
    </row>
    <row r="3087" spans="1:3">
      <c r="A3087" s="58" t="s">
        <v>1112</v>
      </c>
      <c r="B3087" s="104" t="s">
        <v>6074</v>
      </c>
      <c r="C3087" t="s">
        <v>7935</v>
      </c>
    </row>
    <row r="3088" spans="1:3">
      <c r="A3088" s="58" t="s">
        <v>1112</v>
      </c>
      <c r="B3088" s="104" t="s">
        <v>6075</v>
      </c>
      <c r="C3088" t="s">
        <v>7935</v>
      </c>
    </row>
    <row r="3089" spans="1:3">
      <c r="A3089" s="58" t="s">
        <v>1112</v>
      </c>
      <c r="B3089" s="104" t="s">
        <v>6076</v>
      </c>
      <c r="C3089" t="s">
        <v>7935</v>
      </c>
    </row>
    <row r="3090" spans="1:3">
      <c r="A3090" s="58" t="s">
        <v>1112</v>
      </c>
      <c r="B3090" s="104" t="s">
        <v>6077</v>
      </c>
      <c r="C3090" t="s">
        <v>7935</v>
      </c>
    </row>
    <row r="3091" spans="1:3">
      <c r="A3091" s="57" t="s">
        <v>1112</v>
      </c>
      <c r="B3091" s="104" t="s">
        <v>6078</v>
      </c>
      <c r="C3091" t="s">
        <v>7935</v>
      </c>
    </row>
    <row r="3092" spans="1:3">
      <c r="A3092" s="57" t="s">
        <v>1112</v>
      </c>
      <c r="B3092" s="104" t="s">
        <v>6079</v>
      </c>
      <c r="C3092" t="s">
        <v>7935</v>
      </c>
    </row>
    <row r="3093" spans="1:3">
      <c r="A3093" s="57" t="s">
        <v>1112</v>
      </c>
      <c r="B3093" s="104" t="s">
        <v>6080</v>
      </c>
      <c r="C3093" t="s">
        <v>7935</v>
      </c>
    </row>
    <row r="3094" spans="1:3">
      <c r="A3094" s="57" t="s">
        <v>1112</v>
      </c>
      <c r="B3094" s="104" t="s">
        <v>6081</v>
      </c>
      <c r="C3094" t="s">
        <v>7935</v>
      </c>
    </row>
    <row r="3095" spans="1:3">
      <c r="A3095" s="57" t="s">
        <v>1112</v>
      </c>
      <c r="B3095" s="104" t="s">
        <v>6082</v>
      </c>
      <c r="C3095" t="s">
        <v>7935</v>
      </c>
    </row>
    <row r="3096" spans="1:3">
      <c r="A3096" s="57" t="s">
        <v>1112</v>
      </c>
      <c r="B3096" s="104" t="s">
        <v>6083</v>
      </c>
      <c r="C3096" t="s">
        <v>7935</v>
      </c>
    </row>
    <row r="3097" spans="1:3">
      <c r="A3097" s="57" t="s">
        <v>1112</v>
      </c>
      <c r="B3097" s="104" t="s">
        <v>6084</v>
      </c>
      <c r="C3097" t="s">
        <v>7935</v>
      </c>
    </row>
    <row r="3098" spans="1:3">
      <c r="A3098" s="57" t="s">
        <v>1112</v>
      </c>
      <c r="B3098" s="104" t="s">
        <v>6085</v>
      </c>
      <c r="C3098" t="s">
        <v>7935</v>
      </c>
    </row>
    <row r="3099" spans="1:3">
      <c r="A3099" s="57" t="s">
        <v>1112</v>
      </c>
      <c r="B3099" s="104" t="s">
        <v>6086</v>
      </c>
      <c r="C3099" t="s">
        <v>7935</v>
      </c>
    </row>
    <row r="3100" spans="1:3">
      <c r="A3100" s="57" t="s">
        <v>1112</v>
      </c>
      <c r="B3100" s="104" t="s">
        <v>6087</v>
      </c>
      <c r="C3100" t="s">
        <v>7935</v>
      </c>
    </row>
    <row r="3101" spans="1:3">
      <c r="A3101" s="57" t="s">
        <v>1112</v>
      </c>
      <c r="B3101" s="104" t="s">
        <v>6088</v>
      </c>
      <c r="C3101" t="s">
        <v>7935</v>
      </c>
    </row>
    <row r="3102" spans="1:3">
      <c r="A3102" s="57" t="s">
        <v>1112</v>
      </c>
      <c r="B3102" s="104" t="s">
        <v>6089</v>
      </c>
      <c r="C3102" t="s">
        <v>7935</v>
      </c>
    </row>
    <row r="3103" spans="1:3">
      <c r="A3103" s="57" t="s">
        <v>1112</v>
      </c>
      <c r="B3103" s="104" t="s">
        <v>6090</v>
      </c>
      <c r="C3103" t="s">
        <v>7935</v>
      </c>
    </row>
    <row r="3104" spans="1:3">
      <c r="A3104" s="57" t="s">
        <v>1112</v>
      </c>
      <c r="B3104" s="104" t="s">
        <v>6091</v>
      </c>
      <c r="C3104" t="s">
        <v>7935</v>
      </c>
    </row>
    <row r="3105" spans="1:3">
      <c r="A3105" s="57" t="s">
        <v>1112</v>
      </c>
      <c r="B3105" s="104" t="s">
        <v>6560</v>
      </c>
      <c r="C3105" t="s">
        <v>7935</v>
      </c>
    </row>
    <row r="3106" spans="1:3">
      <c r="A3106" s="57" t="s">
        <v>1112</v>
      </c>
      <c r="B3106" s="104" t="s">
        <v>6092</v>
      </c>
      <c r="C3106" t="s">
        <v>7935</v>
      </c>
    </row>
    <row r="3107" spans="1:3">
      <c r="A3107" s="57" t="s">
        <v>1113</v>
      </c>
      <c r="B3107" s="104" t="s">
        <v>6564</v>
      </c>
      <c r="C3107" t="s">
        <v>7935</v>
      </c>
    </row>
    <row r="3108" spans="1:3">
      <c r="A3108" s="57" t="s">
        <v>1114</v>
      </c>
      <c r="B3108" s="104" t="s">
        <v>6566</v>
      </c>
      <c r="C3108" t="s">
        <v>7935</v>
      </c>
    </row>
    <row r="3109" spans="1:3">
      <c r="A3109" s="57" t="s">
        <v>1115</v>
      </c>
      <c r="B3109" s="104" t="s">
        <v>6568</v>
      </c>
      <c r="C3109" t="s">
        <v>7935</v>
      </c>
    </row>
    <row r="3110" spans="1:3">
      <c r="A3110" s="57" t="s">
        <v>1116</v>
      </c>
      <c r="B3110" s="104" t="s">
        <v>6571</v>
      </c>
      <c r="C3110" t="s">
        <v>7935</v>
      </c>
    </row>
    <row r="3111" spans="1:3">
      <c r="A3111" s="57" t="s">
        <v>1117</v>
      </c>
      <c r="B3111" s="104" t="s">
        <v>6573</v>
      </c>
      <c r="C3111" t="s">
        <v>7935</v>
      </c>
    </row>
    <row r="3112" spans="1:3">
      <c r="A3112" s="57" t="s">
        <v>1118</v>
      </c>
      <c r="B3112" s="104" t="s">
        <v>6576</v>
      </c>
      <c r="C3112" t="s">
        <v>7935</v>
      </c>
    </row>
    <row r="3113" spans="1:3">
      <c r="A3113" s="57" t="s">
        <v>1119</v>
      </c>
      <c r="B3113" s="104" t="s">
        <v>6578</v>
      </c>
      <c r="C3113" t="s">
        <v>7935</v>
      </c>
    </row>
    <row r="3114" spans="1:3">
      <c r="A3114" s="57" t="s">
        <v>2017</v>
      </c>
      <c r="B3114" s="104" t="s">
        <v>6580</v>
      </c>
      <c r="C3114" t="s">
        <v>7935</v>
      </c>
    </row>
    <row r="3115" spans="1:3">
      <c r="A3115" s="57" t="s">
        <v>2012</v>
      </c>
      <c r="B3115" s="104" t="s">
        <v>6583</v>
      </c>
      <c r="C3115" t="s">
        <v>7935</v>
      </c>
    </row>
    <row r="3116" spans="1:3">
      <c r="A3116" s="57" t="s">
        <v>2012</v>
      </c>
      <c r="B3116" s="104" t="s">
        <v>6586</v>
      </c>
      <c r="C3116" t="s">
        <v>7935</v>
      </c>
    </row>
    <row r="3117" spans="1:3">
      <c r="A3117" s="57" t="s">
        <v>1120</v>
      </c>
      <c r="B3117" s="104" t="s">
        <v>6588</v>
      </c>
      <c r="C3117" t="s">
        <v>7935</v>
      </c>
    </row>
    <row r="3118" spans="1:3">
      <c r="A3118" s="57" t="s">
        <v>1121</v>
      </c>
      <c r="B3118" s="104" t="s">
        <v>6432</v>
      </c>
      <c r="C3118" t="s">
        <v>7935</v>
      </c>
    </row>
    <row r="3119" spans="1:3">
      <c r="A3119" s="57" t="s">
        <v>1122</v>
      </c>
      <c r="B3119" s="104" t="s">
        <v>6591</v>
      </c>
      <c r="C3119" t="s">
        <v>7935</v>
      </c>
    </row>
    <row r="3120" spans="1:3">
      <c r="A3120" s="57" t="s">
        <v>1123</v>
      </c>
      <c r="B3120" s="104" t="s">
        <v>6592</v>
      </c>
      <c r="C3120" t="s">
        <v>7935</v>
      </c>
    </row>
    <row r="3121" spans="1:3">
      <c r="A3121" s="57" t="s">
        <v>1124</v>
      </c>
      <c r="B3121" s="104" t="s">
        <v>6593</v>
      </c>
      <c r="C3121" t="s">
        <v>7935</v>
      </c>
    </row>
    <row r="3122" spans="1:3">
      <c r="A3122" s="57" t="s">
        <v>1125</v>
      </c>
      <c r="B3122" s="104" t="s">
        <v>6594</v>
      </c>
      <c r="C3122" t="s">
        <v>7935</v>
      </c>
    </row>
    <row r="3123" spans="1:3">
      <c r="A3123" s="57" t="s">
        <v>2008</v>
      </c>
      <c r="B3123" s="104" t="s">
        <v>6595</v>
      </c>
      <c r="C3123" t="s">
        <v>7935</v>
      </c>
    </row>
    <row r="3124" spans="1:3">
      <c r="A3124" s="57" t="s">
        <v>1126</v>
      </c>
      <c r="B3124" s="104" t="s">
        <v>6811</v>
      </c>
      <c r="C3124" t="s">
        <v>7935</v>
      </c>
    </row>
    <row r="3125" spans="1:3">
      <c r="A3125" s="57" t="s">
        <v>2006</v>
      </c>
      <c r="B3125" s="104" t="s">
        <v>6454</v>
      </c>
      <c r="C3125" t="s">
        <v>7935</v>
      </c>
    </row>
    <row r="3126" spans="1:3">
      <c r="A3126" s="57" t="s">
        <v>1127</v>
      </c>
      <c r="B3126" s="104" t="s">
        <v>6451</v>
      </c>
      <c r="C3126" t="s">
        <v>7935</v>
      </c>
    </row>
    <row r="3127" spans="1:3">
      <c r="A3127" s="57" t="s">
        <v>1128</v>
      </c>
      <c r="B3127" s="104" t="s">
        <v>6596</v>
      </c>
      <c r="C3127" t="s">
        <v>7935</v>
      </c>
    </row>
    <row r="3128" spans="1:3">
      <c r="A3128" s="57" t="s">
        <v>2010</v>
      </c>
      <c r="B3128" s="104" t="s">
        <v>6598</v>
      </c>
      <c r="C3128" t="s">
        <v>7935</v>
      </c>
    </row>
    <row r="3129" spans="1:3">
      <c r="A3129" s="57" t="s">
        <v>1129</v>
      </c>
      <c r="B3129" s="104" t="s">
        <v>6600</v>
      </c>
      <c r="C3129" t="s">
        <v>7935</v>
      </c>
    </row>
    <row r="3130" spans="1:3">
      <c r="A3130" s="57" t="s">
        <v>2009</v>
      </c>
      <c r="B3130" s="104" t="s">
        <v>6385</v>
      </c>
      <c r="C3130" t="s">
        <v>7935</v>
      </c>
    </row>
    <row r="3131" spans="1:3">
      <c r="A3131" s="57" t="s">
        <v>2021</v>
      </c>
      <c r="B3131" s="104" t="s">
        <v>2192</v>
      </c>
      <c r="C3131" t="s">
        <v>7935</v>
      </c>
    </row>
    <row r="3132" spans="1:3">
      <c r="A3132" s="57" t="s">
        <v>1130</v>
      </c>
      <c r="B3132" s="104" t="s">
        <v>6603</v>
      </c>
      <c r="C3132" t="s">
        <v>7935</v>
      </c>
    </row>
    <row r="3133" spans="1:3">
      <c r="A3133" s="57" t="s">
        <v>1131</v>
      </c>
      <c r="B3133" s="104" t="s">
        <v>6604</v>
      </c>
      <c r="C3133" t="s">
        <v>7935</v>
      </c>
    </row>
    <row r="3134" spans="1:3">
      <c r="A3134" s="57" t="s">
        <v>2000</v>
      </c>
      <c r="B3134" s="104" t="s">
        <v>6605</v>
      </c>
      <c r="C3134" t="s">
        <v>7935</v>
      </c>
    </row>
    <row r="3135" spans="1:3">
      <c r="A3135" s="57" t="s">
        <v>1132</v>
      </c>
      <c r="B3135" s="104" t="s">
        <v>6606</v>
      </c>
      <c r="C3135" t="s">
        <v>7935</v>
      </c>
    </row>
    <row r="3136" spans="1:3">
      <c r="A3136" s="57" t="s">
        <v>2019</v>
      </c>
      <c r="B3136" s="104" t="s">
        <v>6471</v>
      </c>
      <c r="C3136" t="s">
        <v>7935</v>
      </c>
    </row>
    <row r="3137" spans="1:3">
      <c r="A3137" s="57" t="s">
        <v>1995</v>
      </c>
      <c r="B3137" s="104" t="s">
        <v>6457</v>
      </c>
      <c r="C3137" t="s">
        <v>7935</v>
      </c>
    </row>
    <row r="3138" spans="1:3">
      <c r="A3138" s="57" t="s">
        <v>1133</v>
      </c>
      <c r="B3138" s="104" t="s">
        <v>6460</v>
      </c>
      <c r="C3138" t="s">
        <v>7935</v>
      </c>
    </row>
    <row r="3139" spans="1:3">
      <c r="A3139" s="57" t="s">
        <v>2004</v>
      </c>
      <c r="B3139" s="104" t="s">
        <v>6610</v>
      </c>
      <c r="C3139" t="s">
        <v>7935</v>
      </c>
    </row>
    <row r="3140" spans="1:3">
      <c r="A3140" s="57" t="s">
        <v>2002</v>
      </c>
      <c r="B3140" s="104" t="s">
        <v>6575</v>
      </c>
      <c r="C3140" t="s">
        <v>7935</v>
      </c>
    </row>
    <row r="3141" spans="1:3">
      <c r="A3141" s="57" t="s">
        <v>1134</v>
      </c>
      <c r="B3141" s="104" t="s">
        <v>6570</v>
      </c>
      <c r="C3141" t="s">
        <v>7935</v>
      </c>
    </row>
    <row r="3142" spans="1:3">
      <c r="A3142" s="57" t="s">
        <v>1998</v>
      </c>
      <c r="B3142" s="104" t="s">
        <v>6499</v>
      </c>
      <c r="C3142" t="s">
        <v>7935</v>
      </c>
    </row>
    <row r="3143" spans="1:3">
      <c r="A3143" s="57" t="s">
        <v>1135</v>
      </c>
      <c r="B3143" s="104" t="s">
        <v>6476</v>
      </c>
      <c r="C3143" t="s">
        <v>7935</v>
      </c>
    </row>
    <row r="3144" spans="1:3">
      <c r="A3144" s="57" t="s">
        <v>1997</v>
      </c>
      <c r="B3144" s="104" t="s">
        <v>6411</v>
      </c>
      <c r="C3144" t="s">
        <v>7935</v>
      </c>
    </row>
    <row r="3145" spans="1:3">
      <c r="A3145" s="57" t="s">
        <v>1994</v>
      </c>
      <c r="B3145" s="104" t="s">
        <v>6420</v>
      </c>
      <c r="C3145" t="s">
        <v>7935</v>
      </c>
    </row>
    <row r="3146" spans="1:3">
      <c r="A3146" s="57" t="s">
        <v>2023</v>
      </c>
      <c r="B3146" s="104" t="s">
        <v>6423</v>
      </c>
      <c r="C3146" t="s">
        <v>7935</v>
      </c>
    </row>
    <row r="3147" spans="1:3">
      <c r="A3147" s="57" t="s">
        <v>1136</v>
      </c>
      <c r="B3147" s="104" t="s">
        <v>6417</v>
      </c>
      <c r="C3147" t="s">
        <v>7935</v>
      </c>
    </row>
    <row r="3148" spans="1:3">
      <c r="A3148" s="59" t="s">
        <v>3687</v>
      </c>
      <c r="B3148" s="104" t="s">
        <v>6408</v>
      </c>
      <c r="C3148" t="s">
        <v>7935</v>
      </c>
    </row>
    <row r="3149" spans="1:3">
      <c r="A3149" s="59" t="s">
        <v>3688</v>
      </c>
      <c r="B3149" s="104" t="s">
        <v>6414</v>
      </c>
      <c r="C3149" t="s">
        <v>7935</v>
      </c>
    </row>
    <row r="3150" spans="1:3">
      <c r="A3150" s="59" t="s">
        <v>3689</v>
      </c>
      <c r="B3150" s="104" t="s">
        <v>6618</v>
      </c>
      <c r="C3150" t="s">
        <v>7935</v>
      </c>
    </row>
    <row r="3151" spans="1:3">
      <c r="A3151" s="59" t="s">
        <v>3690</v>
      </c>
      <c r="B3151" s="104" t="s">
        <v>6620</v>
      </c>
      <c r="C3151" t="s">
        <v>7935</v>
      </c>
    </row>
    <row r="3152" spans="1:3">
      <c r="A3152" s="59" t="s">
        <v>3691</v>
      </c>
      <c r="B3152" s="104" t="s">
        <v>2334</v>
      </c>
      <c r="C3152" t="s">
        <v>7935</v>
      </c>
    </row>
    <row r="3153" spans="1:3">
      <c r="A3153" s="59" t="s">
        <v>3692</v>
      </c>
      <c r="B3153" s="104" t="s">
        <v>2321</v>
      </c>
      <c r="C3153" t="s">
        <v>7935</v>
      </c>
    </row>
    <row r="3154" spans="1:3">
      <c r="A3154" s="59" t="s">
        <v>3693</v>
      </c>
      <c r="B3154" s="104" t="s">
        <v>6557</v>
      </c>
      <c r="C3154" t="s">
        <v>7935</v>
      </c>
    </row>
    <row r="3155" spans="1:3">
      <c r="A3155" s="59" t="s">
        <v>3694</v>
      </c>
      <c r="B3155" s="104" t="s">
        <v>6616</v>
      </c>
      <c r="C3155" t="s">
        <v>7935</v>
      </c>
    </row>
    <row r="3156" spans="1:3">
      <c r="A3156" s="59" t="s">
        <v>3695</v>
      </c>
      <c r="B3156" s="104" t="s">
        <v>6482</v>
      </c>
      <c r="C3156" t="s">
        <v>7935</v>
      </c>
    </row>
    <row r="3157" spans="1:3">
      <c r="A3157" s="59" t="s">
        <v>3696</v>
      </c>
      <c r="B3157" s="104" t="s">
        <v>2436</v>
      </c>
      <c r="C3157" t="s">
        <v>7935</v>
      </c>
    </row>
    <row r="3158" spans="1:3">
      <c r="A3158" s="59" t="s">
        <v>3697</v>
      </c>
      <c r="B3158" s="104" t="s">
        <v>6485</v>
      </c>
      <c r="C3158" t="s">
        <v>7935</v>
      </c>
    </row>
    <row r="3159" spans="1:3">
      <c r="A3159" s="59" t="s">
        <v>3698</v>
      </c>
      <c r="B3159" s="104" t="s">
        <v>6497</v>
      </c>
      <c r="C3159" t="s">
        <v>7935</v>
      </c>
    </row>
    <row r="3160" spans="1:3">
      <c r="A3160" s="59" t="s">
        <v>3699</v>
      </c>
      <c r="B3160" s="104" t="s">
        <v>6479</v>
      </c>
      <c r="C3160" t="s">
        <v>7935</v>
      </c>
    </row>
    <row r="3161" spans="1:3">
      <c r="A3161" s="59" t="s">
        <v>3700</v>
      </c>
      <c r="B3161" s="104" t="s">
        <v>6504</v>
      </c>
      <c r="C3161" t="s">
        <v>7935</v>
      </c>
    </row>
    <row r="3162" spans="1:3">
      <c r="A3162" s="59" t="s">
        <v>3701</v>
      </c>
      <c r="B3162" s="104" t="s">
        <v>6582</v>
      </c>
      <c r="C3162" t="s">
        <v>7935</v>
      </c>
    </row>
    <row r="3163" spans="1:3">
      <c r="A3163" s="59" t="s">
        <v>3702</v>
      </c>
      <c r="B3163" s="104" t="s">
        <v>6585</v>
      </c>
      <c r="C3163" t="s">
        <v>7935</v>
      </c>
    </row>
    <row r="3164" spans="1:3">
      <c r="A3164" s="59" t="s">
        <v>6333</v>
      </c>
      <c r="B3164" s="104" t="s">
        <v>6548</v>
      </c>
      <c r="C3164" t="s">
        <v>7935</v>
      </c>
    </row>
    <row r="3165" spans="1:3">
      <c r="A3165" s="59" t="s">
        <v>971</v>
      </c>
      <c r="B3165" s="104" t="s">
        <v>4728</v>
      </c>
      <c r="C3165" t="s">
        <v>7935</v>
      </c>
    </row>
    <row r="3166" spans="1:3">
      <c r="A3166" s="59" t="s">
        <v>971</v>
      </c>
      <c r="B3166" s="104" t="s">
        <v>4729</v>
      </c>
      <c r="C3166" t="s">
        <v>7935</v>
      </c>
    </row>
    <row r="3167" spans="1:3">
      <c r="A3167" s="59" t="s">
        <v>7341</v>
      </c>
      <c r="B3167" s="104" t="s">
        <v>6494</v>
      </c>
      <c r="C3167" t="s">
        <v>7935</v>
      </c>
    </row>
    <row r="3168" spans="1:3">
      <c r="A3168" s="59" t="s">
        <v>6317</v>
      </c>
      <c r="B3168" s="104" t="s">
        <v>4730</v>
      </c>
      <c r="C3168" t="s">
        <v>7935</v>
      </c>
    </row>
    <row r="3169" spans="1:3">
      <c r="A3169" s="59" t="s">
        <v>6317</v>
      </c>
      <c r="B3169" s="104" t="s">
        <v>4731</v>
      </c>
      <c r="C3169" t="s">
        <v>7935</v>
      </c>
    </row>
    <row r="3170" spans="1:3">
      <c r="A3170" s="59" t="s">
        <v>6317</v>
      </c>
      <c r="B3170" s="104" t="s">
        <v>4732</v>
      </c>
      <c r="C3170" t="s">
        <v>7935</v>
      </c>
    </row>
    <row r="3171" spans="1:3">
      <c r="A3171" s="59" t="s">
        <v>6317</v>
      </c>
      <c r="B3171" s="104" t="s">
        <v>4733</v>
      </c>
      <c r="C3171" t="s">
        <v>7935</v>
      </c>
    </row>
    <row r="3172" spans="1:3">
      <c r="A3172" s="59" t="s">
        <v>6317</v>
      </c>
      <c r="B3172" s="104" t="s">
        <v>4734</v>
      </c>
      <c r="C3172" t="s">
        <v>7935</v>
      </c>
    </row>
    <row r="3173" spans="1:3">
      <c r="A3173" s="59" t="s">
        <v>6317</v>
      </c>
      <c r="B3173" s="104" t="s">
        <v>4735</v>
      </c>
      <c r="C3173" t="s">
        <v>7935</v>
      </c>
    </row>
    <row r="3174" spans="1:3">
      <c r="A3174" s="59" t="s">
        <v>6317</v>
      </c>
      <c r="B3174" s="104" t="s">
        <v>4736</v>
      </c>
      <c r="C3174" t="s">
        <v>7935</v>
      </c>
    </row>
    <row r="3175" spans="1:3">
      <c r="A3175" s="59" t="s">
        <v>6317</v>
      </c>
      <c r="B3175" s="104" t="s">
        <v>4737</v>
      </c>
      <c r="C3175" t="s">
        <v>7935</v>
      </c>
    </row>
    <row r="3176" spans="1:3">
      <c r="A3176" s="59" t="s">
        <v>6317</v>
      </c>
      <c r="B3176" s="104" t="s">
        <v>4738</v>
      </c>
      <c r="C3176" t="s">
        <v>7935</v>
      </c>
    </row>
    <row r="3177" spans="1:3">
      <c r="A3177" s="59" t="s">
        <v>7336</v>
      </c>
      <c r="B3177" s="104" t="s">
        <v>6382</v>
      </c>
      <c r="C3177" t="s">
        <v>7935</v>
      </c>
    </row>
    <row r="3178" spans="1:3">
      <c r="A3178" s="59" t="s">
        <v>6306</v>
      </c>
      <c r="B3178" s="104" t="s">
        <v>6491</v>
      </c>
      <c r="C3178" t="s">
        <v>7935</v>
      </c>
    </row>
    <row r="3179" spans="1:3">
      <c r="A3179" s="59" t="s">
        <v>3703</v>
      </c>
      <c r="B3179" s="104" t="s">
        <v>2059</v>
      </c>
      <c r="C3179" t="s">
        <v>7935</v>
      </c>
    </row>
    <row r="3180" spans="1:3">
      <c r="A3180" s="59"/>
      <c r="B3180" s="104" t="s">
        <v>1649</v>
      </c>
      <c r="C3180" t="s">
        <v>7936</v>
      </c>
    </row>
    <row r="3181" spans="1:3">
      <c r="A3181" s="59" t="s">
        <v>6177</v>
      </c>
      <c r="B3181" s="104" t="s">
        <v>1650</v>
      </c>
      <c r="C3181" t="s">
        <v>7936</v>
      </c>
    </row>
    <row r="3182" spans="1:3">
      <c r="A3182" s="59" t="s">
        <v>6177</v>
      </c>
      <c r="B3182" s="104" t="s">
        <v>1651</v>
      </c>
      <c r="C3182" t="s">
        <v>7936</v>
      </c>
    </row>
    <row r="3183" spans="1:3">
      <c r="A3183" s="59" t="s">
        <v>1806</v>
      </c>
      <c r="B3183" s="104" t="s">
        <v>1778</v>
      </c>
      <c r="C3183" t="s">
        <v>7936</v>
      </c>
    </row>
    <row r="3184" spans="1:3">
      <c r="A3184" s="59" t="s">
        <v>1806</v>
      </c>
      <c r="B3184" s="104" t="s">
        <v>1652</v>
      </c>
      <c r="C3184" t="s">
        <v>7936</v>
      </c>
    </row>
    <row r="3185" spans="1:3">
      <c r="A3185" s="59" t="s">
        <v>3704</v>
      </c>
      <c r="B3185" s="104" t="s">
        <v>2063</v>
      </c>
      <c r="C3185" t="s">
        <v>7936</v>
      </c>
    </row>
    <row r="3186" spans="1:3">
      <c r="A3186" s="59" t="s">
        <v>3705</v>
      </c>
      <c r="B3186" s="104" t="s">
        <v>2065</v>
      </c>
      <c r="C3186" t="s">
        <v>7936</v>
      </c>
    </row>
    <row r="3187" spans="1:3">
      <c r="A3187" s="59" t="s">
        <v>3706</v>
      </c>
      <c r="B3187" s="104" t="s">
        <v>2067</v>
      </c>
      <c r="C3187" t="s">
        <v>7936</v>
      </c>
    </row>
    <row r="3188" spans="1:3">
      <c r="A3188" s="59" t="s">
        <v>3707</v>
      </c>
      <c r="B3188" s="104" t="s">
        <v>2069</v>
      </c>
      <c r="C3188" t="s">
        <v>7936</v>
      </c>
    </row>
    <row r="3189" spans="1:3">
      <c r="A3189" s="59" t="s">
        <v>3708</v>
      </c>
      <c r="B3189" s="104" t="s">
        <v>2070</v>
      </c>
      <c r="C3189" t="s">
        <v>7936</v>
      </c>
    </row>
    <row r="3190" spans="1:3">
      <c r="A3190" s="59" t="s">
        <v>3709</v>
      </c>
      <c r="B3190" s="104" t="s">
        <v>2072</v>
      </c>
      <c r="C3190" t="s">
        <v>7936</v>
      </c>
    </row>
    <row r="3191" spans="1:3">
      <c r="A3191" s="59" t="s">
        <v>3710</v>
      </c>
      <c r="B3191" s="104" t="s">
        <v>2073</v>
      </c>
      <c r="C3191" t="s">
        <v>7936</v>
      </c>
    </row>
    <row r="3192" spans="1:3">
      <c r="A3192" s="59" t="s">
        <v>3711</v>
      </c>
      <c r="B3192" s="104" t="s">
        <v>2074</v>
      </c>
      <c r="C3192" t="s">
        <v>7936</v>
      </c>
    </row>
    <row r="3193" spans="1:3">
      <c r="A3193" s="59" t="s">
        <v>3712</v>
      </c>
      <c r="B3193" s="104" t="s">
        <v>2076</v>
      </c>
      <c r="C3193" t="s">
        <v>7936</v>
      </c>
    </row>
    <row r="3194" spans="1:3">
      <c r="A3194" s="59" t="s">
        <v>3713</v>
      </c>
      <c r="B3194" s="104" t="s">
        <v>2078</v>
      </c>
      <c r="C3194" t="s">
        <v>7936</v>
      </c>
    </row>
    <row r="3195" spans="1:3">
      <c r="A3195" s="59" t="s">
        <v>3714</v>
      </c>
      <c r="B3195" s="104" t="s">
        <v>2080</v>
      </c>
      <c r="C3195" t="s">
        <v>7936</v>
      </c>
    </row>
    <row r="3196" spans="1:3">
      <c r="A3196" s="59" t="s">
        <v>3715</v>
      </c>
      <c r="B3196" s="104" t="s">
        <v>2082</v>
      </c>
      <c r="C3196" t="s">
        <v>7936</v>
      </c>
    </row>
    <row r="3197" spans="1:3">
      <c r="A3197" s="59" t="s">
        <v>3716</v>
      </c>
      <c r="B3197" s="104" t="s">
        <v>2083</v>
      </c>
      <c r="C3197" t="s">
        <v>7936</v>
      </c>
    </row>
    <row r="3198" spans="1:3">
      <c r="A3198" s="59" t="s">
        <v>3717</v>
      </c>
      <c r="B3198" s="104" t="s">
        <v>2085</v>
      </c>
      <c r="C3198" t="s">
        <v>7936</v>
      </c>
    </row>
    <row r="3199" spans="1:3">
      <c r="A3199" s="59" t="s">
        <v>3718</v>
      </c>
      <c r="B3199" s="104" t="s">
        <v>2087</v>
      </c>
      <c r="C3199" t="s">
        <v>7936</v>
      </c>
    </row>
    <row r="3200" spans="1:3">
      <c r="A3200" s="59" t="s">
        <v>3719</v>
      </c>
      <c r="B3200" s="104" t="s">
        <v>2088</v>
      </c>
      <c r="C3200" t="s">
        <v>7936</v>
      </c>
    </row>
    <row r="3201" spans="1:3">
      <c r="A3201" s="59" t="s">
        <v>3720</v>
      </c>
      <c r="B3201" s="104" t="s">
        <v>2090</v>
      </c>
      <c r="C3201" t="s">
        <v>7936</v>
      </c>
    </row>
    <row r="3202" spans="1:3">
      <c r="A3202" s="59" t="s">
        <v>3721</v>
      </c>
      <c r="B3202" s="104" t="s">
        <v>2092</v>
      </c>
      <c r="C3202" t="s">
        <v>7936</v>
      </c>
    </row>
    <row r="3203" spans="1:3">
      <c r="A3203" s="59" t="s">
        <v>3722</v>
      </c>
      <c r="B3203" s="104" t="s">
        <v>2094</v>
      </c>
      <c r="C3203" t="s">
        <v>7936</v>
      </c>
    </row>
    <row r="3204" spans="1:3">
      <c r="A3204" s="59" t="s">
        <v>3723</v>
      </c>
      <c r="B3204" s="104" t="s">
        <v>2096</v>
      </c>
      <c r="C3204" t="s">
        <v>7936</v>
      </c>
    </row>
    <row r="3205" spans="1:3">
      <c r="A3205" s="57" t="s">
        <v>3724</v>
      </c>
      <c r="B3205" s="104" t="s">
        <v>2098</v>
      </c>
      <c r="C3205" t="s">
        <v>7936</v>
      </c>
    </row>
    <row r="3206" spans="1:3">
      <c r="A3206" s="57" t="s">
        <v>3725</v>
      </c>
      <c r="B3206" s="104" t="s">
        <v>4739</v>
      </c>
      <c r="C3206" t="s">
        <v>7936</v>
      </c>
    </row>
    <row r="3207" spans="1:3">
      <c r="A3207" s="57" t="s">
        <v>3726</v>
      </c>
      <c r="B3207" s="104" t="s">
        <v>1863</v>
      </c>
      <c r="C3207" t="s">
        <v>7936</v>
      </c>
    </row>
    <row r="3208" spans="1:3">
      <c r="A3208" s="57" t="s">
        <v>3726</v>
      </c>
      <c r="B3208" s="104" t="s">
        <v>1864</v>
      </c>
      <c r="C3208" t="s">
        <v>7936</v>
      </c>
    </row>
    <row r="3209" spans="1:3">
      <c r="A3209" s="57" t="s">
        <v>3726</v>
      </c>
      <c r="B3209" s="104" t="s">
        <v>1865</v>
      </c>
      <c r="C3209" t="s">
        <v>7936</v>
      </c>
    </row>
    <row r="3210" spans="1:3">
      <c r="A3210" s="57" t="s">
        <v>3727</v>
      </c>
      <c r="B3210" s="104" t="s">
        <v>2102</v>
      </c>
      <c r="C3210" t="s">
        <v>7936</v>
      </c>
    </row>
    <row r="3211" spans="1:3">
      <c r="A3211" s="57" t="s">
        <v>3728</v>
      </c>
      <c r="B3211" s="104" t="s">
        <v>2104</v>
      </c>
      <c r="C3211" t="s">
        <v>7936</v>
      </c>
    </row>
    <row r="3212" spans="1:3">
      <c r="A3212" s="57" t="s">
        <v>3729</v>
      </c>
      <c r="B3212" s="104" t="s">
        <v>2105</v>
      </c>
      <c r="C3212" t="s">
        <v>7936</v>
      </c>
    </row>
    <row r="3213" spans="1:3">
      <c r="A3213" s="57" t="s">
        <v>3730</v>
      </c>
      <c r="B3213" s="104" t="s">
        <v>2106</v>
      </c>
      <c r="C3213" t="s">
        <v>7936</v>
      </c>
    </row>
    <row r="3214" spans="1:3">
      <c r="A3214" s="57" t="s">
        <v>3731</v>
      </c>
      <c r="B3214" s="104" t="s">
        <v>2108</v>
      </c>
      <c r="C3214" t="s">
        <v>7936</v>
      </c>
    </row>
    <row r="3215" spans="1:3">
      <c r="A3215" s="57" t="s">
        <v>3732</v>
      </c>
      <c r="B3215" s="104" t="s">
        <v>2171</v>
      </c>
      <c r="C3215" t="s">
        <v>7936</v>
      </c>
    </row>
    <row r="3216" spans="1:3">
      <c r="A3216" s="57" t="s">
        <v>3732</v>
      </c>
      <c r="B3216" s="104" t="s">
        <v>4740</v>
      </c>
      <c r="C3216" t="s">
        <v>7936</v>
      </c>
    </row>
    <row r="3217" spans="1:3">
      <c r="A3217" s="57" t="s">
        <v>3733</v>
      </c>
      <c r="B3217" s="104" t="s">
        <v>2112</v>
      </c>
      <c r="C3217" t="s">
        <v>7936</v>
      </c>
    </row>
    <row r="3218" spans="1:3">
      <c r="A3218" s="57" t="s">
        <v>3734</v>
      </c>
      <c r="B3218" s="104" t="s">
        <v>4741</v>
      </c>
      <c r="C3218" t="s">
        <v>7936</v>
      </c>
    </row>
    <row r="3219" spans="1:3">
      <c r="A3219" s="57" t="s">
        <v>3735</v>
      </c>
      <c r="B3219" s="104" t="s">
        <v>1872</v>
      </c>
      <c r="C3219" t="s">
        <v>7936</v>
      </c>
    </row>
    <row r="3220" spans="1:3">
      <c r="A3220" s="57" t="s">
        <v>3736</v>
      </c>
      <c r="B3220" s="104" t="s">
        <v>7064</v>
      </c>
      <c r="C3220" t="s">
        <v>7936</v>
      </c>
    </row>
    <row r="3221" spans="1:3">
      <c r="A3221" s="57" t="s">
        <v>3733</v>
      </c>
      <c r="B3221" s="104" t="s">
        <v>1873</v>
      </c>
      <c r="C3221" t="s">
        <v>7936</v>
      </c>
    </row>
    <row r="3222" spans="1:3">
      <c r="A3222" s="57" t="s">
        <v>3737</v>
      </c>
      <c r="B3222" s="104" t="s">
        <v>1874</v>
      </c>
      <c r="C3222" t="s">
        <v>7936</v>
      </c>
    </row>
    <row r="3223" spans="1:3">
      <c r="A3223" s="57" t="s">
        <v>3726</v>
      </c>
      <c r="B3223" s="104" t="s">
        <v>7066</v>
      </c>
      <c r="C3223" t="s">
        <v>7936</v>
      </c>
    </row>
    <row r="3224" spans="1:3">
      <c r="A3224" s="57" t="s">
        <v>3738</v>
      </c>
      <c r="B3224" s="104" t="s">
        <v>2124</v>
      </c>
      <c r="C3224" t="s">
        <v>7936</v>
      </c>
    </row>
    <row r="3225" spans="1:3">
      <c r="A3225" s="57" t="s">
        <v>3726</v>
      </c>
      <c r="B3225" s="104" t="s">
        <v>2126</v>
      </c>
      <c r="C3225" t="s">
        <v>7936</v>
      </c>
    </row>
    <row r="3226" spans="1:3">
      <c r="A3226" s="57"/>
      <c r="B3226" s="104" t="s">
        <v>2129</v>
      </c>
      <c r="C3226" t="s">
        <v>7936</v>
      </c>
    </row>
    <row r="3227" spans="1:3">
      <c r="A3227" s="57"/>
      <c r="B3227" s="104" t="s">
        <v>2131</v>
      </c>
      <c r="C3227" t="s">
        <v>7936</v>
      </c>
    </row>
    <row r="3228" spans="1:3">
      <c r="A3228" s="57" t="s">
        <v>3739</v>
      </c>
      <c r="B3228" s="104" t="s">
        <v>2134</v>
      </c>
      <c r="C3228" t="s">
        <v>7936</v>
      </c>
    </row>
    <row r="3229" spans="1:3">
      <c r="A3229" s="57" t="s">
        <v>3739</v>
      </c>
      <c r="B3229" s="104" t="s">
        <v>2137</v>
      </c>
      <c r="C3229" t="s">
        <v>7936</v>
      </c>
    </row>
    <row r="3230" spans="1:3">
      <c r="A3230" s="57" t="s">
        <v>3739</v>
      </c>
      <c r="B3230" s="104" t="s">
        <v>2140</v>
      </c>
      <c r="C3230" t="s">
        <v>7936</v>
      </c>
    </row>
    <row r="3231" spans="1:3">
      <c r="A3231" s="57" t="s">
        <v>3739</v>
      </c>
      <c r="B3231" s="104" t="s">
        <v>2143</v>
      </c>
      <c r="C3231" t="s">
        <v>7936</v>
      </c>
    </row>
    <row r="3232" spans="1:3">
      <c r="A3232" s="57" t="s">
        <v>3739</v>
      </c>
      <c r="B3232" s="104" t="s">
        <v>2146</v>
      </c>
      <c r="C3232" t="s">
        <v>7936</v>
      </c>
    </row>
    <row r="3233" spans="1:3">
      <c r="A3233" s="57" t="s">
        <v>3739</v>
      </c>
      <c r="B3233" s="104" t="s">
        <v>2149</v>
      </c>
      <c r="C3233" t="s">
        <v>7936</v>
      </c>
    </row>
    <row r="3234" spans="1:3">
      <c r="A3234" s="57" t="s">
        <v>3739</v>
      </c>
      <c r="B3234" s="104" t="s">
        <v>7088</v>
      </c>
      <c r="C3234" t="s">
        <v>7936</v>
      </c>
    </row>
    <row r="3235" spans="1:3">
      <c r="A3235" s="57" t="s">
        <v>3739</v>
      </c>
      <c r="B3235" s="104" t="s">
        <v>7089</v>
      </c>
      <c r="C3235" t="s">
        <v>7936</v>
      </c>
    </row>
    <row r="3236" spans="1:3">
      <c r="A3236" s="57"/>
      <c r="B3236" s="104" t="s">
        <v>2153</v>
      </c>
      <c r="C3236" t="s">
        <v>7936</v>
      </c>
    </row>
    <row r="3237" spans="1:3">
      <c r="A3237" s="57" t="s">
        <v>3740</v>
      </c>
      <c r="B3237" s="104" t="s">
        <v>4742</v>
      </c>
      <c r="C3237" t="s">
        <v>7936</v>
      </c>
    </row>
    <row r="3238" spans="1:3">
      <c r="A3238" s="57" t="s">
        <v>3741</v>
      </c>
      <c r="B3238" s="104" t="s">
        <v>4743</v>
      </c>
      <c r="C3238" t="s">
        <v>7936</v>
      </c>
    </row>
    <row r="3239" spans="1:3">
      <c r="A3239" s="57" t="s">
        <v>3742</v>
      </c>
      <c r="B3239" s="104" t="s">
        <v>4744</v>
      </c>
      <c r="C3239" t="s">
        <v>7936</v>
      </c>
    </row>
    <row r="3240" spans="1:3">
      <c r="A3240" s="57" t="s">
        <v>3743</v>
      </c>
      <c r="B3240" s="104" t="s">
        <v>2157</v>
      </c>
      <c r="C3240" t="s">
        <v>7936</v>
      </c>
    </row>
    <row r="3241" spans="1:3">
      <c r="A3241" s="57" t="s">
        <v>3744</v>
      </c>
      <c r="B3241" s="104" t="s">
        <v>2160</v>
      </c>
      <c r="C3241" t="s">
        <v>7936</v>
      </c>
    </row>
    <row r="3242" spans="1:3">
      <c r="A3242" s="57" t="s">
        <v>3745</v>
      </c>
      <c r="B3242" s="104" t="s">
        <v>2086</v>
      </c>
      <c r="C3242" t="s">
        <v>7936</v>
      </c>
    </row>
    <row r="3243" spans="1:3">
      <c r="A3243" s="57" t="s">
        <v>3742</v>
      </c>
      <c r="B3243" s="104" t="s">
        <v>2164</v>
      </c>
      <c r="C3243" t="s">
        <v>7936</v>
      </c>
    </row>
    <row r="3244" spans="1:3">
      <c r="A3244" s="57" t="s">
        <v>3746</v>
      </c>
      <c r="B3244" s="104" t="s">
        <v>2166</v>
      </c>
      <c r="C3244" t="s">
        <v>7936</v>
      </c>
    </row>
    <row r="3245" spans="1:3">
      <c r="A3245" s="57" t="s">
        <v>3747</v>
      </c>
      <c r="B3245" s="104" t="s">
        <v>2168</v>
      </c>
      <c r="C3245" t="s">
        <v>7936</v>
      </c>
    </row>
    <row r="3246" spans="1:3">
      <c r="A3246" s="57" t="s">
        <v>3748</v>
      </c>
      <c r="B3246" s="104" t="s">
        <v>2133</v>
      </c>
      <c r="C3246" t="s">
        <v>7936</v>
      </c>
    </row>
    <row r="3247" spans="1:3">
      <c r="A3247" s="57" t="s">
        <v>3749</v>
      </c>
      <c r="B3247" s="104" t="s">
        <v>2170</v>
      </c>
      <c r="C3247" t="s">
        <v>7936</v>
      </c>
    </row>
    <row r="3248" spans="1:3">
      <c r="A3248" s="57" t="s">
        <v>3750</v>
      </c>
      <c r="B3248" s="104" t="s">
        <v>2079</v>
      </c>
      <c r="C3248" t="s">
        <v>7936</v>
      </c>
    </row>
    <row r="3249" spans="1:3">
      <c r="A3249" s="57" t="s">
        <v>3751</v>
      </c>
      <c r="B3249" s="104" t="s">
        <v>2188</v>
      </c>
      <c r="C3249" t="s">
        <v>7936</v>
      </c>
    </row>
    <row r="3250" spans="1:3">
      <c r="A3250" s="57" t="s">
        <v>3752</v>
      </c>
      <c r="B3250" s="104" t="s">
        <v>2175</v>
      </c>
      <c r="C3250" t="s">
        <v>7936</v>
      </c>
    </row>
    <row r="3251" spans="1:3">
      <c r="A3251" s="57"/>
      <c r="B3251" s="104" t="s">
        <v>2177</v>
      </c>
      <c r="C3251" t="s">
        <v>7936</v>
      </c>
    </row>
    <row r="3252" spans="1:3">
      <c r="A3252" s="57" t="s">
        <v>3753</v>
      </c>
      <c r="B3252" s="104" t="s">
        <v>2180</v>
      </c>
      <c r="C3252" t="s">
        <v>7936</v>
      </c>
    </row>
    <row r="3253" spans="1:3">
      <c r="A3253" s="57" t="s">
        <v>3742</v>
      </c>
      <c r="B3253" s="104" t="s">
        <v>2182</v>
      </c>
      <c r="C3253" t="s">
        <v>7936</v>
      </c>
    </row>
    <row r="3254" spans="1:3">
      <c r="A3254" s="57" t="s">
        <v>3754</v>
      </c>
      <c r="B3254" s="104" t="s">
        <v>2101</v>
      </c>
      <c r="C3254" t="s">
        <v>7936</v>
      </c>
    </row>
    <row r="3255" spans="1:3">
      <c r="A3255" s="57" t="s">
        <v>3755</v>
      </c>
      <c r="B3255" s="104" t="s">
        <v>2184</v>
      </c>
      <c r="C3255" t="s">
        <v>7936</v>
      </c>
    </row>
    <row r="3256" spans="1:3">
      <c r="A3256" s="57" t="s">
        <v>3756</v>
      </c>
      <c r="B3256" s="104" t="s">
        <v>2185</v>
      </c>
      <c r="C3256" t="s">
        <v>7936</v>
      </c>
    </row>
    <row r="3257" spans="1:3">
      <c r="A3257" s="57" t="s">
        <v>3757</v>
      </c>
      <c r="B3257" s="104" t="s">
        <v>2186</v>
      </c>
      <c r="C3257" t="s">
        <v>7936</v>
      </c>
    </row>
    <row r="3258" spans="1:3">
      <c r="A3258" s="57" t="s">
        <v>3758</v>
      </c>
      <c r="B3258" s="104" t="s">
        <v>2187</v>
      </c>
      <c r="C3258" t="s">
        <v>7936</v>
      </c>
    </row>
    <row r="3259" spans="1:3">
      <c r="A3259" s="57" t="s">
        <v>3759</v>
      </c>
      <c r="B3259" s="104" t="s">
        <v>2189</v>
      </c>
      <c r="C3259" t="s">
        <v>7936</v>
      </c>
    </row>
    <row r="3260" spans="1:3">
      <c r="A3260" s="57" t="s">
        <v>3760</v>
      </c>
      <c r="B3260" s="104" t="s">
        <v>2190</v>
      </c>
      <c r="C3260" t="s">
        <v>7936</v>
      </c>
    </row>
    <row r="3261" spans="1:3">
      <c r="A3261" s="57" t="s">
        <v>3761</v>
      </c>
      <c r="B3261" s="104" t="s">
        <v>2191</v>
      </c>
      <c r="C3261" t="s">
        <v>7936</v>
      </c>
    </row>
    <row r="3262" spans="1:3">
      <c r="A3262" s="57" t="s">
        <v>3762</v>
      </c>
      <c r="B3262" s="104" t="s">
        <v>2193</v>
      </c>
      <c r="C3262" t="s">
        <v>7936</v>
      </c>
    </row>
    <row r="3263" spans="1:3">
      <c r="A3263" s="57" t="s">
        <v>3763</v>
      </c>
      <c r="B3263" s="104" t="s">
        <v>2194</v>
      </c>
      <c r="C3263" t="s">
        <v>7936</v>
      </c>
    </row>
    <row r="3264" spans="1:3">
      <c r="A3264" s="57" t="s">
        <v>3764</v>
      </c>
      <c r="B3264" s="104" t="s">
        <v>4745</v>
      </c>
      <c r="C3264" t="s">
        <v>7936</v>
      </c>
    </row>
    <row r="3265" spans="1:3">
      <c r="A3265" s="57" t="s">
        <v>3742</v>
      </c>
      <c r="B3265" s="104" t="s">
        <v>4746</v>
      </c>
      <c r="C3265" t="s">
        <v>7936</v>
      </c>
    </row>
    <row r="3266" spans="1:3">
      <c r="A3266" s="57" t="s">
        <v>3742</v>
      </c>
      <c r="B3266" s="104" t="s">
        <v>2197</v>
      </c>
      <c r="C3266" t="s">
        <v>7936</v>
      </c>
    </row>
    <row r="3267" spans="1:3">
      <c r="A3267" s="57" t="s">
        <v>3765</v>
      </c>
      <c r="B3267" s="104" t="s">
        <v>2084</v>
      </c>
      <c r="C3267" t="s">
        <v>7936</v>
      </c>
    </row>
    <row r="3268" spans="1:3">
      <c r="A3268" s="57" t="s">
        <v>3766</v>
      </c>
      <c r="B3268" s="104" t="s">
        <v>2198</v>
      </c>
      <c r="C3268" t="s">
        <v>7936</v>
      </c>
    </row>
    <row r="3269" spans="1:3">
      <c r="A3269" s="57" t="s">
        <v>3767</v>
      </c>
      <c r="B3269" s="104" t="s">
        <v>2199</v>
      </c>
      <c r="C3269" t="s">
        <v>7936</v>
      </c>
    </row>
    <row r="3270" spans="1:3">
      <c r="A3270" s="57" t="s">
        <v>3768</v>
      </c>
      <c r="B3270" s="104" t="s">
        <v>2200</v>
      </c>
      <c r="C3270" t="s">
        <v>7936</v>
      </c>
    </row>
    <row r="3271" spans="1:3">
      <c r="A3271" s="57" t="s">
        <v>3769</v>
      </c>
      <c r="B3271" s="104" t="s">
        <v>2201</v>
      </c>
      <c r="C3271" t="s">
        <v>7936</v>
      </c>
    </row>
    <row r="3272" spans="1:3">
      <c r="A3272" s="57" t="s">
        <v>3770</v>
      </c>
      <c r="B3272" s="104" t="s">
        <v>2204</v>
      </c>
      <c r="C3272" t="s">
        <v>7936</v>
      </c>
    </row>
    <row r="3273" spans="1:3">
      <c r="A3273" s="57" t="s">
        <v>3771</v>
      </c>
      <c r="B3273" s="104" t="s">
        <v>2206</v>
      </c>
      <c r="C3273" t="s">
        <v>7936</v>
      </c>
    </row>
    <row r="3274" spans="1:3">
      <c r="A3274" s="57"/>
      <c r="B3274" s="104" t="s">
        <v>2123</v>
      </c>
      <c r="C3274" t="s">
        <v>7936</v>
      </c>
    </row>
    <row r="3275" spans="1:3">
      <c r="A3275" s="57" t="s">
        <v>3772</v>
      </c>
      <c r="B3275" s="104" t="s">
        <v>2208</v>
      </c>
      <c r="C3275" t="s">
        <v>7936</v>
      </c>
    </row>
    <row r="3276" spans="1:3">
      <c r="A3276" s="57" t="s">
        <v>3773</v>
      </c>
      <c r="B3276" s="104" t="s">
        <v>2210</v>
      </c>
      <c r="C3276" t="s">
        <v>7936</v>
      </c>
    </row>
    <row r="3277" spans="1:3">
      <c r="A3277" s="57" t="s">
        <v>3774</v>
      </c>
      <c r="B3277" s="104" t="s">
        <v>2212</v>
      </c>
      <c r="C3277" t="s">
        <v>7936</v>
      </c>
    </row>
    <row r="3278" spans="1:3">
      <c r="A3278" s="57" t="s">
        <v>3725</v>
      </c>
      <c r="B3278" s="104" t="s">
        <v>2213</v>
      </c>
      <c r="C3278" t="s">
        <v>7936</v>
      </c>
    </row>
    <row r="3279" spans="1:3">
      <c r="A3279" s="57" t="s">
        <v>3775</v>
      </c>
      <c r="B3279" s="104" t="s">
        <v>2216</v>
      </c>
      <c r="C3279" t="s">
        <v>7936</v>
      </c>
    </row>
    <row r="3280" spans="1:3">
      <c r="A3280" s="57" t="s">
        <v>3776</v>
      </c>
      <c r="B3280" s="104" t="s">
        <v>2219</v>
      </c>
      <c r="C3280" t="s">
        <v>7936</v>
      </c>
    </row>
    <row r="3281" spans="1:3">
      <c r="A3281" s="57" t="s">
        <v>3777</v>
      </c>
      <c r="B3281" s="104" t="s">
        <v>2222</v>
      </c>
      <c r="C3281" t="s">
        <v>7936</v>
      </c>
    </row>
    <row r="3282" spans="1:3">
      <c r="A3282" s="57" t="s">
        <v>3778</v>
      </c>
      <c r="B3282" s="104" t="s">
        <v>2183</v>
      </c>
      <c r="C3282" t="s">
        <v>7936</v>
      </c>
    </row>
    <row r="3283" spans="1:3">
      <c r="A3283" s="57" t="s">
        <v>3733</v>
      </c>
      <c r="B3283" s="104" t="s">
        <v>2637</v>
      </c>
      <c r="C3283" t="s">
        <v>7936</v>
      </c>
    </row>
    <row r="3284" spans="1:3">
      <c r="A3284" s="57" t="s">
        <v>3779</v>
      </c>
      <c r="B3284" s="104" t="s">
        <v>2638</v>
      </c>
      <c r="C3284" t="s">
        <v>7936</v>
      </c>
    </row>
    <row r="3285" spans="1:3">
      <c r="A3285" s="57" t="s">
        <v>3779</v>
      </c>
      <c r="B3285" s="104" t="s">
        <v>1633</v>
      </c>
      <c r="C3285" t="s">
        <v>7936</v>
      </c>
    </row>
    <row r="3286" spans="1:3">
      <c r="A3286" s="57" t="s">
        <v>3779</v>
      </c>
      <c r="B3286" s="104" t="s">
        <v>1634</v>
      </c>
      <c r="C3286" t="s">
        <v>7936</v>
      </c>
    </row>
    <row r="3287" spans="1:3">
      <c r="A3287" s="57" t="s">
        <v>3779</v>
      </c>
      <c r="B3287" s="104" t="s">
        <v>4747</v>
      </c>
      <c r="C3287" t="s">
        <v>7936</v>
      </c>
    </row>
    <row r="3288" spans="1:3">
      <c r="A3288" s="57" t="s">
        <v>3779</v>
      </c>
      <c r="B3288" s="104" t="s">
        <v>4748</v>
      </c>
      <c r="C3288" t="s">
        <v>7936</v>
      </c>
    </row>
    <row r="3289" spans="1:3">
      <c r="A3289" s="57" t="s">
        <v>3780</v>
      </c>
      <c r="B3289" s="104" t="s">
        <v>2229</v>
      </c>
      <c r="C3289" t="s">
        <v>7936</v>
      </c>
    </row>
    <row r="3290" spans="1:3">
      <c r="A3290" s="57" t="s">
        <v>3781</v>
      </c>
      <c r="B3290" s="104" t="s">
        <v>2232</v>
      </c>
      <c r="C3290" t="s">
        <v>7936</v>
      </c>
    </row>
    <row r="3291" spans="1:3">
      <c r="A3291" s="57" t="s">
        <v>3782</v>
      </c>
      <c r="B3291" s="104" t="s">
        <v>2234</v>
      </c>
      <c r="C3291" t="s">
        <v>7936</v>
      </c>
    </row>
    <row r="3292" spans="1:3">
      <c r="A3292" s="57" t="s">
        <v>3783</v>
      </c>
      <c r="B3292" s="104" t="s">
        <v>2235</v>
      </c>
      <c r="C3292" t="s">
        <v>7936</v>
      </c>
    </row>
    <row r="3293" spans="1:3">
      <c r="A3293" s="57" t="s">
        <v>3784</v>
      </c>
      <c r="B3293" s="104" t="s">
        <v>2136</v>
      </c>
      <c r="C3293" t="s">
        <v>7936</v>
      </c>
    </row>
    <row r="3294" spans="1:3">
      <c r="A3294" s="57" t="s">
        <v>3785</v>
      </c>
      <c r="B3294" s="104" t="s">
        <v>2240</v>
      </c>
      <c r="C3294" t="s">
        <v>7936</v>
      </c>
    </row>
    <row r="3295" spans="1:3">
      <c r="A3295" s="57" t="s">
        <v>3786</v>
      </c>
      <c r="B3295" s="104" t="s">
        <v>2241</v>
      </c>
      <c r="C3295" t="s">
        <v>7936</v>
      </c>
    </row>
    <row r="3296" spans="1:3">
      <c r="A3296" s="57" t="s">
        <v>3787</v>
      </c>
      <c r="B3296" s="104" t="s">
        <v>2242</v>
      </c>
      <c r="C3296" t="s">
        <v>7936</v>
      </c>
    </row>
    <row r="3297" spans="1:3">
      <c r="A3297" s="57" t="s">
        <v>3788</v>
      </c>
      <c r="B3297" s="104" t="s">
        <v>2244</v>
      </c>
      <c r="C3297" t="s">
        <v>7936</v>
      </c>
    </row>
    <row r="3298" spans="1:3">
      <c r="A3298" s="57" t="s">
        <v>3789</v>
      </c>
      <c r="B3298" s="104" t="s">
        <v>2323</v>
      </c>
      <c r="C3298" t="s">
        <v>7936</v>
      </c>
    </row>
    <row r="3299" spans="1:3">
      <c r="A3299" s="57" t="s">
        <v>3785</v>
      </c>
      <c r="B3299" s="104" t="s">
        <v>4749</v>
      </c>
      <c r="C3299" t="s">
        <v>7936</v>
      </c>
    </row>
    <row r="3300" spans="1:3">
      <c r="A3300" s="57" t="s">
        <v>3789</v>
      </c>
      <c r="B3300" s="104" t="s">
        <v>1642</v>
      </c>
      <c r="C3300" t="s">
        <v>7936</v>
      </c>
    </row>
    <row r="3301" spans="1:3">
      <c r="A3301" s="57" t="s">
        <v>3789</v>
      </c>
      <c r="B3301" s="104" t="s">
        <v>1643</v>
      </c>
      <c r="C3301" t="s">
        <v>7936</v>
      </c>
    </row>
    <row r="3302" spans="1:3">
      <c r="A3302" s="57" t="s">
        <v>3789</v>
      </c>
      <c r="B3302" s="104" t="s">
        <v>1644</v>
      </c>
      <c r="C3302" t="s">
        <v>7936</v>
      </c>
    </row>
    <row r="3303" spans="1:3">
      <c r="A3303" s="57" t="s">
        <v>3790</v>
      </c>
      <c r="B3303" s="104" t="s">
        <v>1645</v>
      </c>
      <c r="C3303" t="s">
        <v>7936</v>
      </c>
    </row>
    <row r="3304" spans="1:3">
      <c r="A3304" s="57" t="s">
        <v>3785</v>
      </c>
      <c r="B3304" s="104" t="s">
        <v>1646</v>
      </c>
      <c r="C3304" t="s">
        <v>7936</v>
      </c>
    </row>
    <row r="3305" spans="1:3">
      <c r="A3305" s="57" t="s">
        <v>3785</v>
      </c>
      <c r="B3305" s="104" t="s">
        <v>4750</v>
      </c>
      <c r="C3305" t="s">
        <v>7936</v>
      </c>
    </row>
    <row r="3306" spans="1:3">
      <c r="A3306" s="57" t="s">
        <v>3785</v>
      </c>
      <c r="B3306" s="104" t="s">
        <v>4751</v>
      </c>
      <c r="C3306" t="s">
        <v>7936</v>
      </c>
    </row>
    <row r="3307" spans="1:3">
      <c r="A3307" s="57" t="s">
        <v>3791</v>
      </c>
      <c r="B3307" s="104" t="s">
        <v>2247</v>
      </c>
      <c r="C3307" t="s">
        <v>7936</v>
      </c>
    </row>
    <row r="3308" spans="1:3">
      <c r="A3308" s="57" t="s">
        <v>3785</v>
      </c>
      <c r="B3308" s="104" t="s">
        <v>1908</v>
      </c>
      <c r="C3308" t="s">
        <v>7936</v>
      </c>
    </row>
    <row r="3309" spans="1:3">
      <c r="A3309" s="57" t="s">
        <v>3792</v>
      </c>
      <c r="B3309" s="104" t="s">
        <v>2325</v>
      </c>
      <c r="C3309" t="s">
        <v>7936</v>
      </c>
    </row>
    <row r="3310" spans="1:3">
      <c r="A3310" s="57" t="s">
        <v>3793</v>
      </c>
      <c r="B3310" s="104" t="s">
        <v>2249</v>
      </c>
      <c r="C3310" t="s">
        <v>7936</v>
      </c>
    </row>
    <row r="3311" spans="1:3">
      <c r="A3311" s="57" t="s">
        <v>3794</v>
      </c>
      <c r="B3311" s="104" t="s">
        <v>2251</v>
      </c>
      <c r="C3311" t="s">
        <v>7936</v>
      </c>
    </row>
    <row r="3312" spans="1:3">
      <c r="A3312" s="57" t="s">
        <v>3795</v>
      </c>
      <c r="B3312" s="104" t="s">
        <v>2250</v>
      </c>
      <c r="C3312" t="s">
        <v>7936</v>
      </c>
    </row>
    <row r="3313" spans="1:3">
      <c r="A3313" s="57" t="s">
        <v>3796</v>
      </c>
      <c r="B3313" s="104" t="s">
        <v>2142</v>
      </c>
      <c r="C3313" t="s">
        <v>7936</v>
      </c>
    </row>
    <row r="3314" spans="1:3">
      <c r="A3314" s="57" t="s">
        <v>3797</v>
      </c>
      <c r="B3314" s="104" t="s">
        <v>2145</v>
      </c>
      <c r="C3314" t="s">
        <v>7936</v>
      </c>
    </row>
    <row r="3315" spans="1:3">
      <c r="A3315" s="57" t="s">
        <v>3798</v>
      </c>
      <c r="B3315" s="104" t="s">
        <v>2253</v>
      </c>
      <c r="C3315" t="s">
        <v>7936</v>
      </c>
    </row>
    <row r="3316" spans="1:3">
      <c r="A3316" s="57" t="s">
        <v>3799</v>
      </c>
      <c r="B3316" s="104" t="s">
        <v>2412</v>
      </c>
      <c r="C3316" t="s">
        <v>7936</v>
      </c>
    </row>
    <row r="3317" spans="1:3">
      <c r="A3317" s="57" t="s">
        <v>3800</v>
      </c>
      <c r="B3317" s="104" t="s">
        <v>2414</v>
      </c>
      <c r="C3317" t="s">
        <v>7936</v>
      </c>
    </row>
    <row r="3318" spans="1:3">
      <c r="A3318" s="57" t="s">
        <v>3801</v>
      </c>
      <c r="B3318" s="104" t="s">
        <v>2256</v>
      </c>
      <c r="C3318" t="s">
        <v>7936</v>
      </c>
    </row>
    <row r="3319" spans="1:3">
      <c r="A3319" s="57" t="s">
        <v>3802</v>
      </c>
      <c r="B3319" s="104" t="s">
        <v>2257</v>
      </c>
      <c r="C3319" t="s">
        <v>7936</v>
      </c>
    </row>
    <row r="3320" spans="1:3">
      <c r="A3320" s="57"/>
      <c r="B3320" s="104" t="s">
        <v>2258</v>
      </c>
      <c r="C3320" t="s">
        <v>7936</v>
      </c>
    </row>
    <row r="3321" spans="1:3">
      <c r="A3321" s="57" t="s">
        <v>3803</v>
      </c>
      <c r="B3321" s="104" t="s">
        <v>2259</v>
      </c>
      <c r="C3321" t="s">
        <v>7936</v>
      </c>
    </row>
    <row r="3322" spans="1:3">
      <c r="A3322" s="57" t="s">
        <v>3804</v>
      </c>
      <c r="B3322" s="104" t="s">
        <v>2260</v>
      </c>
      <c r="C3322" t="s">
        <v>7936</v>
      </c>
    </row>
    <row r="3323" spans="1:3">
      <c r="A3323" s="57" t="s">
        <v>3805</v>
      </c>
      <c r="B3323" s="104" t="s">
        <v>2263</v>
      </c>
      <c r="C3323" t="s">
        <v>7936</v>
      </c>
    </row>
    <row r="3324" spans="1:3">
      <c r="A3324" s="57" t="s">
        <v>3806</v>
      </c>
      <c r="B3324" s="104" t="s">
        <v>2162</v>
      </c>
      <c r="C3324" t="s">
        <v>7936</v>
      </c>
    </row>
    <row r="3325" spans="1:3">
      <c r="A3325" s="57" t="s">
        <v>3807</v>
      </c>
      <c r="B3325" s="104" t="s">
        <v>2209</v>
      </c>
      <c r="C3325" t="s">
        <v>7936</v>
      </c>
    </row>
    <row r="3326" spans="1:3">
      <c r="A3326" s="57" t="s">
        <v>6179</v>
      </c>
      <c r="B3326" s="104" t="s">
        <v>2111</v>
      </c>
      <c r="C3326" t="s">
        <v>7936</v>
      </c>
    </row>
    <row r="3327" spans="1:3">
      <c r="A3327" s="57" t="s">
        <v>176</v>
      </c>
      <c r="B3327" s="104" t="s">
        <v>2268</v>
      </c>
      <c r="C3327" t="s">
        <v>7936</v>
      </c>
    </row>
    <row r="3328" spans="1:3">
      <c r="A3328" s="57" t="s">
        <v>177</v>
      </c>
      <c r="B3328" s="104" t="s">
        <v>4753</v>
      </c>
      <c r="C3328" t="s">
        <v>7936</v>
      </c>
    </row>
    <row r="3329" spans="1:3">
      <c r="A3329" s="57" t="s">
        <v>6179</v>
      </c>
      <c r="B3329" s="104" t="s">
        <v>5941</v>
      </c>
      <c r="C3329" t="s">
        <v>7936</v>
      </c>
    </row>
    <row r="3330" spans="1:3">
      <c r="A3330" s="57" t="s">
        <v>178</v>
      </c>
      <c r="B3330" s="104" t="s">
        <v>4754</v>
      </c>
      <c r="C3330" t="s">
        <v>7936</v>
      </c>
    </row>
    <row r="3331" spans="1:3">
      <c r="A3331" s="57" t="s">
        <v>179</v>
      </c>
      <c r="B3331" s="104" t="s">
        <v>5942</v>
      </c>
      <c r="C3331" t="s">
        <v>7936</v>
      </c>
    </row>
    <row r="3332" spans="1:3">
      <c r="A3332" s="57" t="s">
        <v>180</v>
      </c>
      <c r="B3332" s="104" t="s">
        <v>2233</v>
      </c>
      <c r="C3332" t="s">
        <v>7936</v>
      </c>
    </row>
    <row r="3333" spans="1:3">
      <c r="A3333" s="57" t="s">
        <v>3739</v>
      </c>
      <c r="B3333" s="104" t="s">
        <v>2271</v>
      </c>
      <c r="C3333" t="s">
        <v>7936</v>
      </c>
    </row>
    <row r="3334" spans="1:3">
      <c r="A3334" s="57" t="s">
        <v>3739</v>
      </c>
      <c r="B3334" s="104" t="s">
        <v>2128</v>
      </c>
      <c r="C3334" t="s">
        <v>7936</v>
      </c>
    </row>
    <row r="3335" spans="1:3">
      <c r="A3335" s="57" t="s">
        <v>181</v>
      </c>
      <c r="B3335" s="104" t="s">
        <v>2273</v>
      </c>
      <c r="C3335" t="s">
        <v>7936</v>
      </c>
    </row>
    <row r="3336" spans="1:3">
      <c r="A3336" s="57" t="s">
        <v>182</v>
      </c>
      <c r="B3336" s="104" t="s">
        <v>2252</v>
      </c>
      <c r="C3336" t="s">
        <v>7936</v>
      </c>
    </row>
    <row r="3337" spans="1:3">
      <c r="A3337" s="57" t="s">
        <v>183</v>
      </c>
      <c r="B3337" s="104" t="s">
        <v>2275</v>
      </c>
      <c r="C3337" t="s">
        <v>7936</v>
      </c>
    </row>
    <row r="3338" spans="1:3">
      <c r="A3338" s="57" t="s">
        <v>184</v>
      </c>
      <c r="B3338" s="104" t="s">
        <v>2277</v>
      </c>
      <c r="C3338" t="s">
        <v>7936</v>
      </c>
    </row>
    <row r="3339" spans="1:3">
      <c r="A3339" s="57" t="s">
        <v>185</v>
      </c>
      <c r="B3339" s="104" t="s">
        <v>2254</v>
      </c>
      <c r="C3339" t="s">
        <v>7936</v>
      </c>
    </row>
    <row r="3340" spans="1:3">
      <c r="A3340" s="57" t="s">
        <v>186</v>
      </c>
      <c r="B3340" s="104" t="s">
        <v>2155</v>
      </c>
      <c r="C3340" t="s">
        <v>7936</v>
      </c>
    </row>
    <row r="3341" spans="1:3">
      <c r="A3341" s="57" t="s">
        <v>187</v>
      </c>
      <c r="B3341" s="104" t="s">
        <v>4755</v>
      </c>
      <c r="C3341" t="s">
        <v>7936</v>
      </c>
    </row>
    <row r="3342" spans="1:3">
      <c r="A3342" s="57" t="s">
        <v>187</v>
      </c>
      <c r="B3342" s="104" t="s">
        <v>4756</v>
      </c>
      <c r="C3342" t="s">
        <v>7936</v>
      </c>
    </row>
    <row r="3343" spans="1:3">
      <c r="A3343" s="57" t="s">
        <v>188</v>
      </c>
      <c r="B3343" s="104" t="s">
        <v>2280</v>
      </c>
      <c r="C3343" t="s">
        <v>7936</v>
      </c>
    </row>
    <row r="3344" spans="1:3">
      <c r="A3344" s="57" t="s">
        <v>189</v>
      </c>
      <c r="B3344" s="104" t="s">
        <v>2281</v>
      </c>
      <c r="C3344" t="s">
        <v>7936</v>
      </c>
    </row>
    <row r="3345" spans="1:3">
      <c r="A3345" s="57" t="s">
        <v>190</v>
      </c>
      <c r="B3345" s="104" t="s">
        <v>2447</v>
      </c>
      <c r="C3345" t="s">
        <v>7936</v>
      </c>
    </row>
    <row r="3346" spans="1:3">
      <c r="A3346" s="57" t="s">
        <v>191</v>
      </c>
      <c r="B3346" s="104" t="s">
        <v>2449</v>
      </c>
      <c r="C3346" t="s">
        <v>7936</v>
      </c>
    </row>
    <row r="3347" spans="1:3">
      <c r="A3347" s="57"/>
      <c r="B3347" s="104" t="s">
        <v>2452</v>
      </c>
      <c r="C3347" t="s">
        <v>7936</v>
      </c>
    </row>
    <row r="3348" spans="1:3">
      <c r="A3348" s="57" t="s">
        <v>190</v>
      </c>
      <c r="B3348" s="104" t="s">
        <v>4757</v>
      </c>
      <c r="C3348" t="s">
        <v>7936</v>
      </c>
    </row>
    <row r="3349" spans="1:3">
      <c r="A3349" s="57" t="s">
        <v>190</v>
      </c>
      <c r="B3349" s="104" t="s">
        <v>4758</v>
      </c>
      <c r="C3349" t="s">
        <v>7936</v>
      </c>
    </row>
    <row r="3350" spans="1:3">
      <c r="A3350" s="57" t="s">
        <v>190</v>
      </c>
      <c r="B3350" s="104" t="s">
        <v>4759</v>
      </c>
      <c r="C3350" t="s">
        <v>7936</v>
      </c>
    </row>
    <row r="3351" spans="1:3">
      <c r="A3351" s="57"/>
      <c r="B3351" s="104" t="s">
        <v>4760</v>
      </c>
      <c r="C3351" t="s">
        <v>7936</v>
      </c>
    </row>
    <row r="3352" spans="1:3">
      <c r="A3352" s="57"/>
      <c r="B3352" s="104" t="s">
        <v>4761</v>
      </c>
      <c r="C3352" t="s">
        <v>7936</v>
      </c>
    </row>
    <row r="3353" spans="1:3">
      <c r="A3353" s="57"/>
      <c r="B3353" s="104" t="s">
        <v>4762</v>
      </c>
      <c r="C3353" t="s">
        <v>7936</v>
      </c>
    </row>
    <row r="3354" spans="1:3">
      <c r="A3354" s="57" t="s">
        <v>190</v>
      </c>
      <c r="B3354" s="104" t="s">
        <v>4763</v>
      </c>
      <c r="C3354" t="s">
        <v>7936</v>
      </c>
    </row>
    <row r="3355" spans="1:3">
      <c r="A3355" s="57"/>
      <c r="B3355" s="104" t="s">
        <v>4764</v>
      </c>
      <c r="C3355" t="s">
        <v>7936</v>
      </c>
    </row>
    <row r="3356" spans="1:3">
      <c r="A3356" s="57" t="s">
        <v>190</v>
      </c>
      <c r="B3356" s="104" t="s">
        <v>4765</v>
      </c>
      <c r="C3356" t="s">
        <v>7936</v>
      </c>
    </row>
    <row r="3357" spans="1:3">
      <c r="A3357" s="57"/>
      <c r="B3357" s="104" t="s">
        <v>4766</v>
      </c>
      <c r="C3357" t="s">
        <v>7936</v>
      </c>
    </row>
    <row r="3358" spans="1:3">
      <c r="A3358" s="57" t="s">
        <v>190</v>
      </c>
      <c r="B3358" s="104" t="s">
        <v>4767</v>
      </c>
      <c r="C3358" t="s">
        <v>7936</v>
      </c>
    </row>
    <row r="3359" spans="1:3">
      <c r="A3359" s="57"/>
      <c r="B3359" s="104" t="s">
        <v>4768</v>
      </c>
      <c r="C3359" t="s">
        <v>7936</v>
      </c>
    </row>
    <row r="3360" spans="1:3">
      <c r="A3360" s="57"/>
      <c r="B3360" s="104" t="s">
        <v>4769</v>
      </c>
      <c r="C3360" t="s">
        <v>7936</v>
      </c>
    </row>
    <row r="3361" spans="1:3">
      <c r="A3361" s="57" t="s">
        <v>190</v>
      </c>
      <c r="B3361" s="104" t="s">
        <v>2284</v>
      </c>
      <c r="C3361" t="s">
        <v>7936</v>
      </c>
    </row>
    <row r="3362" spans="1:3">
      <c r="A3362" s="57" t="s">
        <v>3739</v>
      </c>
      <c r="B3362" s="104" t="s">
        <v>4770</v>
      </c>
      <c r="C3362" t="s">
        <v>7936</v>
      </c>
    </row>
    <row r="3363" spans="1:3">
      <c r="A3363" s="57" t="s">
        <v>3739</v>
      </c>
      <c r="B3363" s="104" t="s">
        <v>4771</v>
      </c>
      <c r="C3363" t="s">
        <v>7936</v>
      </c>
    </row>
    <row r="3364" spans="1:3">
      <c r="A3364" s="57" t="s">
        <v>192</v>
      </c>
      <c r="B3364" s="104" t="s">
        <v>4772</v>
      </c>
      <c r="C3364" t="s">
        <v>7936</v>
      </c>
    </row>
    <row r="3365" spans="1:3">
      <c r="A3365" s="57" t="s">
        <v>3739</v>
      </c>
      <c r="B3365" s="104" t="s">
        <v>4773</v>
      </c>
      <c r="C3365" t="s">
        <v>7936</v>
      </c>
    </row>
    <row r="3366" spans="1:3">
      <c r="A3366" s="57" t="s">
        <v>3739</v>
      </c>
      <c r="B3366" s="104" t="s">
        <v>4774</v>
      </c>
      <c r="C3366" t="s">
        <v>7937</v>
      </c>
    </row>
    <row r="3367" spans="1:3">
      <c r="A3367" s="57" t="s">
        <v>3739</v>
      </c>
      <c r="B3367" s="104" t="s">
        <v>4775</v>
      </c>
      <c r="C3367" t="s">
        <v>7936</v>
      </c>
    </row>
    <row r="3368" spans="1:3">
      <c r="A3368" s="57" t="s">
        <v>3739</v>
      </c>
      <c r="B3368" s="104" t="s">
        <v>4776</v>
      </c>
      <c r="C3368" t="s">
        <v>7936</v>
      </c>
    </row>
    <row r="3369" spans="1:3">
      <c r="A3369" s="57" t="s">
        <v>193</v>
      </c>
      <c r="B3369" s="104" t="s">
        <v>4777</v>
      </c>
      <c r="C3369" t="s">
        <v>7936</v>
      </c>
    </row>
    <row r="3370" spans="1:3">
      <c r="A3370" s="57" t="s">
        <v>3739</v>
      </c>
      <c r="B3370" s="104" t="s">
        <v>4778</v>
      </c>
      <c r="C3370" t="s">
        <v>7936</v>
      </c>
    </row>
    <row r="3371" spans="1:3">
      <c r="A3371" s="57" t="s">
        <v>3739</v>
      </c>
      <c r="B3371" s="104" t="s">
        <v>4779</v>
      </c>
      <c r="C3371" t="s">
        <v>7936</v>
      </c>
    </row>
    <row r="3372" spans="1:3">
      <c r="A3372" s="57" t="s">
        <v>3739</v>
      </c>
      <c r="B3372" s="104" t="s">
        <v>4780</v>
      </c>
      <c r="C3372" t="s">
        <v>7936</v>
      </c>
    </row>
    <row r="3373" spans="1:3">
      <c r="A3373" s="57" t="s">
        <v>194</v>
      </c>
      <c r="B3373" s="104" t="s">
        <v>4781</v>
      </c>
      <c r="C3373" t="s">
        <v>7936</v>
      </c>
    </row>
    <row r="3374" spans="1:3">
      <c r="A3374" s="57" t="s">
        <v>3739</v>
      </c>
      <c r="B3374" s="104" t="s">
        <v>4782</v>
      </c>
      <c r="C3374" t="s">
        <v>7936</v>
      </c>
    </row>
    <row r="3375" spans="1:3">
      <c r="A3375" s="57" t="s">
        <v>3739</v>
      </c>
      <c r="B3375" s="104" t="s">
        <v>4783</v>
      </c>
      <c r="C3375" t="s">
        <v>7936</v>
      </c>
    </row>
    <row r="3376" spans="1:3">
      <c r="A3376" s="57" t="s">
        <v>3739</v>
      </c>
      <c r="B3376" s="104" t="s">
        <v>4784</v>
      </c>
      <c r="C3376" t="s">
        <v>7936</v>
      </c>
    </row>
    <row r="3377" spans="1:3">
      <c r="A3377" s="57" t="s">
        <v>3739</v>
      </c>
      <c r="B3377" s="104" t="s">
        <v>4785</v>
      </c>
      <c r="C3377" t="s">
        <v>7936</v>
      </c>
    </row>
    <row r="3378" spans="1:3">
      <c r="A3378" s="57" t="s">
        <v>3739</v>
      </c>
      <c r="B3378" s="104" t="s">
        <v>4786</v>
      </c>
      <c r="C3378" t="s">
        <v>7936</v>
      </c>
    </row>
    <row r="3379" spans="1:3">
      <c r="A3379" s="57" t="s">
        <v>3739</v>
      </c>
      <c r="B3379" s="104" t="s">
        <v>4787</v>
      </c>
      <c r="C3379" t="s">
        <v>7936</v>
      </c>
    </row>
    <row r="3380" spans="1:3">
      <c r="A3380" s="57" t="s">
        <v>3739</v>
      </c>
      <c r="B3380" s="104" t="s">
        <v>4788</v>
      </c>
      <c r="C3380" t="s">
        <v>7936</v>
      </c>
    </row>
    <row r="3381" spans="1:3">
      <c r="A3381" s="57" t="s">
        <v>195</v>
      </c>
      <c r="B3381" s="104" t="s">
        <v>4789</v>
      </c>
      <c r="C3381" t="s">
        <v>7936</v>
      </c>
    </row>
    <row r="3382" spans="1:3">
      <c r="A3382" s="57" t="s">
        <v>196</v>
      </c>
      <c r="B3382" s="104" t="s">
        <v>4790</v>
      </c>
      <c r="C3382" t="s">
        <v>7936</v>
      </c>
    </row>
    <row r="3383" spans="1:3">
      <c r="A3383" s="57"/>
      <c r="B3383" s="104" t="s">
        <v>6384</v>
      </c>
      <c r="C3383" t="s">
        <v>7936</v>
      </c>
    </row>
    <row r="3384" spans="1:3">
      <c r="A3384" s="57"/>
      <c r="B3384" s="104" t="s">
        <v>6387</v>
      </c>
      <c r="C3384" t="s">
        <v>7936</v>
      </c>
    </row>
    <row r="3385" spans="1:3">
      <c r="A3385" s="57"/>
      <c r="B3385" s="104" t="s">
        <v>4791</v>
      </c>
      <c r="C3385" t="s">
        <v>7936</v>
      </c>
    </row>
    <row r="3386" spans="1:3">
      <c r="A3386" s="57" t="s">
        <v>190</v>
      </c>
      <c r="B3386" s="104" t="s">
        <v>4792</v>
      </c>
      <c r="C3386" t="s">
        <v>7936</v>
      </c>
    </row>
    <row r="3387" spans="1:3">
      <c r="A3387" s="57" t="s">
        <v>190</v>
      </c>
      <c r="B3387" s="104" t="s">
        <v>4793</v>
      </c>
      <c r="C3387" t="s">
        <v>7936</v>
      </c>
    </row>
    <row r="3388" spans="1:3">
      <c r="A3388" s="57" t="s">
        <v>190</v>
      </c>
      <c r="B3388" s="104" t="s">
        <v>4794</v>
      </c>
      <c r="C3388" t="s">
        <v>7936</v>
      </c>
    </row>
    <row r="3389" spans="1:3">
      <c r="A3389" s="57" t="s">
        <v>190</v>
      </c>
      <c r="B3389" s="104" t="s">
        <v>4795</v>
      </c>
      <c r="C3389" t="s">
        <v>7936</v>
      </c>
    </row>
    <row r="3390" spans="1:3">
      <c r="A3390" s="57" t="s">
        <v>190</v>
      </c>
      <c r="B3390" s="104" t="s">
        <v>4796</v>
      </c>
      <c r="C3390" t="s">
        <v>7936</v>
      </c>
    </row>
    <row r="3391" spans="1:3">
      <c r="A3391" s="57" t="s">
        <v>197</v>
      </c>
      <c r="B3391" s="104" t="s">
        <v>2299</v>
      </c>
      <c r="C3391" t="s">
        <v>7936</v>
      </c>
    </row>
    <row r="3392" spans="1:3">
      <c r="A3392" s="57" t="s">
        <v>198</v>
      </c>
      <c r="B3392" s="104" t="s">
        <v>2301</v>
      </c>
      <c r="C3392" t="s">
        <v>7936</v>
      </c>
    </row>
    <row r="3393" spans="1:3">
      <c r="A3393" s="57" t="s">
        <v>199</v>
      </c>
      <c r="B3393" s="104" t="s">
        <v>2304</v>
      </c>
      <c r="C3393" t="s">
        <v>7936</v>
      </c>
    </row>
    <row r="3394" spans="1:3">
      <c r="A3394" s="57" t="s">
        <v>200</v>
      </c>
      <c r="B3394" s="104" t="s">
        <v>2307</v>
      </c>
      <c r="C3394" t="s">
        <v>7936</v>
      </c>
    </row>
    <row r="3395" spans="1:3">
      <c r="A3395" s="57" t="s">
        <v>201</v>
      </c>
      <c r="B3395" s="104" t="s">
        <v>2309</v>
      </c>
      <c r="C3395" t="s">
        <v>7936</v>
      </c>
    </row>
    <row r="3396" spans="1:3">
      <c r="A3396" s="57" t="s">
        <v>190</v>
      </c>
      <c r="B3396" s="104" t="s">
        <v>2267</v>
      </c>
      <c r="C3396" t="s">
        <v>7936</v>
      </c>
    </row>
    <row r="3397" spans="1:3">
      <c r="A3397" s="57" t="s">
        <v>202</v>
      </c>
      <c r="B3397" s="104" t="s">
        <v>2313</v>
      </c>
      <c r="C3397" t="s">
        <v>7936</v>
      </c>
    </row>
    <row r="3398" spans="1:3">
      <c r="A3398" s="57" t="s">
        <v>7342</v>
      </c>
      <c r="B3398" s="104" t="s">
        <v>6392</v>
      </c>
      <c r="C3398" t="s">
        <v>7936</v>
      </c>
    </row>
    <row r="3399" spans="1:3">
      <c r="A3399" s="57" t="s">
        <v>7342</v>
      </c>
      <c r="B3399" s="104" t="s">
        <v>4797</v>
      </c>
      <c r="C3399" t="s">
        <v>7936</v>
      </c>
    </row>
    <row r="3400" spans="1:3">
      <c r="A3400" s="57" t="s">
        <v>7336</v>
      </c>
      <c r="B3400" s="104" t="s">
        <v>4798</v>
      </c>
      <c r="C3400" t="s">
        <v>7936</v>
      </c>
    </row>
    <row r="3401" spans="1:3">
      <c r="A3401" s="57" t="s">
        <v>7343</v>
      </c>
      <c r="B3401" s="104" t="s">
        <v>2120</v>
      </c>
      <c r="C3401" t="s">
        <v>7936</v>
      </c>
    </row>
    <row r="3402" spans="1:3">
      <c r="A3402" s="57" t="s">
        <v>202</v>
      </c>
      <c r="B3402" s="104" t="s">
        <v>5328</v>
      </c>
      <c r="C3402" t="s">
        <v>7936</v>
      </c>
    </row>
    <row r="3403" spans="1:3">
      <c r="A3403" s="57" t="s">
        <v>7336</v>
      </c>
      <c r="B3403" s="104" t="s">
        <v>4799</v>
      </c>
      <c r="C3403" t="s">
        <v>7936</v>
      </c>
    </row>
    <row r="3404" spans="1:3">
      <c r="A3404" s="57" t="s">
        <v>7336</v>
      </c>
      <c r="B3404" s="104" t="s">
        <v>4800</v>
      </c>
      <c r="C3404" t="s">
        <v>7936</v>
      </c>
    </row>
    <row r="3405" spans="1:3">
      <c r="A3405" s="57" t="s">
        <v>203</v>
      </c>
      <c r="B3405" s="104" t="s">
        <v>2322</v>
      </c>
      <c r="C3405" t="s">
        <v>7936</v>
      </c>
    </row>
    <row r="3406" spans="1:3">
      <c r="A3406" s="57" t="s">
        <v>204</v>
      </c>
      <c r="B3406" s="104" t="s">
        <v>4801</v>
      </c>
      <c r="C3406" t="s">
        <v>7936</v>
      </c>
    </row>
    <row r="3407" spans="1:3">
      <c r="A3407" s="57" t="s">
        <v>204</v>
      </c>
      <c r="B3407" s="104" t="s">
        <v>4802</v>
      </c>
      <c r="C3407" t="s">
        <v>7936</v>
      </c>
    </row>
    <row r="3408" spans="1:3">
      <c r="A3408" s="57" t="s">
        <v>205</v>
      </c>
      <c r="B3408" s="104" t="s">
        <v>4803</v>
      </c>
      <c r="C3408" t="s">
        <v>7936</v>
      </c>
    </row>
    <row r="3409" spans="1:3">
      <c r="A3409" s="57" t="s">
        <v>205</v>
      </c>
      <c r="B3409" s="104" t="s">
        <v>4804</v>
      </c>
      <c r="C3409" t="s">
        <v>7936</v>
      </c>
    </row>
    <row r="3410" spans="1:3">
      <c r="A3410" s="57" t="s">
        <v>205</v>
      </c>
      <c r="B3410" s="104" t="s">
        <v>5623</v>
      </c>
      <c r="C3410" t="s">
        <v>7936</v>
      </c>
    </row>
    <row r="3411" spans="1:3">
      <c r="A3411" s="57" t="s">
        <v>206</v>
      </c>
      <c r="B3411" s="104" t="s">
        <v>2169</v>
      </c>
      <c r="C3411" t="s">
        <v>7936</v>
      </c>
    </row>
    <row r="3412" spans="1:3">
      <c r="A3412" s="57" t="s">
        <v>6194</v>
      </c>
      <c r="B3412" s="104" t="s">
        <v>6400</v>
      </c>
      <c r="C3412" t="s">
        <v>7936</v>
      </c>
    </row>
    <row r="3413" spans="1:3">
      <c r="A3413" s="57" t="s">
        <v>6194</v>
      </c>
      <c r="B3413" s="104" t="s">
        <v>6402</v>
      </c>
      <c r="C3413" t="s">
        <v>7936</v>
      </c>
    </row>
    <row r="3414" spans="1:3">
      <c r="A3414" s="57" t="s">
        <v>206</v>
      </c>
      <c r="B3414" s="104" t="s">
        <v>5434</v>
      </c>
      <c r="C3414" t="s">
        <v>7936</v>
      </c>
    </row>
    <row r="3415" spans="1:3">
      <c r="A3415" s="57" t="s">
        <v>3739</v>
      </c>
      <c r="B3415" s="104" t="s">
        <v>5624</v>
      </c>
      <c r="C3415" t="s">
        <v>7936</v>
      </c>
    </row>
    <row r="3416" spans="1:3">
      <c r="A3416" s="57" t="s">
        <v>3739</v>
      </c>
      <c r="B3416" s="104" t="s">
        <v>5625</v>
      </c>
      <c r="C3416" t="s">
        <v>7936</v>
      </c>
    </row>
    <row r="3417" spans="1:3">
      <c r="A3417" s="57" t="s">
        <v>207</v>
      </c>
      <c r="B3417" s="104" t="s">
        <v>5626</v>
      </c>
      <c r="C3417" t="s">
        <v>7936</v>
      </c>
    </row>
    <row r="3418" spans="1:3">
      <c r="A3418" s="57" t="s">
        <v>207</v>
      </c>
      <c r="B3418" s="104" t="s">
        <v>5627</v>
      </c>
      <c r="C3418" t="s">
        <v>7936</v>
      </c>
    </row>
    <row r="3419" spans="1:3">
      <c r="A3419" s="57" t="s">
        <v>3739</v>
      </c>
      <c r="B3419" s="104" t="s">
        <v>5628</v>
      </c>
      <c r="C3419" t="s">
        <v>7936</v>
      </c>
    </row>
    <row r="3420" spans="1:3">
      <c r="A3420" s="57" t="s">
        <v>3739</v>
      </c>
      <c r="B3420" s="104" t="s">
        <v>5629</v>
      </c>
      <c r="C3420" t="s">
        <v>7936</v>
      </c>
    </row>
    <row r="3421" spans="1:3">
      <c r="A3421" s="57" t="s">
        <v>3742</v>
      </c>
      <c r="B3421" s="104" t="s">
        <v>2237</v>
      </c>
      <c r="C3421" t="s">
        <v>7936</v>
      </c>
    </row>
    <row r="3422" spans="1:3">
      <c r="A3422" s="57" t="s">
        <v>3742</v>
      </c>
      <c r="B3422" s="104" t="s">
        <v>5630</v>
      </c>
      <c r="C3422" t="s">
        <v>7936</v>
      </c>
    </row>
    <row r="3423" spans="1:3">
      <c r="A3423" s="57" t="s">
        <v>3742</v>
      </c>
      <c r="B3423" s="104" t="s">
        <v>5631</v>
      </c>
      <c r="C3423" t="s">
        <v>7936</v>
      </c>
    </row>
    <row r="3424" spans="1:3">
      <c r="A3424" s="57" t="s">
        <v>208</v>
      </c>
      <c r="B3424" s="104" t="s">
        <v>2196</v>
      </c>
      <c r="C3424" t="s">
        <v>7936</v>
      </c>
    </row>
    <row r="3425" spans="1:3">
      <c r="A3425" s="57" t="s">
        <v>209</v>
      </c>
      <c r="B3425" s="104" t="s">
        <v>2342</v>
      </c>
      <c r="C3425" t="s">
        <v>7936</v>
      </c>
    </row>
    <row r="3426" spans="1:3">
      <c r="A3426" s="57" t="s">
        <v>210</v>
      </c>
      <c r="B3426" s="104" t="s">
        <v>6405</v>
      </c>
      <c r="C3426" t="s">
        <v>7936</v>
      </c>
    </row>
    <row r="3427" spans="1:3">
      <c r="A3427" s="57" t="s">
        <v>210</v>
      </c>
      <c r="B3427" s="104" t="s">
        <v>6407</v>
      </c>
      <c r="C3427" t="s">
        <v>7936</v>
      </c>
    </row>
    <row r="3428" spans="1:3">
      <c r="A3428" s="57"/>
      <c r="B3428" s="104" t="s">
        <v>5632</v>
      </c>
      <c r="C3428" t="s">
        <v>7936</v>
      </c>
    </row>
    <row r="3429" spans="1:3">
      <c r="A3429" s="57"/>
      <c r="B3429" s="104" t="s">
        <v>5633</v>
      </c>
      <c r="C3429" t="s">
        <v>7936</v>
      </c>
    </row>
    <row r="3430" spans="1:3">
      <c r="A3430" s="57" t="s">
        <v>211</v>
      </c>
      <c r="B3430" s="104" t="s">
        <v>2345</v>
      </c>
      <c r="C3430" t="s">
        <v>7936</v>
      </c>
    </row>
    <row r="3431" spans="1:3">
      <c r="A3431" s="57" t="s">
        <v>212</v>
      </c>
      <c r="B3431" s="104" t="s">
        <v>2348</v>
      </c>
      <c r="C3431" t="s">
        <v>7936</v>
      </c>
    </row>
    <row r="3432" spans="1:3">
      <c r="A3432" s="57" t="s">
        <v>213</v>
      </c>
      <c r="B3432" s="104" t="s">
        <v>2350</v>
      </c>
      <c r="C3432" t="s">
        <v>7936</v>
      </c>
    </row>
    <row r="3433" spans="1:3">
      <c r="A3433" s="57" t="s">
        <v>214</v>
      </c>
      <c r="B3433" s="104" t="s">
        <v>5634</v>
      </c>
      <c r="C3433" t="s">
        <v>7936</v>
      </c>
    </row>
    <row r="3434" spans="1:3">
      <c r="A3434" s="57" t="s">
        <v>214</v>
      </c>
      <c r="B3434" s="104" t="s">
        <v>5635</v>
      </c>
      <c r="C3434" t="s">
        <v>7936</v>
      </c>
    </row>
    <row r="3435" spans="1:3">
      <c r="A3435" s="57" t="s">
        <v>215</v>
      </c>
      <c r="B3435" s="104" t="s">
        <v>5636</v>
      </c>
      <c r="C3435" t="s">
        <v>7936</v>
      </c>
    </row>
    <row r="3436" spans="1:3">
      <c r="A3436" s="57" t="s">
        <v>216</v>
      </c>
      <c r="B3436" s="104" t="s">
        <v>5437</v>
      </c>
      <c r="C3436" t="s">
        <v>7936</v>
      </c>
    </row>
    <row r="3437" spans="1:3">
      <c r="A3437" s="57" t="s">
        <v>217</v>
      </c>
      <c r="B3437" s="104" t="s">
        <v>5637</v>
      </c>
      <c r="C3437" t="s">
        <v>7936</v>
      </c>
    </row>
    <row r="3438" spans="1:3">
      <c r="A3438" s="57" t="s">
        <v>6194</v>
      </c>
      <c r="B3438" s="104" t="s">
        <v>5638</v>
      </c>
      <c r="C3438" t="s">
        <v>7936</v>
      </c>
    </row>
    <row r="3439" spans="1:3">
      <c r="A3439" s="57" t="s">
        <v>218</v>
      </c>
      <c r="B3439" s="104" t="s">
        <v>2357</v>
      </c>
      <c r="C3439" t="s">
        <v>7936</v>
      </c>
    </row>
    <row r="3440" spans="1:3">
      <c r="A3440" s="57" t="s">
        <v>219</v>
      </c>
      <c r="B3440" s="104" t="s">
        <v>2360</v>
      </c>
      <c r="C3440" t="s">
        <v>7936</v>
      </c>
    </row>
    <row r="3441" spans="1:3">
      <c r="A3441" s="57" t="s">
        <v>219</v>
      </c>
      <c r="B3441" s="104" t="s">
        <v>2363</v>
      </c>
      <c r="C3441" t="s">
        <v>7936</v>
      </c>
    </row>
    <row r="3442" spans="1:3">
      <c r="A3442" s="57" t="s">
        <v>219</v>
      </c>
      <c r="B3442" s="104" t="s">
        <v>2366</v>
      </c>
      <c r="C3442" t="s">
        <v>7936</v>
      </c>
    </row>
    <row r="3443" spans="1:3">
      <c r="A3443" s="57" t="s">
        <v>6194</v>
      </c>
      <c r="B3443" s="104" t="s">
        <v>2369</v>
      </c>
      <c r="C3443" t="s">
        <v>7936</v>
      </c>
    </row>
    <row r="3444" spans="1:3">
      <c r="A3444" s="57" t="s">
        <v>220</v>
      </c>
      <c r="B3444" s="104" t="s">
        <v>5639</v>
      </c>
      <c r="C3444" t="s">
        <v>7936</v>
      </c>
    </row>
    <row r="3445" spans="1:3">
      <c r="A3445" s="57" t="s">
        <v>6194</v>
      </c>
      <c r="B3445" s="104" t="s">
        <v>5640</v>
      </c>
      <c r="C3445" t="s">
        <v>7936</v>
      </c>
    </row>
    <row r="3446" spans="1:3">
      <c r="A3446" s="57" t="s">
        <v>221</v>
      </c>
      <c r="B3446" s="104" t="s">
        <v>2375</v>
      </c>
      <c r="C3446" t="s">
        <v>7936</v>
      </c>
    </row>
    <row r="3447" spans="1:3">
      <c r="A3447" s="57" t="s">
        <v>222</v>
      </c>
      <c r="B3447" s="104" t="s">
        <v>2245</v>
      </c>
      <c r="C3447" t="s">
        <v>7936</v>
      </c>
    </row>
    <row r="3448" spans="1:3">
      <c r="A3448" s="57"/>
      <c r="B3448" s="104" t="s">
        <v>2380</v>
      </c>
      <c r="C3448" t="s">
        <v>7936</v>
      </c>
    </row>
    <row r="3449" spans="1:3">
      <c r="A3449" s="57" t="s">
        <v>6194</v>
      </c>
      <c r="B3449" s="104" t="s">
        <v>5641</v>
      </c>
      <c r="C3449" t="s">
        <v>7936</v>
      </c>
    </row>
    <row r="3450" spans="1:3">
      <c r="A3450" s="57"/>
      <c r="B3450" s="104" t="s">
        <v>5642</v>
      </c>
      <c r="C3450" t="s">
        <v>7936</v>
      </c>
    </row>
    <row r="3451" spans="1:3">
      <c r="A3451" s="57" t="s">
        <v>6194</v>
      </c>
      <c r="B3451" s="104" t="s">
        <v>5643</v>
      </c>
      <c r="C3451" t="s">
        <v>7936</v>
      </c>
    </row>
    <row r="3452" spans="1:3">
      <c r="A3452" s="57" t="s">
        <v>6194</v>
      </c>
      <c r="B3452" s="104" t="s">
        <v>5644</v>
      </c>
      <c r="C3452" t="s">
        <v>7936</v>
      </c>
    </row>
    <row r="3453" spans="1:3">
      <c r="A3453" s="57" t="s">
        <v>6194</v>
      </c>
      <c r="B3453" s="104" t="s">
        <v>5645</v>
      </c>
      <c r="C3453" t="s">
        <v>7936</v>
      </c>
    </row>
    <row r="3454" spans="1:3">
      <c r="A3454" s="57" t="s">
        <v>223</v>
      </c>
      <c r="B3454" s="104" t="s">
        <v>5646</v>
      </c>
      <c r="C3454" t="s">
        <v>7936</v>
      </c>
    </row>
    <row r="3455" spans="1:3">
      <c r="A3455" s="57" t="s">
        <v>6194</v>
      </c>
      <c r="B3455" s="104" t="s">
        <v>5647</v>
      </c>
      <c r="C3455" t="s">
        <v>7936</v>
      </c>
    </row>
    <row r="3456" spans="1:3">
      <c r="A3456" s="57" t="s">
        <v>224</v>
      </c>
      <c r="B3456" s="104" t="s">
        <v>5648</v>
      </c>
      <c r="C3456" t="s">
        <v>7936</v>
      </c>
    </row>
    <row r="3457" spans="1:3">
      <c r="A3457" s="57" t="s">
        <v>224</v>
      </c>
      <c r="B3457" s="104" t="s">
        <v>5649</v>
      </c>
      <c r="C3457" t="s">
        <v>7936</v>
      </c>
    </row>
    <row r="3458" spans="1:3">
      <c r="A3458" s="57" t="s">
        <v>224</v>
      </c>
      <c r="B3458" s="104" t="s">
        <v>5650</v>
      </c>
      <c r="C3458" t="s">
        <v>7936</v>
      </c>
    </row>
    <row r="3459" spans="1:3">
      <c r="A3459" s="57" t="s">
        <v>225</v>
      </c>
      <c r="B3459" s="104" t="s">
        <v>5651</v>
      </c>
      <c r="C3459" t="s">
        <v>7936</v>
      </c>
    </row>
    <row r="3460" spans="1:3">
      <c r="A3460" s="57" t="s">
        <v>6194</v>
      </c>
      <c r="B3460" s="104" t="s">
        <v>5652</v>
      </c>
      <c r="C3460" t="s">
        <v>7936</v>
      </c>
    </row>
    <row r="3461" spans="1:3">
      <c r="A3461" s="57" t="s">
        <v>226</v>
      </c>
      <c r="B3461" s="104" t="s">
        <v>2395</v>
      </c>
      <c r="C3461" t="s">
        <v>7936</v>
      </c>
    </row>
    <row r="3462" spans="1:3">
      <c r="A3462" s="57" t="s">
        <v>227</v>
      </c>
      <c r="B3462" s="104" t="s">
        <v>5653</v>
      </c>
      <c r="C3462" t="s">
        <v>7936</v>
      </c>
    </row>
    <row r="3463" spans="1:3">
      <c r="A3463" s="57" t="s">
        <v>228</v>
      </c>
      <c r="B3463" s="104" t="s">
        <v>5654</v>
      </c>
      <c r="C3463" t="s">
        <v>7936</v>
      </c>
    </row>
    <row r="3464" spans="1:3">
      <c r="A3464" s="57" t="s">
        <v>7336</v>
      </c>
      <c r="B3464" s="104" t="s">
        <v>5655</v>
      </c>
      <c r="C3464" t="s">
        <v>7936</v>
      </c>
    </row>
    <row r="3465" spans="1:3">
      <c r="A3465" s="57" t="s">
        <v>7336</v>
      </c>
      <c r="B3465" s="104" t="s">
        <v>5656</v>
      </c>
      <c r="C3465" t="s">
        <v>7936</v>
      </c>
    </row>
    <row r="3466" spans="1:3">
      <c r="A3466" s="57" t="s">
        <v>7336</v>
      </c>
      <c r="B3466" s="104" t="s">
        <v>5657</v>
      </c>
      <c r="C3466" t="s">
        <v>7936</v>
      </c>
    </row>
    <row r="3467" spans="1:3">
      <c r="A3467" s="57" t="s">
        <v>7344</v>
      </c>
      <c r="B3467" s="104" t="s">
        <v>5658</v>
      </c>
      <c r="C3467" t="s">
        <v>7936</v>
      </c>
    </row>
    <row r="3468" spans="1:3">
      <c r="A3468" s="57" t="s">
        <v>7336</v>
      </c>
      <c r="B3468" s="104" t="s">
        <v>5659</v>
      </c>
      <c r="C3468" t="s">
        <v>7936</v>
      </c>
    </row>
    <row r="3469" spans="1:3">
      <c r="A3469" s="57" t="s">
        <v>7345</v>
      </c>
      <c r="B3469" s="104" t="s">
        <v>5660</v>
      </c>
      <c r="C3469" t="s">
        <v>7936</v>
      </c>
    </row>
    <row r="3470" spans="1:3">
      <c r="A3470" s="57" t="s">
        <v>7336</v>
      </c>
      <c r="B3470" s="104" t="s">
        <v>5661</v>
      </c>
      <c r="C3470" t="s">
        <v>7936</v>
      </c>
    </row>
    <row r="3471" spans="1:3">
      <c r="A3471" s="57" t="s">
        <v>3785</v>
      </c>
      <c r="B3471" s="104" t="s">
        <v>6525</v>
      </c>
      <c r="C3471" t="s">
        <v>7936</v>
      </c>
    </row>
    <row r="3472" spans="1:3">
      <c r="A3472" s="57" t="s">
        <v>229</v>
      </c>
      <c r="B3472" s="104" t="s">
        <v>6527</v>
      </c>
      <c r="C3472" t="s">
        <v>7936</v>
      </c>
    </row>
    <row r="3473" spans="1:3">
      <c r="A3473" s="57" t="s">
        <v>3785</v>
      </c>
      <c r="B3473" s="104" t="s">
        <v>5444</v>
      </c>
      <c r="C3473" t="s">
        <v>7936</v>
      </c>
    </row>
    <row r="3474" spans="1:3">
      <c r="A3474" s="57" t="s">
        <v>230</v>
      </c>
      <c r="B3474" s="104" t="s">
        <v>5445</v>
      </c>
      <c r="C3474" t="s">
        <v>7936</v>
      </c>
    </row>
    <row r="3475" spans="1:3">
      <c r="A3475" s="57" t="s">
        <v>231</v>
      </c>
      <c r="B3475" s="104" t="s">
        <v>5662</v>
      </c>
      <c r="C3475" t="s">
        <v>7936</v>
      </c>
    </row>
    <row r="3476" spans="1:3">
      <c r="A3476" s="57" t="s">
        <v>232</v>
      </c>
      <c r="B3476" s="104" t="s">
        <v>5663</v>
      </c>
      <c r="C3476" t="s">
        <v>7936</v>
      </c>
    </row>
    <row r="3477" spans="1:3">
      <c r="A3477" s="57" t="s">
        <v>231</v>
      </c>
      <c r="B3477" s="104" t="s">
        <v>5664</v>
      </c>
      <c r="C3477" t="s">
        <v>7936</v>
      </c>
    </row>
    <row r="3478" spans="1:3">
      <c r="A3478" s="57" t="s">
        <v>233</v>
      </c>
      <c r="B3478" s="104" t="s">
        <v>2411</v>
      </c>
      <c r="C3478" t="s">
        <v>7936</v>
      </c>
    </row>
    <row r="3479" spans="1:3">
      <c r="A3479" s="57" t="s">
        <v>234</v>
      </c>
      <c r="B3479" s="104" t="s">
        <v>6533</v>
      </c>
      <c r="C3479" t="s">
        <v>7936</v>
      </c>
    </row>
    <row r="3480" spans="1:3">
      <c r="A3480" s="57" t="s">
        <v>235</v>
      </c>
      <c r="B3480" s="104" t="s">
        <v>5665</v>
      </c>
      <c r="C3480" t="s">
        <v>7936</v>
      </c>
    </row>
    <row r="3481" spans="1:3">
      <c r="A3481" s="57" t="s">
        <v>236</v>
      </c>
      <c r="B3481" s="104" t="s">
        <v>5666</v>
      </c>
      <c r="C3481" t="s">
        <v>7936</v>
      </c>
    </row>
    <row r="3482" spans="1:3">
      <c r="A3482" s="57" t="s">
        <v>237</v>
      </c>
      <c r="B3482" s="104" t="s">
        <v>5667</v>
      </c>
      <c r="C3482" t="s">
        <v>7936</v>
      </c>
    </row>
    <row r="3483" spans="1:3">
      <c r="A3483" s="57" t="s">
        <v>238</v>
      </c>
      <c r="B3483" s="104" t="s">
        <v>5470</v>
      </c>
      <c r="C3483" t="s">
        <v>7936</v>
      </c>
    </row>
    <row r="3484" spans="1:3">
      <c r="A3484" s="57" t="s">
        <v>232</v>
      </c>
      <c r="B3484" s="104" t="s">
        <v>5668</v>
      </c>
      <c r="C3484" t="s">
        <v>7936</v>
      </c>
    </row>
    <row r="3485" spans="1:3">
      <c r="A3485" s="57" t="s">
        <v>232</v>
      </c>
      <c r="B3485" s="104" t="s">
        <v>5473</v>
      </c>
      <c r="C3485" t="s">
        <v>7936</v>
      </c>
    </row>
    <row r="3486" spans="1:3">
      <c r="A3486" s="57" t="s">
        <v>232</v>
      </c>
      <c r="B3486" s="104" t="s">
        <v>5474</v>
      </c>
      <c r="C3486" t="s">
        <v>7936</v>
      </c>
    </row>
    <row r="3487" spans="1:3">
      <c r="A3487" s="57" t="s">
        <v>232</v>
      </c>
      <c r="B3487" s="104" t="s">
        <v>5669</v>
      </c>
      <c r="C3487" t="s">
        <v>7936</v>
      </c>
    </row>
    <row r="3488" spans="1:3">
      <c r="A3488" s="57" t="s">
        <v>232</v>
      </c>
      <c r="B3488" s="104" t="s">
        <v>5670</v>
      </c>
      <c r="C3488" t="s">
        <v>7936</v>
      </c>
    </row>
    <row r="3489" spans="1:3">
      <c r="A3489" s="57" t="s">
        <v>232</v>
      </c>
      <c r="B3489" s="104" t="s">
        <v>5475</v>
      </c>
      <c r="C3489" t="s">
        <v>7936</v>
      </c>
    </row>
    <row r="3490" spans="1:3">
      <c r="A3490" s="57" t="s">
        <v>232</v>
      </c>
      <c r="B3490" s="104" t="s">
        <v>5476</v>
      </c>
      <c r="C3490" t="s">
        <v>7936</v>
      </c>
    </row>
    <row r="3491" spans="1:3">
      <c r="A3491" s="57" t="s">
        <v>232</v>
      </c>
      <c r="B3491" s="104" t="s">
        <v>5477</v>
      </c>
      <c r="C3491" t="s">
        <v>7936</v>
      </c>
    </row>
    <row r="3492" spans="1:3">
      <c r="A3492" s="57" t="s">
        <v>239</v>
      </c>
      <c r="B3492" s="104" t="s">
        <v>5478</v>
      </c>
      <c r="C3492" t="s">
        <v>7936</v>
      </c>
    </row>
    <row r="3493" spans="1:3">
      <c r="A3493" s="57" t="s">
        <v>240</v>
      </c>
      <c r="B3493" s="104" t="s">
        <v>5479</v>
      </c>
      <c r="C3493" t="s">
        <v>7936</v>
      </c>
    </row>
    <row r="3494" spans="1:3">
      <c r="A3494" s="57" t="s">
        <v>241</v>
      </c>
      <c r="B3494" s="104" t="s">
        <v>5481</v>
      </c>
      <c r="C3494" t="s">
        <v>7936</v>
      </c>
    </row>
    <row r="3495" spans="1:3">
      <c r="A3495" s="57" t="s">
        <v>3785</v>
      </c>
      <c r="B3495" s="104" t="s">
        <v>5482</v>
      </c>
      <c r="C3495" t="s">
        <v>7936</v>
      </c>
    </row>
    <row r="3496" spans="1:3">
      <c r="A3496" s="57" t="s">
        <v>242</v>
      </c>
      <c r="B3496" s="104" t="s">
        <v>5484</v>
      </c>
      <c r="C3496" t="s">
        <v>7936</v>
      </c>
    </row>
    <row r="3497" spans="1:3">
      <c r="A3497" s="57" t="s">
        <v>3785</v>
      </c>
      <c r="B3497" s="104" t="s">
        <v>5485</v>
      </c>
      <c r="C3497" t="s">
        <v>7936</v>
      </c>
    </row>
    <row r="3498" spans="1:3">
      <c r="A3498" s="57" t="s">
        <v>243</v>
      </c>
      <c r="B3498" s="104" t="s">
        <v>2415</v>
      </c>
      <c r="C3498" t="s">
        <v>7936</v>
      </c>
    </row>
    <row r="3499" spans="1:3">
      <c r="A3499" s="57" t="s">
        <v>244</v>
      </c>
      <c r="B3499" s="104" t="s">
        <v>2417</v>
      </c>
      <c r="C3499" t="s">
        <v>7936</v>
      </c>
    </row>
    <row r="3500" spans="1:3">
      <c r="A3500" s="57" t="s">
        <v>244</v>
      </c>
      <c r="B3500" s="104" t="s">
        <v>5671</v>
      </c>
      <c r="C3500" t="s">
        <v>7936</v>
      </c>
    </row>
    <row r="3501" spans="1:3">
      <c r="A3501" s="57" t="s">
        <v>244</v>
      </c>
      <c r="B3501" s="104" t="s">
        <v>5672</v>
      </c>
      <c r="C3501" t="s">
        <v>7936</v>
      </c>
    </row>
    <row r="3502" spans="1:3">
      <c r="A3502" s="57" t="s">
        <v>244</v>
      </c>
      <c r="B3502" s="104" t="s">
        <v>5673</v>
      </c>
      <c r="C3502" t="s">
        <v>7936</v>
      </c>
    </row>
    <row r="3503" spans="1:3">
      <c r="A3503" s="57" t="s">
        <v>245</v>
      </c>
      <c r="B3503" s="104" t="s">
        <v>6539</v>
      </c>
      <c r="C3503" t="s">
        <v>7936</v>
      </c>
    </row>
    <row r="3504" spans="1:3">
      <c r="A3504" s="57" t="s">
        <v>246</v>
      </c>
      <c r="B3504" s="104" t="s">
        <v>6541</v>
      </c>
      <c r="C3504" t="s">
        <v>7936</v>
      </c>
    </row>
    <row r="3505" spans="1:3">
      <c r="A3505" s="57" t="s">
        <v>247</v>
      </c>
      <c r="B3505" s="104" t="s">
        <v>2420</v>
      </c>
      <c r="C3505" t="s">
        <v>7936</v>
      </c>
    </row>
    <row r="3506" spans="1:3">
      <c r="A3506" s="57" t="s">
        <v>248</v>
      </c>
      <c r="B3506" s="104" t="s">
        <v>5545</v>
      </c>
      <c r="C3506" t="s">
        <v>7936</v>
      </c>
    </row>
    <row r="3507" spans="1:3">
      <c r="A3507" s="57" t="s">
        <v>248</v>
      </c>
      <c r="B3507" s="104" t="s">
        <v>6545</v>
      </c>
      <c r="C3507" t="s">
        <v>7936</v>
      </c>
    </row>
    <row r="3508" spans="1:3">
      <c r="A3508" s="57" t="s">
        <v>248</v>
      </c>
      <c r="B3508" s="104" t="s">
        <v>6550</v>
      </c>
      <c r="C3508" t="s">
        <v>7936</v>
      </c>
    </row>
    <row r="3509" spans="1:3">
      <c r="A3509" s="57" t="s">
        <v>248</v>
      </c>
      <c r="B3509" s="104" t="s">
        <v>5546</v>
      </c>
      <c r="C3509" t="s">
        <v>7936</v>
      </c>
    </row>
    <row r="3510" spans="1:3">
      <c r="A3510" s="57" t="s">
        <v>248</v>
      </c>
      <c r="B3510" s="104" t="s">
        <v>5547</v>
      </c>
      <c r="C3510" t="s">
        <v>7936</v>
      </c>
    </row>
    <row r="3511" spans="1:3">
      <c r="A3511" s="57" t="s">
        <v>248</v>
      </c>
      <c r="B3511" s="104" t="s">
        <v>5548</v>
      </c>
      <c r="C3511" t="s">
        <v>7936</v>
      </c>
    </row>
    <row r="3512" spans="1:3">
      <c r="A3512" s="57" t="s">
        <v>249</v>
      </c>
      <c r="B3512" s="104" t="s">
        <v>5552</v>
      </c>
      <c r="C3512" t="s">
        <v>7936</v>
      </c>
    </row>
    <row r="3513" spans="1:3">
      <c r="A3513" s="57" t="s">
        <v>249</v>
      </c>
      <c r="B3513" s="104" t="s">
        <v>5553</v>
      </c>
      <c r="C3513" t="s">
        <v>7936</v>
      </c>
    </row>
    <row r="3514" spans="1:3">
      <c r="A3514" s="57" t="s">
        <v>249</v>
      </c>
      <c r="B3514" s="104" t="s">
        <v>5554</v>
      </c>
      <c r="C3514" t="s">
        <v>7936</v>
      </c>
    </row>
    <row r="3515" spans="1:3">
      <c r="A3515" s="57" t="s">
        <v>250</v>
      </c>
      <c r="B3515" s="104" t="s">
        <v>2424</v>
      </c>
      <c r="C3515" t="s">
        <v>7936</v>
      </c>
    </row>
    <row r="3516" spans="1:3">
      <c r="A3516" s="57" t="s">
        <v>251</v>
      </c>
      <c r="B3516" s="104" t="s">
        <v>2426</v>
      </c>
      <c r="C3516" t="s">
        <v>7936</v>
      </c>
    </row>
    <row r="3517" spans="1:3">
      <c r="A3517" s="57" t="s">
        <v>252</v>
      </c>
      <c r="B3517" s="104" t="s">
        <v>2416</v>
      </c>
      <c r="C3517" t="s">
        <v>7936</v>
      </c>
    </row>
    <row r="3518" spans="1:3">
      <c r="A3518" s="57" t="s">
        <v>253</v>
      </c>
      <c r="B3518" s="104" t="s">
        <v>2272</v>
      </c>
      <c r="C3518" t="s">
        <v>7936</v>
      </c>
    </row>
    <row r="3519" spans="1:3">
      <c r="A3519" s="57" t="s">
        <v>254</v>
      </c>
      <c r="B3519" s="104" t="s">
        <v>5583</v>
      </c>
      <c r="C3519" t="s">
        <v>7936</v>
      </c>
    </row>
    <row r="3520" spans="1:3">
      <c r="A3520" s="57" t="s">
        <v>254</v>
      </c>
      <c r="B3520" s="104" t="s">
        <v>5585</v>
      </c>
      <c r="C3520" t="s">
        <v>7936</v>
      </c>
    </row>
    <row r="3521" spans="1:3">
      <c r="A3521" s="57" t="s">
        <v>255</v>
      </c>
      <c r="B3521" s="104" t="s">
        <v>2432</v>
      </c>
      <c r="C3521" t="s">
        <v>7936</v>
      </c>
    </row>
    <row r="3522" spans="1:3">
      <c r="A3522" s="57" t="s">
        <v>255</v>
      </c>
      <c r="B3522" s="104" t="s">
        <v>5674</v>
      </c>
      <c r="C3522" t="s">
        <v>7936</v>
      </c>
    </row>
    <row r="3523" spans="1:3">
      <c r="A3523" s="57" t="s">
        <v>255</v>
      </c>
      <c r="B3523" s="104" t="s">
        <v>5675</v>
      </c>
      <c r="C3523" t="s">
        <v>7936</v>
      </c>
    </row>
    <row r="3524" spans="1:3">
      <c r="A3524" s="57" t="s">
        <v>256</v>
      </c>
      <c r="B3524" s="104" t="s">
        <v>5997</v>
      </c>
      <c r="C3524" t="s">
        <v>7936</v>
      </c>
    </row>
    <row r="3525" spans="1:3">
      <c r="A3525" s="57" t="s">
        <v>232</v>
      </c>
      <c r="B3525" s="104" t="s">
        <v>5676</v>
      </c>
      <c r="C3525" t="s">
        <v>7936</v>
      </c>
    </row>
    <row r="3526" spans="1:3">
      <c r="A3526" s="57" t="s">
        <v>4666</v>
      </c>
      <c r="B3526" s="104" t="s">
        <v>5677</v>
      </c>
      <c r="C3526" t="s">
        <v>7936</v>
      </c>
    </row>
    <row r="3527" spans="1:3">
      <c r="A3527" s="57" t="s">
        <v>4666</v>
      </c>
      <c r="B3527" s="104" t="s">
        <v>2211</v>
      </c>
      <c r="C3527" t="s">
        <v>7936</v>
      </c>
    </row>
    <row r="3528" spans="1:3">
      <c r="A3528" s="57" t="s">
        <v>256</v>
      </c>
      <c r="B3528" s="104" t="s">
        <v>2443</v>
      </c>
      <c r="C3528" t="s">
        <v>7936</v>
      </c>
    </row>
    <row r="3529" spans="1:3">
      <c r="A3529" s="57" t="s">
        <v>256</v>
      </c>
      <c r="B3529" s="104" t="s">
        <v>2265</v>
      </c>
      <c r="C3529" t="s">
        <v>7936</v>
      </c>
    </row>
    <row r="3530" spans="1:3">
      <c r="A3530" s="57" t="s">
        <v>257</v>
      </c>
      <c r="B3530" s="104" t="s">
        <v>6601</v>
      </c>
      <c r="C3530" t="s">
        <v>7936</v>
      </c>
    </row>
    <row r="3531" spans="1:3">
      <c r="A3531" s="57" t="s">
        <v>258</v>
      </c>
      <c r="B3531" s="104" t="s">
        <v>6602</v>
      </c>
      <c r="C3531" t="s">
        <v>7936</v>
      </c>
    </row>
    <row r="3532" spans="1:3">
      <c r="A3532" s="57" t="s">
        <v>259</v>
      </c>
      <c r="B3532" s="104" t="s">
        <v>2444</v>
      </c>
      <c r="C3532" t="s">
        <v>7936</v>
      </c>
    </row>
    <row r="3533" spans="1:3">
      <c r="A3533" s="57" t="s">
        <v>260</v>
      </c>
      <c r="B3533" s="104" t="s">
        <v>2445</v>
      </c>
      <c r="C3533" t="s">
        <v>7936</v>
      </c>
    </row>
    <row r="3534" spans="1:3">
      <c r="A3534" s="57" t="s">
        <v>261</v>
      </c>
      <c r="B3534" s="104" t="s">
        <v>2446</v>
      </c>
      <c r="C3534" t="s">
        <v>7936</v>
      </c>
    </row>
    <row r="3535" spans="1:3">
      <c r="A3535" s="57" t="s">
        <v>262</v>
      </c>
      <c r="B3535" s="104" t="s">
        <v>5678</v>
      </c>
      <c r="C3535" t="s">
        <v>7936</v>
      </c>
    </row>
    <row r="3536" spans="1:3">
      <c r="A3536" s="57" t="s">
        <v>262</v>
      </c>
      <c r="B3536" s="104" t="s">
        <v>5679</v>
      </c>
      <c r="C3536" t="s">
        <v>7936</v>
      </c>
    </row>
    <row r="3537" spans="1:3">
      <c r="A3537" s="57" t="s">
        <v>263</v>
      </c>
      <c r="B3537" s="104" t="s">
        <v>2451</v>
      </c>
      <c r="C3537" t="s">
        <v>7936</v>
      </c>
    </row>
    <row r="3538" spans="1:3">
      <c r="A3538" s="57" t="s">
        <v>232</v>
      </c>
      <c r="B3538" s="104" t="s">
        <v>2453</v>
      </c>
      <c r="C3538" t="s">
        <v>7936</v>
      </c>
    </row>
    <row r="3539" spans="1:3">
      <c r="A3539" s="57" t="s">
        <v>264</v>
      </c>
      <c r="B3539" s="104" t="s">
        <v>5680</v>
      </c>
      <c r="C3539" t="s">
        <v>7936</v>
      </c>
    </row>
    <row r="3540" spans="1:3">
      <c r="A3540" s="57" t="s">
        <v>250</v>
      </c>
      <c r="B3540" s="104" t="s">
        <v>5681</v>
      </c>
      <c r="C3540" t="s">
        <v>7936</v>
      </c>
    </row>
    <row r="3541" spans="1:3">
      <c r="A3541" s="57" t="s">
        <v>265</v>
      </c>
      <c r="B3541" s="104" t="s">
        <v>5682</v>
      </c>
      <c r="C3541" t="s">
        <v>7936</v>
      </c>
    </row>
    <row r="3542" spans="1:3">
      <c r="A3542" s="57" t="s">
        <v>265</v>
      </c>
      <c r="B3542" s="104" t="s">
        <v>5683</v>
      </c>
      <c r="C3542" t="s">
        <v>7936</v>
      </c>
    </row>
    <row r="3543" spans="1:3">
      <c r="A3543" s="57" t="s">
        <v>232</v>
      </c>
      <c r="B3543" s="104" t="s">
        <v>6379</v>
      </c>
      <c r="C3543" t="s">
        <v>7936</v>
      </c>
    </row>
    <row r="3544" spans="1:3">
      <c r="A3544" s="57" t="s">
        <v>261</v>
      </c>
      <c r="B3544" s="104" t="s">
        <v>2107</v>
      </c>
      <c r="C3544" t="s">
        <v>7936</v>
      </c>
    </row>
    <row r="3545" spans="1:3">
      <c r="A3545" s="57" t="s">
        <v>266</v>
      </c>
      <c r="B3545" s="104" t="s">
        <v>6383</v>
      </c>
      <c r="C3545" t="s">
        <v>7936</v>
      </c>
    </row>
    <row r="3546" spans="1:3">
      <c r="A3546" s="57" t="s">
        <v>267</v>
      </c>
      <c r="B3546" s="104" t="s">
        <v>2311</v>
      </c>
      <c r="C3546" t="s">
        <v>7936</v>
      </c>
    </row>
    <row r="3547" spans="1:3">
      <c r="A3547" s="57" t="s">
        <v>268</v>
      </c>
      <c r="B3547" s="104" t="s">
        <v>6386</v>
      </c>
      <c r="C3547" t="s">
        <v>7936</v>
      </c>
    </row>
    <row r="3548" spans="1:3">
      <c r="A3548" s="57" t="s">
        <v>269</v>
      </c>
      <c r="B3548" s="104" t="s">
        <v>6388</v>
      </c>
      <c r="C3548" t="s">
        <v>7936</v>
      </c>
    </row>
    <row r="3549" spans="1:3">
      <c r="A3549" s="57" t="s">
        <v>261</v>
      </c>
      <c r="B3549" s="104" t="s">
        <v>2303</v>
      </c>
      <c r="C3549" t="s">
        <v>7936</v>
      </c>
    </row>
    <row r="3550" spans="1:3">
      <c r="A3550" s="57" t="s">
        <v>270</v>
      </c>
      <c r="B3550" s="104" t="s">
        <v>2331</v>
      </c>
      <c r="C3550" t="s">
        <v>7936</v>
      </c>
    </row>
    <row r="3551" spans="1:3">
      <c r="A3551" s="57" t="s">
        <v>271</v>
      </c>
      <c r="B3551" s="104" t="s">
        <v>6389</v>
      </c>
      <c r="C3551" t="s">
        <v>7936</v>
      </c>
    </row>
    <row r="3552" spans="1:3">
      <c r="A3552" s="57" t="s">
        <v>272</v>
      </c>
      <c r="B3552" s="104" t="s">
        <v>6391</v>
      </c>
      <c r="C3552" t="s">
        <v>7936</v>
      </c>
    </row>
    <row r="3553" spans="1:3">
      <c r="A3553" s="57" t="s">
        <v>273</v>
      </c>
      <c r="B3553" s="104" t="s">
        <v>6390</v>
      </c>
      <c r="C3553" t="s">
        <v>7936</v>
      </c>
    </row>
    <row r="3554" spans="1:3">
      <c r="A3554" s="57" t="s">
        <v>274</v>
      </c>
      <c r="B3554" s="104" t="s">
        <v>2318</v>
      </c>
      <c r="C3554" t="s">
        <v>7936</v>
      </c>
    </row>
    <row r="3555" spans="1:3">
      <c r="A3555" s="57" t="s">
        <v>275</v>
      </c>
      <c r="B3555" s="104" t="s">
        <v>2341</v>
      </c>
      <c r="C3555" t="s">
        <v>7936</v>
      </c>
    </row>
    <row r="3556" spans="1:3">
      <c r="A3556" s="57" t="s">
        <v>276</v>
      </c>
      <c r="B3556" s="104" t="s">
        <v>2071</v>
      </c>
      <c r="C3556" t="s">
        <v>7936</v>
      </c>
    </row>
    <row r="3557" spans="1:3">
      <c r="A3557" s="57" t="s">
        <v>277</v>
      </c>
      <c r="B3557" s="104" t="s">
        <v>6394</v>
      </c>
      <c r="C3557" t="s">
        <v>7936</v>
      </c>
    </row>
    <row r="3558" spans="1:3">
      <c r="A3558" s="57" t="s">
        <v>278</v>
      </c>
      <c r="B3558" s="104" t="s">
        <v>6396</v>
      </c>
      <c r="C3558" t="s">
        <v>7936</v>
      </c>
    </row>
    <row r="3559" spans="1:3">
      <c r="A3559" s="57" t="s">
        <v>261</v>
      </c>
      <c r="B3559" s="104" t="s">
        <v>2329</v>
      </c>
      <c r="C3559" t="s">
        <v>7936</v>
      </c>
    </row>
    <row r="3560" spans="1:3">
      <c r="A3560" s="57" t="s">
        <v>279</v>
      </c>
      <c r="B3560" s="104" t="s">
        <v>2448</v>
      </c>
      <c r="C3560" t="s">
        <v>7936</v>
      </c>
    </row>
    <row r="3561" spans="1:3">
      <c r="A3561" s="57" t="s">
        <v>280</v>
      </c>
      <c r="B3561" s="104" t="s">
        <v>2109</v>
      </c>
      <c r="C3561" t="s">
        <v>7936</v>
      </c>
    </row>
    <row r="3562" spans="1:3">
      <c r="A3562" s="57" t="s">
        <v>281</v>
      </c>
      <c r="B3562" s="104" t="s">
        <v>2066</v>
      </c>
      <c r="C3562" t="s">
        <v>7936</v>
      </c>
    </row>
    <row r="3563" spans="1:3">
      <c r="A3563" s="57" t="s">
        <v>282</v>
      </c>
      <c r="B3563" s="104" t="s">
        <v>2283</v>
      </c>
      <c r="C3563" t="s">
        <v>7936</v>
      </c>
    </row>
    <row r="3564" spans="1:3">
      <c r="A3564" s="57" t="s">
        <v>283</v>
      </c>
      <c r="B3564" s="104" t="s">
        <v>2064</v>
      </c>
      <c r="C3564" t="s">
        <v>7936</v>
      </c>
    </row>
    <row r="3565" spans="1:3">
      <c r="A3565" s="57" t="s">
        <v>284</v>
      </c>
      <c r="B3565" s="104" t="s">
        <v>2068</v>
      </c>
      <c r="C3565" t="s">
        <v>7936</v>
      </c>
    </row>
    <row r="3566" spans="1:3">
      <c r="A3566" s="57" t="s">
        <v>285</v>
      </c>
      <c r="B3566" s="104" t="s">
        <v>6401</v>
      </c>
      <c r="C3566" t="s">
        <v>7936</v>
      </c>
    </row>
    <row r="3567" spans="1:3">
      <c r="A3567" s="57" t="s">
        <v>286</v>
      </c>
      <c r="B3567" s="104" t="s">
        <v>6404</v>
      </c>
      <c r="C3567" t="s">
        <v>7936</v>
      </c>
    </row>
    <row r="3568" spans="1:3">
      <c r="A3568" s="57" t="s">
        <v>287</v>
      </c>
      <c r="B3568" s="104" t="s">
        <v>6393</v>
      </c>
      <c r="C3568" t="s">
        <v>7936</v>
      </c>
    </row>
    <row r="3569" spans="1:3">
      <c r="A3569" s="57" t="s">
        <v>288</v>
      </c>
      <c r="B3569" s="104" t="s">
        <v>2433</v>
      </c>
      <c r="C3569" t="s">
        <v>7936</v>
      </c>
    </row>
    <row r="3570" spans="1:3">
      <c r="A3570" s="57" t="s">
        <v>289</v>
      </c>
      <c r="B3570" s="104" t="s">
        <v>6403</v>
      </c>
      <c r="C3570" t="s">
        <v>7936</v>
      </c>
    </row>
    <row r="3571" spans="1:3">
      <c r="A3571" s="57" t="s">
        <v>290</v>
      </c>
      <c r="B3571" s="104" t="s">
        <v>2148</v>
      </c>
      <c r="C3571" t="s">
        <v>7936</v>
      </c>
    </row>
    <row r="3572" spans="1:3">
      <c r="A3572" s="57" t="s">
        <v>291</v>
      </c>
      <c r="B3572" s="104" t="s">
        <v>2114</v>
      </c>
      <c r="C3572" t="s">
        <v>7936</v>
      </c>
    </row>
    <row r="3573" spans="1:3">
      <c r="A3573" s="57" t="s">
        <v>292</v>
      </c>
      <c r="B3573" s="104" t="s">
        <v>2179</v>
      </c>
      <c r="C3573" t="s">
        <v>7936</v>
      </c>
    </row>
    <row r="3574" spans="1:3">
      <c r="A3574" s="57" t="s">
        <v>293</v>
      </c>
      <c r="B3574" s="104" t="s">
        <v>6409</v>
      </c>
      <c r="C3574" t="s">
        <v>7936</v>
      </c>
    </row>
    <row r="3575" spans="1:3">
      <c r="A3575" s="57" t="s">
        <v>261</v>
      </c>
      <c r="B3575" s="104" t="s">
        <v>6412</v>
      </c>
      <c r="C3575" t="s">
        <v>7936</v>
      </c>
    </row>
    <row r="3576" spans="1:3">
      <c r="A3576" s="57"/>
      <c r="B3576" s="104" t="s">
        <v>5684</v>
      </c>
      <c r="C3576" t="s">
        <v>7936</v>
      </c>
    </row>
    <row r="3577" spans="1:3">
      <c r="A3577" s="57" t="s">
        <v>294</v>
      </c>
      <c r="B3577" s="104" t="s">
        <v>5685</v>
      </c>
      <c r="C3577" t="s">
        <v>7936</v>
      </c>
    </row>
    <row r="3578" spans="1:3">
      <c r="A3578" s="57" t="s">
        <v>232</v>
      </c>
      <c r="B3578" s="104" t="s">
        <v>5686</v>
      </c>
      <c r="C3578" t="s">
        <v>7936</v>
      </c>
    </row>
    <row r="3579" spans="1:3">
      <c r="A3579" s="57" t="s">
        <v>294</v>
      </c>
      <c r="B3579" s="104" t="s">
        <v>5687</v>
      </c>
      <c r="C3579" t="s">
        <v>7936</v>
      </c>
    </row>
    <row r="3580" spans="1:3">
      <c r="A3580" s="59" t="s">
        <v>295</v>
      </c>
      <c r="B3580" s="104" t="s">
        <v>6421</v>
      </c>
      <c r="C3580" t="s">
        <v>7936</v>
      </c>
    </row>
    <row r="3581" spans="1:3">
      <c r="A3581" s="59" t="s">
        <v>296</v>
      </c>
      <c r="B3581" s="104" t="s">
        <v>6424</v>
      </c>
      <c r="C3581" t="s">
        <v>7936</v>
      </c>
    </row>
    <row r="3582" spans="1:3">
      <c r="A3582" s="59" t="s">
        <v>297</v>
      </c>
      <c r="B3582" s="104" t="s">
        <v>5688</v>
      </c>
      <c r="C3582" t="s">
        <v>7936</v>
      </c>
    </row>
    <row r="3583" spans="1:3">
      <c r="A3583" s="59" t="s">
        <v>297</v>
      </c>
      <c r="B3583" s="104" t="s">
        <v>5689</v>
      </c>
      <c r="C3583" t="s">
        <v>7936</v>
      </c>
    </row>
    <row r="3584" spans="1:3">
      <c r="A3584" s="59" t="s">
        <v>298</v>
      </c>
      <c r="B3584" s="104" t="s">
        <v>5690</v>
      </c>
      <c r="C3584" t="s">
        <v>7936</v>
      </c>
    </row>
    <row r="3585" spans="1:3">
      <c r="A3585" s="59" t="s">
        <v>297</v>
      </c>
      <c r="B3585" s="104" t="s">
        <v>5691</v>
      </c>
      <c r="C3585" t="s">
        <v>7936</v>
      </c>
    </row>
    <row r="3586" spans="1:3">
      <c r="A3586" s="59" t="s">
        <v>297</v>
      </c>
      <c r="B3586" s="104" t="s">
        <v>5692</v>
      </c>
      <c r="C3586" t="s">
        <v>7936</v>
      </c>
    </row>
    <row r="3587" spans="1:3">
      <c r="A3587" s="59" t="s">
        <v>299</v>
      </c>
      <c r="B3587" s="104" t="s">
        <v>5693</v>
      </c>
      <c r="C3587" t="s">
        <v>7936</v>
      </c>
    </row>
    <row r="3588" spans="1:3">
      <c r="A3588" s="59" t="s">
        <v>300</v>
      </c>
      <c r="B3588" s="104" t="s">
        <v>5694</v>
      </c>
      <c r="C3588" t="s">
        <v>7936</v>
      </c>
    </row>
    <row r="3589" spans="1:3">
      <c r="A3589" s="59" t="s">
        <v>300</v>
      </c>
      <c r="B3589" s="104" t="s">
        <v>5695</v>
      </c>
      <c r="C3589" t="s">
        <v>7936</v>
      </c>
    </row>
    <row r="3590" spans="1:3">
      <c r="A3590" s="60" t="s">
        <v>301</v>
      </c>
      <c r="B3590" s="104" t="s">
        <v>6428</v>
      </c>
      <c r="C3590" t="s">
        <v>7936</v>
      </c>
    </row>
    <row r="3591" spans="1:3">
      <c r="A3591" s="59" t="s">
        <v>302</v>
      </c>
      <c r="B3591" s="104" t="s">
        <v>2152</v>
      </c>
      <c r="C3591" t="s">
        <v>7936</v>
      </c>
    </row>
    <row r="3592" spans="1:3">
      <c r="A3592" s="59" t="s">
        <v>7336</v>
      </c>
      <c r="B3592" s="104" t="s">
        <v>6433</v>
      </c>
      <c r="C3592" t="s">
        <v>7936</v>
      </c>
    </row>
    <row r="3593" spans="1:3">
      <c r="A3593" s="59" t="s">
        <v>302</v>
      </c>
      <c r="B3593" s="104" t="s">
        <v>6436</v>
      </c>
      <c r="C3593" t="s">
        <v>7936</v>
      </c>
    </row>
    <row r="3594" spans="1:3">
      <c r="A3594" s="60" t="s">
        <v>303</v>
      </c>
      <c r="B3594" s="104" t="s">
        <v>6399</v>
      </c>
      <c r="C3594" t="s">
        <v>7936</v>
      </c>
    </row>
    <row r="3595" spans="1:3">
      <c r="A3595" s="59"/>
      <c r="B3595" s="104" t="s">
        <v>5696</v>
      </c>
      <c r="C3595" t="s">
        <v>7936</v>
      </c>
    </row>
    <row r="3596" spans="1:3">
      <c r="A3596" s="59"/>
      <c r="B3596" s="104" t="s">
        <v>5697</v>
      </c>
      <c r="C3596" t="s">
        <v>7936</v>
      </c>
    </row>
    <row r="3597" spans="1:3">
      <c r="A3597" s="60" t="s">
        <v>304</v>
      </c>
      <c r="B3597" s="104" t="s">
        <v>6444</v>
      </c>
      <c r="C3597" t="s">
        <v>7936</v>
      </c>
    </row>
    <row r="3598" spans="1:3">
      <c r="A3598" s="59" t="s">
        <v>7346</v>
      </c>
      <c r="B3598" s="104" t="s">
        <v>6447</v>
      </c>
      <c r="C3598" t="s">
        <v>7936</v>
      </c>
    </row>
    <row r="3599" spans="1:3">
      <c r="A3599" s="59" t="s">
        <v>6194</v>
      </c>
      <c r="B3599" s="104" t="s">
        <v>2413</v>
      </c>
      <c r="C3599" t="s">
        <v>7936</v>
      </c>
    </row>
    <row r="3600" spans="1:3">
      <c r="A3600" s="59" t="s">
        <v>7336</v>
      </c>
      <c r="B3600" s="104" t="s">
        <v>5698</v>
      </c>
      <c r="C3600" t="s">
        <v>7936</v>
      </c>
    </row>
    <row r="3601" spans="1:3">
      <c r="A3601" s="59" t="s">
        <v>7347</v>
      </c>
      <c r="B3601" s="104" t="s">
        <v>5699</v>
      </c>
      <c r="C3601" t="s">
        <v>7936</v>
      </c>
    </row>
    <row r="3602" spans="1:3">
      <c r="A3602" s="59" t="s">
        <v>7336</v>
      </c>
      <c r="B3602" s="104" t="s">
        <v>5700</v>
      </c>
      <c r="C3602" t="s">
        <v>7936</v>
      </c>
    </row>
    <row r="3603" spans="1:3">
      <c r="A3603" s="59" t="s">
        <v>7348</v>
      </c>
      <c r="B3603" s="104" t="s">
        <v>6455</v>
      </c>
      <c r="C3603" t="s">
        <v>7936</v>
      </c>
    </row>
    <row r="3604" spans="1:3">
      <c r="A3604" s="59" t="s">
        <v>7349</v>
      </c>
      <c r="B3604" s="104" t="s">
        <v>6458</v>
      </c>
      <c r="C3604" t="s">
        <v>7936</v>
      </c>
    </row>
    <row r="3605" spans="1:3">
      <c r="A3605" s="59" t="s">
        <v>190</v>
      </c>
      <c r="B3605" s="104" t="s">
        <v>5701</v>
      </c>
      <c r="C3605" t="s">
        <v>7936</v>
      </c>
    </row>
    <row r="3606" spans="1:3">
      <c r="A3606" s="59" t="s">
        <v>305</v>
      </c>
      <c r="B3606" s="104" t="s">
        <v>6680</v>
      </c>
      <c r="C3606" t="s">
        <v>7936</v>
      </c>
    </row>
    <row r="3607" spans="1:3">
      <c r="A3607" s="59" t="s">
        <v>305</v>
      </c>
      <c r="B3607" s="104" t="s">
        <v>6681</v>
      </c>
      <c r="C3607" t="s">
        <v>7936</v>
      </c>
    </row>
    <row r="3608" spans="1:3">
      <c r="A3608" s="59" t="s">
        <v>306</v>
      </c>
      <c r="B3608" s="104" t="s">
        <v>6464</v>
      </c>
      <c r="C3608" t="s">
        <v>7936</v>
      </c>
    </row>
    <row r="3609" spans="1:3">
      <c r="A3609" s="59" t="s">
        <v>307</v>
      </c>
      <c r="B3609" s="104" t="s">
        <v>5702</v>
      </c>
      <c r="C3609" t="s">
        <v>7936</v>
      </c>
    </row>
    <row r="3610" spans="1:3">
      <c r="A3610" s="59" t="s">
        <v>307</v>
      </c>
      <c r="B3610" s="104" t="s">
        <v>5703</v>
      </c>
      <c r="C3610" t="s">
        <v>7936</v>
      </c>
    </row>
    <row r="3611" spans="1:3">
      <c r="A3611" s="59" t="s">
        <v>308</v>
      </c>
      <c r="B3611" s="104" t="s">
        <v>5704</v>
      </c>
      <c r="C3611" t="s">
        <v>7936</v>
      </c>
    </row>
    <row r="3612" spans="1:3">
      <c r="A3612" s="59" t="s">
        <v>308</v>
      </c>
      <c r="B3612" s="104" t="s">
        <v>5705</v>
      </c>
      <c r="C3612" t="s">
        <v>7936</v>
      </c>
    </row>
    <row r="3613" spans="1:3">
      <c r="A3613" s="59" t="s">
        <v>309</v>
      </c>
      <c r="B3613" s="104" t="s">
        <v>5706</v>
      </c>
      <c r="C3613" t="s">
        <v>7936</v>
      </c>
    </row>
    <row r="3614" spans="1:3">
      <c r="A3614" s="59" t="s">
        <v>3785</v>
      </c>
      <c r="B3614" s="104" t="s">
        <v>5707</v>
      </c>
      <c r="C3614" t="s">
        <v>7936</v>
      </c>
    </row>
    <row r="3615" spans="1:3">
      <c r="A3615" s="59" t="s">
        <v>3785</v>
      </c>
      <c r="B3615" s="104" t="s">
        <v>5708</v>
      </c>
      <c r="C3615" t="s">
        <v>7936</v>
      </c>
    </row>
    <row r="3616" spans="1:3">
      <c r="A3616" s="59" t="s">
        <v>310</v>
      </c>
      <c r="B3616" s="104" t="s">
        <v>6684</v>
      </c>
      <c r="C3616" t="s">
        <v>7936</v>
      </c>
    </row>
    <row r="3617" spans="1:3">
      <c r="A3617" s="59" t="s">
        <v>310</v>
      </c>
      <c r="B3617" s="104" t="s">
        <v>5709</v>
      </c>
      <c r="C3617" t="s">
        <v>7936</v>
      </c>
    </row>
    <row r="3618" spans="1:3">
      <c r="A3618" s="59" t="s">
        <v>311</v>
      </c>
      <c r="B3618" s="104" t="s">
        <v>5710</v>
      </c>
      <c r="C3618" t="s">
        <v>7936</v>
      </c>
    </row>
    <row r="3619" spans="1:3">
      <c r="A3619" s="59" t="s">
        <v>311</v>
      </c>
      <c r="B3619" s="104" t="s">
        <v>5711</v>
      </c>
      <c r="C3619" t="s">
        <v>7936</v>
      </c>
    </row>
    <row r="3620" spans="1:3">
      <c r="A3620" s="59" t="s">
        <v>312</v>
      </c>
      <c r="B3620" s="104" t="s">
        <v>6480</v>
      </c>
      <c r="C3620" t="s">
        <v>7936</v>
      </c>
    </row>
    <row r="3621" spans="1:3">
      <c r="A3621" s="59" t="s">
        <v>313</v>
      </c>
      <c r="B3621" s="104" t="s">
        <v>6483</v>
      </c>
      <c r="C3621" t="s">
        <v>7936</v>
      </c>
    </row>
    <row r="3622" spans="1:3">
      <c r="A3622" s="59" t="s">
        <v>314</v>
      </c>
      <c r="B3622" s="104" t="s">
        <v>6486</v>
      </c>
      <c r="C3622" t="s">
        <v>7936</v>
      </c>
    </row>
    <row r="3623" spans="1:3">
      <c r="A3623" s="59" t="s">
        <v>315</v>
      </c>
      <c r="B3623" s="104" t="s">
        <v>5712</v>
      </c>
      <c r="C3623" t="s">
        <v>7936</v>
      </c>
    </row>
    <row r="3624" spans="1:3">
      <c r="A3624" s="59" t="s">
        <v>316</v>
      </c>
      <c r="B3624" s="104" t="s">
        <v>5713</v>
      </c>
      <c r="C3624" t="s">
        <v>7936</v>
      </c>
    </row>
    <row r="3625" spans="1:3">
      <c r="A3625" s="59" t="s">
        <v>317</v>
      </c>
      <c r="B3625" s="104" t="s">
        <v>5714</v>
      </c>
      <c r="C3625" t="s">
        <v>7936</v>
      </c>
    </row>
    <row r="3626" spans="1:3">
      <c r="A3626" s="59" t="s">
        <v>318</v>
      </c>
      <c r="B3626" s="104" t="s">
        <v>5715</v>
      </c>
      <c r="C3626" t="s">
        <v>7936</v>
      </c>
    </row>
    <row r="3627" spans="1:3">
      <c r="A3627" s="59" t="s">
        <v>319</v>
      </c>
      <c r="B3627" s="104" t="s">
        <v>6495</v>
      </c>
      <c r="C3627" t="s">
        <v>7936</v>
      </c>
    </row>
    <row r="3628" spans="1:3">
      <c r="A3628" s="59" t="s">
        <v>7317</v>
      </c>
      <c r="B3628" s="104" t="s">
        <v>6468</v>
      </c>
      <c r="C3628" t="s">
        <v>7936</v>
      </c>
    </row>
    <row r="3629" spans="1:3">
      <c r="A3629" s="59" t="s">
        <v>7318</v>
      </c>
      <c r="B3629" s="104" t="s">
        <v>6500</v>
      </c>
      <c r="C3629" t="s">
        <v>7936</v>
      </c>
    </row>
    <row r="3630" spans="1:3">
      <c r="A3630" s="59" t="s">
        <v>7319</v>
      </c>
      <c r="B3630" s="104" t="s">
        <v>6502</v>
      </c>
      <c r="C3630" t="s">
        <v>7936</v>
      </c>
    </row>
    <row r="3631" spans="1:3">
      <c r="A3631" s="59" t="s">
        <v>7320</v>
      </c>
      <c r="B3631" s="104" t="s">
        <v>5716</v>
      </c>
      <c r="C3631" t="s">
        <v>7936</v>
      </c>
    </row>
    <row r="3632" spans="1:3">
      <c r="A3632" s="59"/>
      <c r="B3632" s="104" t="s">
        <v>6711</v>
      </c>
      <c r="C3632" t="s">
        <v>7936</v>
      </c>
    </row>
    <row r="3633" spans="1:3">
      <c r="A3633" s="59" t="s">
        <v>7321</v>
      </c>
      <c r="B3633" s="104" t="s">
        <v>6506</v>
      </c>
      <c r="C3633" t="s">
        <v>7936</v>
      </c>
    </row>
    <row r="3634" spans="1:3">
      <c r="A3634" s="59" t="s">
        <v>7322</v>
      </c>
      <c r="B3634" s="104" t="s">
        <v>5717</v>
      </c>
      <c r="C3634" t="s">
        <v>7936</v>
      </c>
    </row>
    <row r="3635" spans="1:3">
      <c r="A3635" s="57" t="s">
        <v>302</v>
      </c>
      <c r="B3635" s="104" t="s">
        <v>6507</v>
      </c>
      <c r="C3635" t="s">
        <v>7936</v>
      </c>
    </row>
    <row r="3636" spans="1:3">
      <c r="A3636" s="57" t="s">
        <v>320</v>
      </c>
      <c r="B3636" s="104" t="s">
        <v>5718</v>
      </c>
      <c r="C3636" t="s">
        <v>7936</v>
      </c>
    </row>
    <row r="3637" spans="1:3">
      <c r="A3637" s="57" t="s">
        <v>321</v>
      </c>
      <c r="B3637" s="104" t="s">
        <v>5719</v>
      </c>
      <c r="C3637" t="s">
        <v>7936</v>
      </c>
    </row>
    <row r="3638" spans="1:3">
      <c r="A3638" s="57" t="s">
        <v>322</v>
      </c>
      <c r="B3638" s="104" t="s">
        <v>5720</v>
      </c>
      <c r="C3638" t="s">
        <v>7936</v>
      </c>
    </row>
    <row r="3639" spans="1:3">
      <c r="A3639" s="57" t="s">
        <v>323</v>
      </c>
      <c r="B3639" s="104" t="s">
        <v>6510</v>
      </c>
      <c r="C3639" t="s">
        <v>7936</v>
      </c>
    </row>
    <row r="3640" spans="1:3">
      <c r="A3640" s="57" t="s">
        <v>324</v>
      </c>
      <c r="B3640" s="104" t="s">
        <v>6512</v>
      </c>
      <c r="C3640" t="s">
        <v>7936</v>
      </c>
    </row>
    <row r="3641" spans="1:3">
      <c r="A3641" s="57" t="s">
        <v>325</v>
      </c>
      <c r="B3641" s="104" t="s">
        <v>5721</v>
      </c>
      <c r="C3641" t="s">
        <v>7936</v>
      </c>
    </row>
    <row r="3642" spans="1:3">
      <c r="A3642" s="57" t="s">
        <v>326</v>
      </c>
      <c r="B3642" s="104" t="s">
        <v>5722</v>
      </c>
      <c r="C3642" t="s">
        <v>7936</v>
      </c>
    </row>
    <row r="3643" spans="1:3">
      <c r="A3643" s="57" t="s">
        <v>327</v>
      </c>
      <c r="B3643" s="104" t="s">
        <v>2558</v>
      </c>
      <c r="C3643" t="s">
        <v>7936</v>
      </c>
    </row>
    <row r="3644" spans="1:3">
      <c r="A3644" s="57" t="s">
        <v>328</v>
      </c>
      <c r="B3644" s="104" t="s">
        <v>2559</v>
      </c>
      <c r="C3644" t="s">
        <v>7936</v>
      </c>
    </row>
    <row r="3645" spans="1:3">
      <c r="A3645" s="57" t="s">
        <v>329</v>
      </c>
      <c r="B3645" s="104" t="s">
        <v>6516</v>
      </c>
      <c r="C3645" t="s">
        <v>7936</v>
      </c>
    </row>
    <row r="3646" spans="1:3">
      <c r="A3646" s="57" t="s">
        <v>330</v>
      </c>
      <c r="B3646" s="104" t="s">
        <v>2706</v>
      </c>
      <c r="C3646" t="s">
        <v>7936</v>
      </c>
    </row>
    <row r="3647" spans="1:3">
      <c r="A3647" s="57" t="s">
        <v>330</v>
      </c>
      <c r="B3647" s="104" t="s">
        <v>2708</v>
      </c>
      <c r="C3647" t="s">
        <v>7936</v>
      </c>
    </row>
    <row r="3648" spans="1:3">
      <c r="A3648" s="57" t="s">
        <v>331</v>
      </c>
      <c r="B3648" s="104" t="s">
        <v>6519</v>
      </c>
      <c r="C3648" t="s">
        <v>7936</v>
      </c>
    </row>
    <row r="3649" spans="1:3">
      <c r="A3649" s="57" t="s">
        <v>332</v>
      </c>
      <c r="B3649" s="104" t="s">
        <v>6520</v>
      </c>
      <c r="C3649" t="s">
        <v>7936</v>
      </c>
    </row>
    <row r="3650" spans="1:3">
      <c r="A3650" s="57" t="s">
        <v>333</v>
      </c>
      <c r="B3650" s="104" t="s">
        <v>6015</v>
      </c>
      <c r="C3650" t="s">
        <v>7936</v>
      </c>
    </row>
    <row r="3651" spans="1:3">
      <c r="A3651" s="57" t="s">
        <v>3785</v>
      </c>
      <c r="B3651" s="104" t="s">
        <v>6016</v>
      </c>
      <c r="C3651" t="s">
        <v>7936</v>
      </c>
    </row>
    <row r="3652" spans="1:3">
      <c r="A3652" s="57" t="s">
        <v>334</v>
      </c>
      <c r="B3652" s="104" t="s">
        <v>6522</v>
      </c>
      <c r="C3652" t="s">
        <v>7936</v>
      </c>
    </row>
    <row r="3653" spans="1:3">
      <c r="A3653" s="57" t="s">
        <v>335</v>
      </c>
      <c r="B3653" s="104" t="s">
        <v>6523</v>
      </c>
      <c r="C3653" t="s">
        <v>7936</v>
      </c>
    </row>
    <row r="3654" spans="1:3">
      <c r="A3654" s="57" t="s">
        <v>3785</v>
      </c>
      <c r="B3654" s="104" t="s">
        <v>5723</v>
      </c>
      <c r="C3654" t="s">
        <v>7936</v>
      </c>
    </row>
    <row r="3655" spans="1:3">
      <c r="A3655" s="57" t="s">
        <v>3785</v>
      </c>
      <c r="B3655" s="104" t="s">
        <v>5724</v>
      </c>
      <c r="C3655" t="s">
        <v>7936</v>
      </c>
    </row>
    <row r="3656" spans="1:3">
      <c r="A3656" s="57" t="s">
        <v>3785</v>
      </c>
      <c r="B3656" s="104" t="s">
        <v>5725</v>
      </c>
      <c r="C3656" t="s">
        <v>7936</v>
      </c>
    </row>
    <row r="3657" spans="1:3">
      <c r="A3657" s="57" t="s">
        <v>328</v>
      </c>
      <c r="B3657" s="104" t="s">
        <v>5726</v>
      </c>
      <c r="C3657" t="s">
        <v>7936</v>
      </c>
    </row>
    <row r="3658" spans="1:3">
      <c r="A3658" s="57" t="s">
        <v>328</v>
      </c>
      <c r="B3658" s="104" t="s">
        <v>5727</v>
      </c>
      <c r="C3658" t="s">
        <v>7936</v>
      </c>
    </row>
    <row r="3659" spans="1:3">
      <c r="A3659" s="57" t="s">
        <v>328</v>
      </c>
      <c r="B3659" s="104" t="s">
        <v>5728</v>
      </c>
      <c r="C3659" t="s">
        <v>7936</v>
      </c>
    </row>
    <row r="3660" spans="1:3">
      <c r="A3660" s="57" t="s">
        <v>328</v>
      </c>
      <c r="B3660" s="104" t="s">
        <v>5729</v>
      </c>
      <c r="C3660" t="s">
        <v>7936</v>
      </c>
    </row>
    <row r="3661" spans="1:3">
      <c r="A3661" s="57" t="s">
        <v>328</v>
      </c>
      <c r="B3661" s="104" t="s">
        <v>5730</v>
      </c>
      <c r="C3661" t="s">
        <v>7936</v>
      </c>
    </row>
    <row r="3662" spans="1:3">
      <c r="A3662" s="57" t="s">
        <v>328</v>
      </c>
      <c r="B3662" s="104" t="s">
        <v>5731</v>
      </c>
      <c r="C3662" t="s">
        <v>7936</v>
      </c>
    </row>
    <row r="3663" spans="1:3">
      <c r="A3663" s="57" t="s">
        <v>328</v>
      </c>
      <c r="B3663" s="104" t="s">
        <v>5732</v>
      </c>
      <c r="C3663" t="s">
        <v>7936</v>
      </c>
    </row>
    <row r="3664" spans="1:3">
      <c r="A3664" s="57" t="s">
        <v>328</v>
      </c>
      <c r="B3664" s="104" t="s">
        <v>5733</v>
      </c>
      <c r="C3664" t="s">
        <v>7936</v>
      </c>
    </row>
    <row r="3665" spans="1:3">
      <c r="A3665" s="57" t="s">
        <v>328</v>
      </c>
      <c r="B3665" s="104" t="s">
        <v>5734</v>
      </c>
      <c r="C3665" t="s">
        <v>7936</v>
      </c>
    </row>
    <row r="3666" spans="1:3">
      <c r="A3666" s="57" t="s">
        <v>336</v>
      </c>
      <c r="B3666" s="104" t="s">
        <v>5735</v>
      </c>
      <c r="C3666" t="s">
        <v>7936</v>
      </c>
    </row>
    <row r="3667" spans="1:3">
      <c r="A3667" s="57" t="s">
        <v>336</v>
      </c>
      <c r="B3667" s="104" t="s">
        <v>5736</v>
      </c>
      <c r="C3667" t="s">
        <v>7936</v>
      </c>
    </row>
    <row r="3668" spans="1:3">
      <c r="A3668" s="57" t="s">
        <v>337</v>
      </c>
      <c r="B3668" s="104" t="s">
        <v>5737</v>
      </c>
      <c r="C3668" t="s">
        <v>7936</v>
      </c>
    </row>
    <row r="3669" spans="1:3">
      <c r="A3669" s="57" t="s">
        <v>337</v>
      </c>
      <c r="B3669" s="104" t="s">
        <v>5738</v>
      </c>
      <c r="C3669" t="s">
        <v>7936</v>
      </c>
    </row>
    <row r="3670" spans="1:3">
      <c r="A3670" s="57" t="s">
        <v>328</v>
      </c>
      <c r="B3670" s="104" t="s">
        <v>5739</v>
      </c>
      <c r="C3670" t="s">
        <v>7936</v>
      </c>
    </row>
    <row r="3671" spans="1:3">
      <c r="A3671" s="57" t="s">
        <v>337</v>
      </c>
      <c r="B3671" s="104" t="s">
        <v>5740</v>
      </c>
      <c r="C3671" t="s">
        <v>7936</v>
      </c>
    </row>
    <row r="3672" spans="1:3">
      <c r="A3672" s="57" t="s">
        <v>3785</v>
      </c>
      <c r="B3672" s="104" t="s">
        <v>5741</v>
      </c>
      <c r="C3672" t="s">
        <v>7936</v>
      </c>
    </row>
    <row r="3673" spans="1:3">
      <c r="A3673" s="57" t="s">
        <v>338</v>
      </c>
      <c r="B3673" s="104" t="s">
        <v>5742</v>
      </c>
      <c r="C3673" t="s">
        <v>7936</v>
      </c>
    </row>
    <row r="3674" spans="1:3">
      <c r="A3674" s="57" t="s">
        <v>7323</v>
      </c>
      <c r="B3674" s="104" t="s">
        <v>6430</v>
      </c>
      <c r="C3674" t="s">
        <v>7936</v>
      </c>
    </row>
    <row r="3675" spans="1:3">
      <c r="A3675" s="57" t="s">
        <v>7324</v>
      </c>
      <c r="B3675" s="104" t="s">
        <v>5743</v>
      </c>
      <c r="C3675" t="s">
        <v>7936</v>
      </c>
    </row>
    <row r="3676" spans="1:3">
      <c r="A3676" s="57" t="s">
        <v>7324</v>
      </c>
      <c r="B3676" s="104" t="s">
        <v>5744</v>
      </c>
      <c r="C3676" t="s">
        <v>7936</v>
      </c>
    </row>
    <row r="3677" spans="1:3">
      <c r="A3677" s="57" t="s">
        <v>7324</v>
      </c>
      <c r="B3677" s="104" t="s">
        <v>5745</v>
      </c>
      <c r="C3677" t="s">
        <v>7936</v>
      </c>
    </row>
    <row r="3678" spans="1:3">
      <c r="A3678" s="57" t="s">
        <v>328</v>
      </c>
      <c r="B3678" s="104" t="s">
        <v>6449</v>
      </c>
      <c r="C3678" t="s">
        <v>7936</v>
      </c>
    </row>
    <row r="3679" spans="1:3">
      <c r="A3679" s="57" t="s">
        <v>339</v>
      </c>
      <c r="B3679" s="104" t="s">
        <v>6438</v>
      </c>
      <c r="C3679" t="s">
        <v>7936</v>
      </c>
    </row>
    <row r="3680" spans="1:3">
      <c r="A3680" s="57" t="s">
        <v>339</v>
      </c>
      <c r="B3680" s="104" t="s">
        <v>6443</v>
      </c>
      <c r="C3680" t="s">
        <v>7936</v>
      </c>
    </row>
    <row r="3681" spans="1:3">
      <c r="A3681" s="57" t="s">
        <v>340</v>
      </c>
      <c r="B3681" s="104" t="s">
        <v>6017</v>
      </c>
      <c r="C3681" t="s">
        <v>7936</v>
      </c>
    </row>
    <row r="3682" spans="1:3">
      <c r="A3682" s="57" t="s">
        <v>328</v>
      </c>
      <c r="B3682" s="104" t="s">
        <v>5746</v>
      </c>
      <c r="C3682" t="s">
        <v>7936</v>
      </c>
    </row>
    <row r="3683" spans="1:3">
      <c r="A3683" s="57" t="s">
        <v>341</v>
      </c>
      <c r="B3683" s="104" t="s">
        <v>5747</v>
      </c>
      <c r="C3683" t="s">
        <v>7936</v>
      </c>
    </row>
    <row r="3684" spans="1:3">
      <c r="A3684" s="57" t="s">
        <v>342</v>
      </c>
      <c r="B3684" s="104" t="s">
        <v>5748</v>
      </c>
      <c r="C3684" t="s">
        <v>7936</v>
      </c>
    </row>
    <row r="3685" spans="1:3">
      <c r="A3685" s="57" t="s">
        <v>328</v>
      </c>
      <c r="B3685" s="104" t="s">
        <v>5749</v>
      </c>
      <c r="C3685" t="s">
        <v>7936</v>
      </c>
    </row>
    <row r="3686" spans="1:3">
      <c r="A3686" s="57" t="s">
        <v>343</v>
      </c>
      <c r="B3686" s="104" t="s">
        <v>5750</v>
      </c>
      <c r="C3686" t="s">
        <v>7936</v>
      </c>
    </row>
    <row r="3687" spans="1:3">
      <c r="A3687" s="57" t="s">
        <v>342</v>
      </c>
      <c r="B3687" s="104" t="s">
        <v>5751</v>
      </c>
      <c r="C3687" t="s">
        <v>7936</v>
      </c>
    </row>
    <row r="3688" spans="1:3">
      <c r="A3688" s="57" t="s">
        <v>328</v>
      </c>
      <c r="B3688" s="104" t="s">
        <v>5752</v>
      </c>
      <c r="C3688" t="s">
        <v>7936</v>
      </c>
    </row>
    <row r="3689" spans="1:3">
      <c r="A3689" s="57" t="s">
        <v>344</v>
      </c>
      <c r="B3689" s="104" t="s">
        <v>5753</v>
      </c>
      <c r="C3689" t="s">
        <v>7936</v>
      </c>
    </row>
    <row r="3690" spans="1:3">
      <c r="A3690" s="57" t="s">
        <v>345</v>
      </c>
      <c r="B3690" s="104" t="s">
        <v>5754</v>
      </c>
      <c r="C3690" t="s">
        <v>7936</v>
      </c>
    </row>
    <row r="3691" spans="1:3">
      <c r="A3691" s="57" t="s">
        <v>346</v>
      </c>
      <c r="B3691" s="104" t="s">
        <v>5755</v>
      </c>
      <c r="C3691" t="s">
        <v>7936</v>
      </c>
    </row>
    <row r="3692" spans="1:3">
      <c r="A3692" s="57" t="s">
        <v>346</v>
      </c>
      <c r="B3692" s="104" t="s">
        <v>5756</v>
      </c>
      <c r="C3692" t="s">
        <v>7936</v>
      </c>
    </row>
    <row r="3693" spans="1:3">
      <c r="A3693" s="57" t="s">
        <v>346</v>
      </c>
      <c r="B3693" s="104" t="s">
        <v>5757</v>
      </c>
      <c r="C3693" t="s">
        <v>7936</v>
      </c>
    </row>
    <row r="3694" spans="1:3">
      <c r="A3694" s="57" t="s">
        <v>347</v>
      </c>
      <c r="B3694" s="104" t="s">
        <v>6537</v>
      </c>
      <c r="C3694" t="s">
        <v>7936</v>
      </c>
    </row>
    <row r="3695" spans="1:3">
      <c r="A3695" s="57" t="s">
        <v>342</v>
      </c>
      <c r="B3695" s="104" t="s">
        <v>5758</v>
      </c>
      <c r="C3695" t="s">
        <v>7936</v>
      </c>
    </row>
    <row r="3696" spans="1:3">
      <c r="A3696" s="57" t="s">
        <v>2817</v>
      </c>
      <c r="B3696" s="104" t="s">
        <v>5759</v>
      </c>
      <c r="C3696" t="s">
        <v>7936</v>
      </c>
    </row>
    <row r="3697" spans="1:3">
      <c r="A3697" s="57" t="s">
        <v>2818</v>
      </c>
      <c r="B3697" s="104" t="s">
        <v>5760</v>
      </c>
      <c r="C3697" t="s">
        <v>7936</v>
      </c>
    </row>
    <row r="3698" spans="1:3">
      <c r="A3698" s="57" t="s">
        <v>2818</v>
      </c>
      <c r="B3698" s="104" t="s">
        <v>5761</v>
      </c>
      <c r="C3698" t="s">
        <v>7936</v>
      </c>
    </row>
    <row r="3699" spans="1:3">
      <c r="A3699" s="57" t="s">
        <v>2819</v>
      </c>
      <c r="B3699" s="104" t="s">
        <v>5762</v>
      </c>
      <c r="C3699" t="s">
        <v>7936</v>
      </c>
    </row>
    <row r="3700" spans="1:3">
      <c r="A3700" s="57" t="s">
        <v>2819</v>
      </c>
      <c r="B3700" s="104" t="s">
        <v>5763</v>
      </c>
      <c r="C3700" t="s">
        <v>7936</v>
      </c>
    </row>
    <row r="3701" spans="1:3">
      <c r="A3701" s="57" t="s">
        <v>328</v>
      </c>
      <c r="B3701" s="104" t="s">
        <v>5764</v>
      </c>
      <c r="C3701" t="s">
        <v>7936</v>
      </c>
    </row>
    <row r="3702" spans="1:3">
      <c r="A3702" s="57" t="s">
        <v>328</v>
      </c>
      <c r="B3702" s="104" t="s">
        <v>5765</v>
      </c>
      <c r="C3702" t="s">
        <v>7936</v>
      </c>
    </row>
    <row r="3703" spans="1:3">
      <c r="A3703" s="57" t="s">
        <v>328</v>
      </c>
      <c r="B3703" s="104" t="s">
        <v>5766</v>
      </c>
      <c r="C3703" t="s">
        <v>7936</v>
      </c>
    </row>
    <row r="3704" spans="1:3">
      <c r="A3704" s="57" t="s">
        <v>328</v>
      </c>
      <c r="B3704" s="104" t="s">
        <v>5767</v>
      </c>
      <c r="C3704" t="s">
        <v>7936</v>
      </c>
    </row>
    <row r="3705" spans="1:3">
      <c r="A3705" s="57" t="s">
        <v>328</v>
      </c>
      <c r="B3705" s="104" t="s">
        <v>5768</v>
      </c>
      <c r="C3705" t="s">
        <v>7936</v>
      </c>
    </row>
    <row r="3706" spans="1:3">
      <c r="A3706" s="57" t="s">
        <v>328</v>
      </c>
      <c r="B3706" s="104" t="s">
        <v>5769</v>
      </c>
      <c r="C3706" t="s">
        <v>7936</v>
      </c>
    </row>
    <row r="3707" spans="1:3">
      <c r="A3707" s="57" t="s">
        <v>328</v>
      </c>
      <c r="B3707" s="104" t="s">
        <v>5770</v>
      </c>
      <c r="C3707" t="s">
        <v>7936</v>
      </c>
    </row>
    <row r="3708" spans="1:3">
      <c r="A3708" s="57" t="s">
        <v>328</v>
      </c>
      <c r="B3708" s="104" t="s">
        <v>5771</v>
      </c>
      <c r="C3708" t="s">
        <v>7936</v>
      </c>
    </row>
    <row r="3709" spans="1:3">
      <c r="A3709" s="57" t="s">
        <v>328</v>
      </c>
      <c r="B3709" s="104" t="s">
        <v>5772</v>
      </c>
      <c r="C3709" t="s">
        <v>7936</v>
      </c>
    </row>
    <row r="3710" spans="1:3">
      <c r="A3710" s="57" t="s">
        <v>328</v>
      </c>
      <c r="B3710" s="104" t="s">
        <v>5773</v>
      </c>
      <c r="C3710" t="s">
        <v>7936</v>
      </c>
    </row>
    <row r="3711" spans="1:3">
      <c r="A3711" s="57" t="s">
        <v>328</v>
      </c>
      <c r="B3711" s="104" t="s">
        <v>5774</v>
      </c>
      <c r="C3711" t="s">
        <v>7936</v>
      </c>
    </row>
    <row r="3712" spans="1:3">
      <c r="A3712" s="57" t="s">
        <v>328</v>
      </c>
      <c r="B3712" s="104" t="s">
        <v>5775</v>
      </c>
      <c r="C3712" t="s">
        <v>7936</v>
      </c>
    </row>
    <row r="3713" spans="1:3">
      <c r="A3713" s="57" t="s">
        <v>328</v>
      </c>
      <c r="B3713" s="104" t="s">
        <v>5776</v>
      </c>
      <c r="C3713" t="s">
        <v>7936</v>
      </c>
    </row>
    <row r="3714" spans="1:3">
      <c r="A3714" s="57" t="s">
        <v>328</v>
      </c>
      <c r="B3714" s="104" t="s">
        <v>5777</v>
      </c>
      <c r="C3714" t="s">
        <v>7936</v>
      </c>
    </row>
    <row r="3715" spans="1:3">
      <c r="A3715" s="57" t="s">
        <v>2820</v>
      </c>
      <c r="B3715" s="104" t="s">
        <v>5778</v>
      </c>
      <c r="C3715" t="s">
        <v>7936</v>
      </c>
    </row>
    <row r="3716" spans="1:3">
      <c r="A3716" s="57" t="s">
        <v>2821</v>
      </c>
      <c r="B3716" s="104" t="s">
        <v>5779</v>
      </c>
      <c r="C3716" t="s">
        <v>7936</v>
      </c>
    </row>
    <row r="3717" spans="1:3">
      <c r="A3717" s="57" t="s">
        <v>2822</v>
      </c>
      <c r="B3717" s="104" t="s">
        <v>6546</v>
      </c>
      <c r="C3717" t="s">
        <v>7936</v>
      </c>
    </row>
    <row r="3718" spans="1:3">
      <c r="A3718" s="57" t="s">
        <v>2823</v>
      </c>
      <c r="B3718" s="104" t="s">
        <v>6549</v>
      </c>
      <c r="C3718" t="s">
        <v>7936</v>
      </c>
    </row>
    <row r="3719" spans="1:3">
      <c r="A3719" s="57" t="s">
        <v>7325</v>
      </c>
      <c r="B3719" s="104" t="s">
        <v>6551</v>
      </c>
      <c r="C3719" t="s">
        <v>7936</v>
      </c>
    </row>
    <row r="3720" spans="1:3">
      <c r="A3720" s="57" t="s">
        <v>2824</v>
      </c>
      <c r="B3720" s="104" t="s">
        <v>6552</v>
      </c>
      <c r="C3720" t="s">
        <v>7936</v>
      </c>
    </row>
    <row r="3721" spans="1:3">
      <c r="A3721" s="57" t="s">
        <v>7322</v>
      </c>
      <c r="B3721" s="104" t="s">
        <v>5780</v>
      </c>
      <c r="C3721" t="s">
        <v>7936</v>
      </c>
    </row>
    <row r="3722" spans="1:3">
      <c r="A3722" s="57" t="s">
        <v>7322</v>
      </c>
      <c r="B3722" s="104" t="s">
        <v>5781</v>
      </c>
      <c r="C3722" t="s">
        <v>7936</v>
      </c>
    </row>
    <row r="3723" spans="1:3">
      <c r="A3723" s="57" t="s">
        <v>7322</v>
      </c>
      <c r="B3723" s="104" t="s">
        <v>5782</v>
      </c>
      <c r="C3723" t="s">
        <v>7936</v>
      </c>
    </row>
    <row r="3724" spans="1:3">
      <c r="A3724" s="57" t="s">
        <v>7322</v>
      </c>
      <c r="B3724" s="104" t="s">
        <v>6025</v>
      </c>
      <c r="C3724" t="s">
        <v>7936</v>
      </c>
    </row>
    <row r="3725" spans="1:3">
      <c r="A3725" s="57" t="s">
        <v>7322</v>
      </c>
      <c r="B3725" s="104" t="s">
        <v>5783</v>
      </c>
      <c r="C3725" t="s">
        <v>7936</v>
      </c>
    </row>
    <row r="3726" spans="1:3">
      <c r="A3726" s="57" t="s">
        <v>7336</v>
      </c>
      <c r="B3726" s="104" t="s">
        <v>5784</v>
      </c>
      <c r="C3726" t="s">
        <v>7936</v>
      </c>
    </row>
    <row r="3727" spans="1:3">
      <c r="A3727" s="57" t="s">
        <v>7322</v>
      </c>
      <c r="B3727" s="104" t="s">
        <v>6027</v>
      </c>
      <c r="C3727" t="s">
        <v>7936</v>
      </c>
    </row>
    <row r="3728" spans="1:3">
      <c r="A3728" s="57" t="s">
        <v>2825</v>
      </c>
      <c r="B3728" s="104" t="s">
        <v>6071</v>
      </c>
      <c r="C3728" t="s">
        <v>7936</v>
      </c>
    </row>
    <row r="3729" spans="1:3">
      <c r="A3729" s="57" t="s">
        <v>2825</v>
      </c>
      <c r="B3729" s="104" t="s">
        <v>6072</v>
      </c>
      <c r="C3729" t="s">
        <v>7936</v>
      </c>
    </row>
    <row r="3730" spans="1:3">
      <c r="A3730" s="57" t="s">
        <v>2825</v>
      </c>
      <c r="B3730" s="104" t="s">
        <v>6073</v>
      </c>
      <c r="C3730" t="s">
        <v>7936</v>
      </c>
    </row>
    <row r="3731" spans="1:3">
      <c r="A3731" s="57" t="s">
        <v>7326</v>
      </c>
      <c r="B3731" s="104" t="s">
        <v>6560</v>
      </c>
      <c r="C3731" t="s">
        <v>7936</v>
      </c>
    </row>
    <row r="3732" spans="1:3">
      <c r="A3732" s="57" t="s">
        <v>7327</v>
      </c>
      <c r="B3732" s="104" t="s">
        <v>6092</v>
      </c>
      <c r="C3732" t="s">
        <v>7936</v>
      </c>
    </row>
    <row r="3733" spans="1:3">
      <c r="A3733" s="57" t="s">
        <v>7327</v>
      </c>
      <c r="B3733" s="104" t="s">
        <v>5785</v>
      </c>
      <c r="C3733" t="s">
        <v>7936</v>
      </c>
    </row>
    <row r="3734" spans="1:3">
      <c r="A3734" s="57" t="s">
        <v>7328</v>
      </c>
      <c r="B3734" s="104" t="s">
        <v>5786</v>
      </c>
      <c r="C3734" t="s">
        <v>7936</v>
      </c>
    </row>
    <row r="3735" spans="1:3">
      <c r="A3735" s="57" t="s">
        <v>7329</v>
      </c>
      <c r="B3735" s="104" t="s">
        <v>5787</v>
      </c>
      <c r="C3735" t="s">
        <v>7936</v>
      </c>
    </row>
    <row r="3736" spans="1:3">
      <c r="A3736" s="57" t="s">
        <v>7328</v>
      </c>
      <c r="B3736" s="104" t="s">
        <v>5788</v>
      </c>
      <c r="C3736" t="s">
        <v>7936</v>
      </c>
    </row>
    <row r="3737" spans="1:3">
      <c r="A3737" s="57" t="s">
        <v>7330</v>
      </c>
      <c r="B3737" s="104" t="s">
        <v>6566</v>
      </c>
      <c r="C3737" t="s">
        <v>7936</v>
      </c>
    </row>
    <row r="3738" spans="1:3">
      <c r="A3738" s="57" t="s">
        <v>342</v>
      </c>
      <c r="B3738" s="104" t="s">
        <v>6568</v>
      </c>
      <c r="C3738" t="s">
        <v>7936</v>
      </c>
    </row>
    <row r="3739" spans="1:3">
      <c r="A3739" s="57" t="s">
        <v>7331</v>
      </c>
      <c r="B3739" s="104" t="s">
        <v>6571</v>
      </c>
      <c r="C3739" t="s">
        <v>7936</v>
      </c>
    </row>
    <row r="3740" spans="1:3">
      <c r="A3740" s="57" t="s">
        <v>7328</v>
      </c>
      <c r="B3740" s="104" t="s">
        <v>6573</v>
      </c>
      <c r="C3740" t="s">
        <v>7936</v>
      </c>
    </row>
    <row r="3741" spans="1:3">
      <c r="A3741" s="57" t="s">
        <v>7328</v>
      </c>
      <c r="B3741" s="104" t="s">
        <v>6576</v>
      </c>
      <c r="C3741" t="s">
        <v>7936</v>
      </c>
    </row>
    <row r="3742" spans="1:3">
      <c r="A3742" s="57" t="s">
        <v>7328</v>
      </c>
      <c r="B3742" s="104" t="s">
        <v>5789</v>
      </c>
      <c r="C3742" t="s">
        <v>7936</v>
      </c>
    </row>
    <row r="3743" spans="1:3">
      <c r="A3743" s="57" t="s">
        <v>7328</v>
      </c>
      <c r="B3743" s="104" t="s">
        <v>5790</v>
      </c>
      <c r="C3743" t="s">
        <v>7936</v>
      </c>
    </row>
    <row r="3744" spans="1:3">
      <c r="A3744" s="57" t="s">
        <v>342</v>
      </c>
      <c r="B3744" s="104" t="s">
        <v>6580</v>
      </c>
      <c r="C3744" t="s">
        <v>7936</v>
      </c>
    </row>
    <row r="3745" spans="1:3">
      <c r="A3745" s="57" t="s">
        <v>7332</v>
      </c>
      <c r="B3745" s="104" t="s">
        <v>5791</v>
      </c>
      <c r="C3745" t="s">
        <v>7936</v>
      </c>
    </row>
    <row r="3746" spans="1:3">
      <c r="A3746" s="59" t="s">
        <v>7332</v>
      </c>
      <c r="B3746" s="104" t="s">
        <v>5792</v>
      </c>
      <c r="C3746" t="s">
        <v>7936</v>
      </c>
    </row>
    <row r="3747" spans="1:3">
      <c r="A3747" s="59" t="s">
        <v>7336</v>
      </c>
      <c r="B3747" s="104" t="s">
        <v>5793</v>
      </c>
      <c r="C3747" t="s">
        <v>7936</v>
      </c>
    </row>
    <row r="3748" spans="1:3">
      <c r="A3748" s="59" t="s">
        <v>7336</v>
      </c>
      <c r="B3748" s="104" t="s">
        <v>5794</v>
      </c>
      <c r="C3748" t="s">
        <v>7936</v>
      </c>
    </row>
    <row r="3749" spans="1:3">
      <c r="A3749" s="59" t="s">
        <v>7350</v>
      </c>
      <c r="B3749" s="104" t="s">
        <v>5795</v>
      </c>
      <c r="C3749" t="s">
        <v>7936</v>
      </c>
    </row>
    <row r="3750" spans="1:3">
      <c r="A3750" s="59" t="s">
        <v>7336</v>
      </c>
      <c r="B3750" s="104" t="s">
        <v>5796</v>
      </c>
      <c r="C3750" t="s">
        <v>7936</v>
      </c>
    </row>
    <row r="3751" spans="1:3">
      <c r="A3751" s="59" t="s">
        <v>7336</v>
      </c>
      <c r="B3751" s="104" t="s">
        <v>5797</v>
      </c>
      <c r="C3751" t="s">
        <v>7936</v>
      </c>
    </row>
    <row r="3752" spans="1:3">
      <c r="A3752" s="59" t="s">
        <v>7351</v>
      </c>
      <c r="B3752" s="104" t="s">
        <v>5798</v>
      </c>
      <c r="C3752" t="s">
        <v>7936</v>
      </c>
    </row>
    <row r="3753" spans="1:3">
      <c r="A3753" s="59" t="s">
        <v>7336</v>
      </c>
      <c r="B3753" s="104" t="s">
        <v>5799</v>
      </c>
      <c r="C3753" t="s">
        <v>7936</v>
      </c>
    </row>
    <row r="3754" spans="1:3">
      <c r="A3754" s="59" t="s">
        <v>7352</v>
      </c>
      <c r="B3754" s="104" t="s">
        <v>5800</v>
      </c>
      <c r="C3754" t="s">
        <v>7936</v>
      </c>
    </row>
    <row r="3755" spans="1:3">
      <c r="A3755" s="59" t="s">
        <v>7352</v>
      </c>
      <c r="B3755" s="104" t="s">
        <v>5801</v>
      </c>
      <c r="C3755" t="s">
        <v>7936</v>
      </c>
    </row>
    <row r="3756" spans="1:3">
      <c r="A3756" s="59" t="s">
        <v>2826</v>
      </c>
      <c r="B3756" s="104" t="s">
        <v>5802</v>
      </c>
      <c r="C3756" t="s">
        <v>7936</v>
      </c>
    </row>
    <row r="3757" spans="1:3">
      <c r="A3757" s="60" t="s">
        <v>7337</v>
      </c>
      <c r="B3757" s="104" t="s">
        <v>6592</v>
      </c>
      <c r="C3757" t="s">
        <v>7936</v>
      </c>
    </row>
    <row r="3758" spans="1:3">
      <c r="A3758" s="59" t="s">
        <v>7336</v>
      </c>
      <c r="B3758" s="104" t="s">
        <v>6593</v>
      </c>
      <c r="C3758" t="s">
        <v>7936</v>
      </c>
    </row>
    <row r="3759" spans="1:3">
      <c r="A3759" s="59" t="s">
        <v>2827</v>
      </c>
      <c r="B3759" s="104" t="s">
        <v>6594</v>
      </c>
      <c r="C3759" t="s">
        <v>7936</v>
      </c>
    </row>
    <row r="3760" spans="1:3">
      <c r="A3760" s="59" t="s">
        <v>6317</v>
      </c>
      <c r="B3760" s="104" t="s">
        <v>6809</v>
      </c>
      <c r="C3760" t="s">
        <v>7936</v>
      </c>
    </row>
    <row r="3761" spans="1:3">
      <c r="A3761" s="59" t="s">
        <v>6317</v>
      </c>
      <c r="B3761" s="104" t="s">
        <v>597</v>
      </c>
      <c r="C3761" t="s">
        <v>7936</v>
      </c>
    </row>
    <row r="3762" spans="1:3">
      <c r="A3762" s="59" t="s">
        <v>2828</v>
      </c>
      <c r="B3762" s="104" t="s">
        <v>598</v>
      </c>
      <c r="C3762" t="s">
        <v>7936</v>
      </c>
    </row>
    <row r="3763" spans="1:3">
      <c r="A3763" s="59" t="s">
        <v>6317</v>
      </c>
      <c r="B3763" s="104" t="s">
        <v>599</v>
      </c>
      <c r="C3763" t="s">
        <v>7936</v>
      </c>
    </row>
    <row r="3764" spans="1:3">
      <c r="A3764" s="59" t="s">
        <v>6317</v>
      </c>
      <c r="B3764" s="104" t="s">
        <v>600</v>
      </c>
      <c r="C3764" t="s">
        <v>7936</v>
      </c>
    </row>
    <row r="3765" spans="1:3">
      <c r="A3765" s="59" t="s">
        <v>2829</v>
      </c>
      <c r="B3765" s="104" t="s">
        <v>601</v>
      </c>
      <c r="C3765" t="s">
        <v>7936</v>
      </c>
    </row>
    <row r="3766" spans="1:3">
      <c r="A3766" s="59" t="s">
        <v>2829</v>
      </c>
      <c r="B3766" s="104" t="s">
        <v>602</v>
      </c>
      <c r="C3766" t="s">
        <v>7936</v>
      </c>
    </row>
    <row r="3767" spans="1:3">
      <c r="A3767" s="59" t="s">
        <v>2829</v>
      </c>
      <c r="B3767" s="104" t="s">
        <v>603</v>
      </c>
      <c r="C3767" t="s">
        <v>7936</v>
      </c>
    </row>
    <row r="3768" spans="1:3">
      <c r="A3768" s="59" t="s">
        <v>7336</v>
      </c>
      <c r="B3768" s="104" t="s">
        <v>604</v>
      </c>
      <c r="C3768" t="s">
        <v>7936</v>
      </c>
    </row>
    <row r="3769" spans="1:3">
      <c r="A3769" s="59" t="s">
        <v>606</v>
      </c>
      <c r="B3769" s="104" t="s">
        <v>605</v>
      </c>
      <c r="C3769" t="s">
        <v>7936</v>
      </c>
    </row>
    <row r="3770" spans="1:3">
      <c r="A3770" s="59" t="s">
        <v>608</v>
      </c>
      <c r="B3770" s="104" t="s">
        <v>607</v>
      </c>
      <c r="C3770" t="s">
        <v>7936</v>
      </c>
    </row>
    <row r="3771" spans="1:3">
      <c r="A3771" s="59" t="s">
        <v>7336</v>
      </c>
      <c r="B3771" s="104" t="s">
        <v>609</v>
      </c>
      <c r="C3771" t="s">
        <v>7936</v>
      </c>
    </row>
    <row r="3772" spans="1:3">
      <c r="A3772" s="60" t="s">
        <v>7353</v>
      </c>
      <c r="B3772" s="104" t="s">
        <v>610</v>
      </c>
      <c r="C3772" t="s">
        <v>7936</v>
      </c>
    </row>
    <row r="3773" spans="1:3">
      <c r="A3773" s="60" t="s">
        <v>2830</v>
      </c>
      <c r="B3773" s="104" t="s">
        <v>6454</v>
      </c>
      <c r="C3773" t="s">
        <v>7936</v>
      </c>
    </row>
    <row r="3774" spans="1:3">
      <c r="A3774" s="59" t="s">
        <v>7354</v>
      </c>
      <c r="B3774" s="104" t="s">
        <v>6451</v>
      </c>
      <c r="C3774" t="s">
        <v>7936</v>
      </c>
    </row>
    <row r="3775" spans="1:3">
      <c r="A3775" s="59" t="s">
        <v>2831</v>
      </c>
      <c r="B3775" s="104" t="s">
        <v>6596</v>
      </c>
      <c r="C3775" t="s">
        <v>7936</v>
      </c>
    </row>
    <row r="3776" spans="1:3">
      <c r="A3776" s="59" t="s">
        <v>2832</v>
      </c>
      <c r="B3776" s="104" t="s">
        <v>611</v>
      </c>
      <c r="C3776" t="s">
        <v>7936</v>
      </c>
    </row>
    <row r="3777" spans="1:3">
      <c r="A3777" s="59" t="s">
        <v>2829</v>
      </c>
      <c r="B3777" s="104" t="s">
        <v>612</v>
      </c>
      <c r="C3777" t="s">
        <v>7936</v>
      </c>
    </row>
    <row r="3778" spans="1:3">
      <c r="A3778" s="59" t="s">
        <v>2833</v>
      </c>
      <c r="B3778" s="104" t="s">
        <v>613</v>
      </c>
      <c r="C3778" t="s">
        <v>7936</v>
      </c>
    </row>
    <row r="3779" spans="1:3">
      <c r="A3779" s="59" t="s">
        <v>2834</v>
      </c>
      <c r="B3779" s="104" t="s">
        <v>614</v>
      </c>
      <c r="C3779" t="s">
        <v>7936</v>
      </c>
    </row>
    <row r="3780" spans="1:3">
      <c r="A3780" s="59" t="s">
        <v>2833</v>
      </c>
      <c r="B3780" s="104" t="s">
        <v>6385</v>
      </c>
      <c r="C3780" t="s">
        <v>7936</v>
      </c>
    </row>
    <row r="3781" spans="1:3">
      <c r="A3781" s="59" t="s">
        <v>2835</v>
      </c>
      <c r="B3781" s="104" t="s">
        <v>615</v>
      </c>
      <c r="C3781" t="s">
        <v>7936</v>
      </c>
    </row>
    <row r="3782" spans="1:3">
      <c r="A3782" s="59" t="s">
        <v>2834</v>
      </c>
      <c r="B3782" s="104" t="s">
        <v>616</v>
      </c>
      <c r="C3782" t="s">
        <v>7936</v>
      </c>
    </row>
    <row r="3783" spans="1:3">
      <c r="A3783" s="59" t="s">
        <v>2836</v>
      </c>
      <c r="B3783" s="104" t="s">
        <v>617</v>
      </c>
      <c r="C3783" t="s">
        <v>7936</v>
      </c>
    </row>
    <row r="3784" spans="1:3">
      <c r="A3784" s="59" t="s">
        <v>2836</v>
      </c>
      <c r="B3784" s="104" t="s">
        <v>618</v>
      </c>
      <c r="C3784" t="s">
        <v>7936</v>
      </c>
    </row>
    <row r="3785" spans="1:3">
      <c r="A3785" s="59"/>
      <c r="B3785" s="104" t="s">
        <v>619</v>
      </c>
      <c r="C3785" t="s">
        <v>7936</v>
      </c>
    </row>
    <row r="3786" spans="1:3">
      <c r="A3786" s="59" t="s">
        <v>7355</v>
      </c>
      <c r="B3786" s="104" t="s">
        <v>620</v>
      </c>
      <c r="C3786" t="s">
        <v>7936</v>
      </c>
    </row>
    <row r="3787" spans="1:3">
      <c r="A3787" s="59" t="s">
        <v>2837</v>
      </c>
      <c r="B3787" s="104" t="s">
        <v>621</v>
      </c>
      <c r="C3787" t="s">
        <v>7936</v>
      </c>
    </row>
    <row r="3788" spans="1:3">
      <c r="A3788" s="59" t="s">
        <v>2834</v>
      </c>
      <c r="B3788" s="104" t="s">
        <v>622</v>
      </c>
      <c r="C3788" t="s">
        <v>7936</v>
      </c>
    </row>
    <row r="3789" spans="1:3">
      <c r="A3789" s="59" t="s">
        <v>2834</v>
      </c>
      <c r="B3789" s="104" t="s">
        <v>623</v>
      </c>
      <c r="C3789" t="s">
        <v>7936</v>
      </c>
    </row>
    <row r="3790" spans="1:3">
      <c r="A3790" s="59" t="s">
        <v>2834</v>
      </c>
      <c r="B3790" s="104" t="s">
        <v>624</v>
      </c>
      <c r="C3790" t="s">
        <v>7936</v>
      </c>
    </row>
    <row r="3791" spans="1:3">
      <c r="A3791" s="59" t="s">
        <v>2834</v>
      </c>
      <c r="B3791" s="104" t="s">
        <v>625</v>
      </c>
      <c r="C3791" t="s">
        <v>7936</v>
      </c>
    </row>
    <row r="3792" spans="1:3">
      <c r="A3792" s="59" t="s">
        <v>2834</v>
      </c>
      <c r="B3792" s="104" t="s">
        <v>6606</v>
      </c>
      <c r="C3792" t="s">
        <v>7936</v>
      </c>
    </row>
    <row r="3793" spans="1:3">
      <c r="A3793" s="60" t="s">
        <v>2838</v>
      </c>
      <c r="B3793" s="104" t="s">
        <v>6471</v>
      </c>
      <c r="C3793" t="s">
        <v>7936</v>
      </c>
    </row>
    <row r="3794" spans="1:3">
      <c r="A3794" s="59" t="s">
        <v>2839</v>
      </c>
      <c r="B3794" s="104" t="s">
        <v>6457</v>
      </c>
      <c r="C3794" t="s">
        <v>7936</v>
      </c>
    </row>
    <row r="3795" spans="1:3">
      <c r="A3795" s="59" t="s">
        <v>2840</v>
      </c>
      <c r="B3795" s="104" t="s">
        <v>6460</v>
      </c>
      <c r="C3795" t="s">
        <v>7936</v>
      </c>
    </row>
    <row r="3796" spans="1:3">
      <c r="A3796" s="59" t="s">
        <v>2841</v>
      </c>
      <c r="B3796" s="104" t="s">
        <v>626</v>
      </c>
      <c r="C3796" t="s">
        <v>7936</v>
      </c>
    </row>
    <row r="3797" spans="1:3">
      <c r="A3797" s="59" t="s">
        <v>2841</v>
      </c>
      <c r="B3797" s="104" t="s">
        <v>627</v>
      </c>
      <c r="C3797" t="s">
        <v>7936</v>
      </c>
    </row>
    <row r="3798" spans="1:3">
      <c r="A3798" s="59" t="s">
        <v>2841</v>
      </c>
      <c r="B3798" s="104" t="s">
        <v>628</v>
      </c>
      <c r="C3798" t="s">
        <v>7936</v>
      </c>
    </row>
    <row r="3799" spans="1:3">
      <c r="A3799" s="59" t="s">
        <v>2841</v>
      </c>
      <c r="B3799" s="104" t="s">
        <v>629</v>
      </c>
      <c r="C3799" t="s">
        <v>7936</v>
      </c>
    </row>
    <row r="3800" spans="1:3">
      <c r="A3800" s="59" t="s">
        <v>2842</v>
      </c>
      <c r="B3800" s="104" t="s">
        <v>630</v>
      </c>
      <c r="C3800" t="s">
        <v>7936</v>
      </c>
    </row>
    <row r="3801" spans="1:3">
      <c r="A3801" s="57"/>
      <c r="B3801" s="104" t="s">
        <v>631</v>
      </c>
      <c r="C3801" t="s">
        <v>7936</v>
      </c>
    </row>
    <row r="3802" spans="1:3">
      <c r="A3802" s="57" t="s">
        <v>2839</v>
      </c>
      <c r="B3802" s="104" t="s">
        <v>632</v>
      </c>
      <c r="C3802" t="s">
        <v>7936</v>
      </c>
    </row>
    <row r="3803" spans="1:3">
      <c r="A3803" s="57" t="s">
        <v>2841</v>
      </c>
      <c r="B3803" s="104" t="s">
        <v>633</v>
      </c>
      <c r="C3803" t="s">
        <v>7936</v>
      </c>
    </row>
    <row r="3804" spans="1:3">
      <c r="A3804" s="57" t="s">
        <v>2843</v>
      </c>
      <c r="B3804" s="104" t="s">
        <v>6570</v>
      </c>
      <c r="C3804" t="s">
        <v>7936</v>
      </c>
    </row>
    <row r="3805" spans="1:3">
      <c r="A3805" s="57" t="s">
        <v>2844</v>
      </c>
      <c r="B3805" s="104" t="s">
        <v>6499</v>
      </c>
      <c r="C3805" t="s">
        <v>7936</v>
      </c>
    </row>
    <row r="3806" spans="1:3">
      <c r="A3806" s="57" t="s">
        <v>2845</v>
      </c>
      <c r="B3806" s="104" t="s">
        <v>634</v>
      </c>
      <c r="C3806" t="s">
        <v>7936</v>
      </c>
    </row>
    <row r="3807" spans="1:3">
      <c r="A3807" s="57" t="s">
        <v>2845</v>
      </c>
      <c r="B3807" s="104" t="s">
        <v>635</v>
      </c>
      <c r="C3807" t="s">
        <v>7936</v>
      </c>
    </row>
    <row r="3808" spans="1:3">
      <c r="A3808" s="57" t="s">
        <v>2843</v>
      </c>
      <c r="B3808" s="104" t="s">
        <v>636</v>
      </c>
      <c r="C3808" t="s">
        <v>7936</v>
      </c>
    </row>
    <row r="3809" spans="1:3">
      <c r="A3809" s="57" t="s">
        <v>2843</v>
      </c>
      <c r="B3809" s="104" t="s">
        <v>637</v>
      </c>
      <c r="C3809" t="s">
        <v>7936</v>
      </c>
    </row>
    <row r="3810" spans="1:3">
      <c r="A3810" s="57" t="s">
        <v>2843</v>
      </c>
      <c r="B3810" s="104" t="s">
        <v>638</v>
      </c>
      <c r="C3810" t="s">
        <v>7936</v>
      </c>
    </row>
    <row r="3811" spans="1:3">
      <c r="A3811" s="57" t="s">
        <v>2846</v>
      </c>
      <c r="B3811" s="104" t="s">
        <v>6420</v>
      </c>
      <c r="C3811" t="s">
        <v>7936</v>
      </c>
    </row>
    <row r="3812" spans="1:3">
      <c r="A3812" s="57" t="s">
        <v>2847</v>
      </c>
      <c r="B3812" s="104" t="s">
        <v>639</v>
      </c>
      <c r="C3812" t="s">
        <v>7936</v>
      </c>
    </row>
    <row r="3813" spans="1:3">
      <c r="A3813" s="57" t="s">
        <v>2848</v>
      </c>
      <c r="B3813" s="104" t="s">
        <v>640</v>
      </c>
      <c r="C3813" t="s">
        <v>7936</v>
      </c>
    </row>
    <row r="3814" spans="1:3">
      <c r="A3814" s="57" t="s">
        <v>2849</v>
      </c>
      <c r="B3814" s="104" t="s">
        <v>641</v>
      </c>
      <c r="C3814" t="s">
        <v>7936</v>
      </c>
    </row>
    <row r="3815" spans="1:3">
      <c r="A3815" s="57" t="s">
        <v>2847</v>
      </c>
      <c r="B3815" s="104" t="s">
        <v>642</v>
      </c>
      <c r="C3815" t="s">
        <v>7936</v>
      </c>
    </row>
    <row r="3816" spans="1:3">
      <c r="A3816" s="57" t="s">
        <v>2847</v>
      </c>
      <c r="B3816" s="104" t="s">
        <v>643</v>
      </c>
      <c r="C3816" t="s">
        <v>7936</v>
      </c>
    </row>
    <row r="3817" spans="1:3">
      <c r="A3817" s="57" t="s">
        <v>2847</v>
      </c>
      <c r="B3817" s="104" t="s">
        <v>644</v>
      </c>
      <c r="C3817" t="s">
        <v>7936</v>
      </c>
    </row>
    <row r="3818" spans="1:3">
      <c r="A3818" s="57" t="s">
        <v>2850</v>
      </c>
      <c r="B3818" s="104" t="s">
        <v>645</v>
      </c>
      <c r="C3818" t="s">
        <v>7936</v>
      </c>
    </row>
    <row r="3819" spans="1:3">
      <c r="A3819" s="57" t="s">
        <v>2850</v>
      </c>
      <c r="B3819" s="104" t="s">
        <v>646</v>
      </c>
      <c r="C3819" t="s">
        <v>7936</v>
      </c>
    </row>
    <row r="3820" spans="1:3">
      <c r="A3820" s="57" t="s">
        <v>2843</v>
      </c>
      <c r="B3820" s="104" t="s">
        <v>647</v>
      </c>
      <c r="C3820" t="s">
        <v>7936</v>
      </c>
    </row>
    <row r="3821" spans="1:3">
      <c r="A3821" s="57" t="s">
        <v>2843</v>
      </c>
      <c r="B3821" s="104" t="s">
        <v>648</v>
      </c>
      <c r="C3821" t="s">
        <v>7936</v>
      </c>
    </row>
    <row r="3822" spans="1:3">
      <c r="A3822" s="57" t="s">
        <v>2843</v>
      </c>
      <c r="B3822" s="104" t="s">
        <v>649</v>
      </c>
      <c r="C3822" t="s">
        <v>7936</v>
      </c>
    </row>
    <row r="3823" spans="1:3">
      <c r="A3823" s="57" t="s">
        <v>2843</v>
      </c>
      <c r="B3823" s="104" t="s">
        <v>650</v>
      </c>
      <c r="C3823" t="s">
        <v>7936</v>
      </c>
    </row>
    <row r="3824" spans="1:3">
      <c r="A3824" s="57" t="s">
        <v>2851</v>
      </c>
      <c r="B3824" s="104" t="s">
        <v>651</v>
      </c>
      <c r="C3824" t="s">
        <v>7936</v>
      </c>
    </row>
    <row r="3825" spans="1:3">
      <c r="A3825" s="57" t="s">
        <v>2852</v>
      </c>
      <c r="B3825" s="104" t="s">
        <v>652</v>
      </c>
      <c r="C3825" t="s">
        <v>7936</v>
      </c>
    </row>
    <row r="3826" spans="1:3">
      <c r="A3826" s="57" t="s">
        <v>2852</v>
      </c>
      <c r="B3826" s="104" t="s">
        <v>653</v>
      </c>
      <c r="C3826" t="s">
        <v>7936</v>
      </c>
    </row>
    <row r="3827" spans="1:3">
      <c r="A3827" s="57" t="s">
        <v>2852</v>
      </c>
      <c r="B3827" s="104" t="s">
        <v>654</v>
      </c>
      <c r="C3827" t="s">
        <v>7936</v>
      </c>
    </row>
    <row r="3828" spans="1:3">
      <c r="A3828" s="57" t="s">
        <v>2852</v>
      </c>
      <c r="B3828" s="104" t="s">
        <v>655</v>
      </c>
      <c r="C3828" t="s">
        <v>7936</v>
      </c>
    </row>
    <row r="3829" spans="1:3">
      <c r="A3829" s="57" t="s">
        <v>2852</v>
      </c>
      <c r="B3829" s="104" t="s">
        <v>656</v>
      </c>
      <c r="C3829" t="s">
        <v>7936</v>
      </c>
    </row>
    <row r="3830" spans="1:3">
      <c r="A3830" s="57" t="s">
        <v>2852</v>
      </c>
      <c r="B3830" s="104" t="s">
        <v>657</v>
      </c>
      <c r="C3830" t="s">
        <v>7936</v>
      </c>
    </row>
    <row r="3831" spans="1:3">
      <c r="A3831" s="57" t="s">
        <v>2852</v>
      </c>
      <c r="B3831" s="104" t="s">
        <v>658</v>
      </c>
      <c r="C3831" t="s">
        <v>7936</v>
      </c>
    </row>
    <row r="3832" spans="1:3">
      <c r="A3832" s="57" t="s">
        <v>2852</v>
      </c>
      <c r="B3832" s="104" t="s">
        <v>659</v>
      </c>
      <c r="C3832" t="s">
        <v>7936</v>
      </c>
    </row>
    <row r="3833" spans="1:3">
      <c r="A3833" s="57" t="s">
        <v>2853</v>
      </c>
      <c r="B3833" s="104" t="s">
        <v>6620</v>
      </c>
      <c r="C3833" t="s">
        <v>7936</v>
      </c>
    </row>
    <row r="3834" spans="1:3">
      <c r="A3834" s="57" t="s">
        <v>2854</v>
      </c>
      <c r="B3834" s="104" t="s">
        <v>2334</v>
      </c>
      <c r="C3834" t="s">
        <v>7936</v>
      </c>
    </row>
    <row r="3835" spans="1:3">
      <c r="A3835" s="57" t="s">
        <v>2849</v>
      </c>
      <c r="B3835" s="104" t="s">
        <v>2321</v>
      </c>
      <c r="C3835" t="s">
        <v>7936</v>
      </c>
    </row>
    <row r="3836" spans="1:3">
      <c r="A3836" s="57" t="s">
        <v>2855</v>
      </c>
      <c r="B3836" s="104" t="s">
        <v>660</v>
      </c>
      <c r="C3836" t="s">
        <v>7936</v>
      </c>
    </row>
    <row r="3837" spans="1:3">
      <c r="A3837" s="57" t="s">
        <v>2855</v>
      </c>
      <c r="B3837" s="104" t="s">
        <v>661</v>
      </c>
      <c r="C3837" t="s">
        <v>7936</v>
      </c>
    </row>
    <row r="3838" spans="1:3">
      <c r="A3838" s="57" t="s">
        <v>2856</v>
      </c>
      <c r="B3838" s="104" t="s">
        <v>6616</v>
      </c>
      <c r="C3838" t="s">
        <v>7936</v>
      </c>
    </row>
    <row r="3839" spans="1:3">
      <c r="A3839" s="57" t="s">
        <v>2857</v>
      </c>
      <c r="B3839" s="104" t="s">
        <v>662</v>
      </c>
      <c r="C3839" t="s">
        <v>7936</v>
      </c>
    </row>
    <row r="3840" spans="1:3">
      <c r="A3840" s="57" t="s">
        <v>2858</v>
      </c>
      <c r="B3840" s="104" t="s">
        <v>663</v>
      </c>
      <c r="C3840" t="s">
        <v>7936</v>
      </c>
    </row>
    <row r="3841" spans="1:3">
      <c r="A3841" s="57" t="s">
        <v>2859</v>
      </c>
      <c r="B3841" s="104" t="s">
        <v>664</v>
      </c>
      <c r="C3841" t="s">
        <v>7936</v>
      </c>
    </row>
    <row r="3842" spans="1:3">
      <c r="A3842" s="57" t="s">
        <v>2860</v>
      </c>
      <c r="B3842" s="104" t="s">
        <v>665</v>
      </c>
      <c r="C3842" t="s">
        <v>7936</v>
      </c>
    </row>
    <row r="3843" spans="1:3">
      <c r="A3843" s="57" t="s">
        <v>2860</v>
      </c>
      <c r="B3843" s="104" t="s">
        <v>666</v>
      </c>
      <c r="C3843" t="s">
        <v>7936</v>
      </c>
    </row>
    <row r="3844" spans="1:3">
      <c r="A3844" s="57" t="s">
        <v>2860</v>
      </c>
      <c r="B3844" s="104" t="s">
        <v>667</v>
      </c>
      <c r="C3844" t="s">
        <v>7936</v>
      </c>
    </row>
    <row r="3845" spans="1:3">
      <c r="A3845" s="57" t="s">
        <v>2860</v>
      </c>
      <c r="B3845" s="104" t="s">
        <v>668</v>
      </c>
      <c r="C3845" t="s">
        <v>7936</v>
      </c>
    </row>
    <row r="3846" spans="1:3">
      <c r="A3846" s="57" t="s">
        <v>2860</v>
      </c>
      <c r="B3846" s="104" t="s">
        <v>669</v>
      </c>
      <c r="C3846" t="s">
        <v>7936</v>
      </c>
    </row>
    <row r="3847" spans="1:3">
      <c r="A3847" s="57" t="s">
        <v>2860</v>
      </c>
      <c r="B3847" s="104" t="s">
        <v>670</v>
      </c>
      <c r="C3847" t="s">
        <v>7936</v>
      </c>
    </row>
    <row r="3848" spans="1:3">
      <c r="A3848" s="57" t="s">
        <v>2860</v>
      </c>
      <c r="B3848" s="104" t="s">
        <v>671</v>
      </c>
      <c r="C3848" t="s">
        <v>7936</v>
      </c>
    </row>
    <row r="3849" spans="1:3">
      <c r="A3849" s="57" t="s">
        <v>2860</v>
      </c>
      <c r="B3849" s="104" t="s">
        <v>2436</v>
      </c>
      <c r="C3849" t="s">
        <v>7936</v>
      </c>
    </row>
    <row r="3850" spans="1:3">
      <c r="A3850" s="57" t="s">
        <v>2861</v>
      </c>
      <c r="B3850" s="104" t="s">
        <v>672</v>
      </c>
      <c r="C3850" t="s">
        <v>7936</v>
      </c>
    </row>
    <row r="3851" spans="1:3">
      <c r="A3851" s="57" t="s">
        <v>2862</v>
      </c>
      <c r="B3851" s="104" t="s">
        <v>673</v>
      </c>
      <c r="C3851" t="s">
        <v>7936</v>
      </c>
    </row>
    <row r="3852" spans="1:3">
      <c r="A3852" s="57" t="s">
        <v>2859</v>
      </c>
      <c r="B3852" s="104" t="s">
        <v>674</v>
      </c>
      <c r="C3852" t="s">
        <v>7936</v>
      </c>
    </row>
    <row r="3853" spans="1:3">
      <c r="A3853" s="57" t="s">
        <v>2863</v>
      </c>
      <c r="B3853" s="104" t="s">
        <v>675</v>
      </c>
      <c r="C3853" t="s">
        <v>7936</v>
      </c>
    </row>
    <row r="3854" spans="1:3">
      <c r="A3854" s="57" t="s">
        <v>7333</v>
      </c>
      <c r="B3854" s="104" t="s">
        <v>6497</v>
      </c>
      <c r="C3854" t="s">
        <v>7936</v>
      </c>
    </row>
    <row r="3855" spans="1:3">
      <c r="A3855" s="57" t="s">
        <v>2859</v>
      </c>
      <c r="B3855" s="104" t="s">
        <v>6479</v>
      </c>
      <c r="C3855" t="s">
        <v>7936</v>
      </c>
    </row>
    <row r="3856" spans="1:3">
      <c r="A3856" s="57" t="s">
        <v>6320</v>
      </c>
      <c r="B3856" s="104" t="s">
        <v>6504</v>
      </c>
      <c r="C3856" t="s">
        <v>7936</v>
      </c>
    </row>
    <row r="3857" spans="1:3">
      <c r="A3857" s="57" t="s">
        <v>2864</v>
      </c>
      <c r="B3857" s="104" t="s">
        <v>6582</v>
      </c>
      <c r="C3857" t="s">
        <v>7936</v>
      </c>
    </row>
    <row r="3858" spans="1:3">
      <c r="A3858" s="57" t="s">
        <v>2865</v>
      </c>
      <c r="B3858" s="104" t="s">
        <v>676</v>
      </c>
      <c r="C3858" t="s">
        <v>7936</v>
      </c>
    </row>
    <row r="3859" spans="1:3">
      <c r="A3859" s="57" t="s">
        <v>7356</v>
      </c>
      <c r="B3859" s="104" t="s">
        <v>677</v>
      </c>
      <c r="C3859" t="s">
        <v>7936</v>
      </c>
    </row>
    <row r="3860" spans="1:3">
      <c r="A3860" s="57" t="s">
        <v>6194</v>
      </c>
      <c r="B3860" s="104" t="s">
        <v>678</v>
      </c>
      <c r="C3860" t="s">
        <v>7936</v>
      </c>
    </row>
    <row r="3861" spans="1:3">
      <c r="A3861" s="57" t="s">
        <v>2866</v>
      </c>
      <c r="B3861" s="104" t="s">
        <v>679</v>
      </c>
      <c r="C3861" t="s">
        <v>7936</v>
      </c>
    </row>
    <row r="3862" spans="1:3">
      <c r="A3862" s="57" t="s">
        <v>2865</v>
      </c>
      <c r="B3862" s="104" t="s">
        <v>6548</v>
      </c>
      <c r="C3862" t="s">
        <v>7936</v>
      </c>
    </row>
    <row r="3863" spans="1:3">
      <c r="A3863" s="57" t="s">
        <v>2867</v>
      </c>
      <c r="B3863" s="104" t="s">
        <v>6637</v>
      </c>
      <c r="C3863" t="s">
        <v>7936</v>
      </c>
    </row>
    <row r="3864" spans="1:3">
      <c r="A3864" s="57" t="s">
        <v>2867</v>
      </c>
      <c r="B3864" s="104" t="s">
        <v>680</v>
      </c>
      <c r="C3864" t="s">
        <v>7936</v>
      </c>
    </row>
    <row r="3865" spans="1:3">
      <c r="A3865" s="57" t="s">
        <v>2867</v>
      </c>
      <c r="B3865" s="104" t="s">
        <v>681</v>
      </c>
      <c r="C3865" t="s">
        <v>7936</v>
      </c>
    </row>
    <row r="3866" spans="1:3">
      <c r="A3866" s="57" t="s">
        <v>2868</v>
      </c>
      <c r="B3866" s="104" t="s">
        <v>6641</v>
      </c>
      <c r="C3866" t="s">
        <v>7936</v>
      </c>
    </row>
    <row r="3867" spans="1:3">
      <c r="A3867" s="57" t="s">
        <v>2869</v>
      </c>
      <c r="B3867" s="104" t="s">
        <v>682</v>
      </c>
      <c r="C3867" t="s">
        <v>7936</v>
      </c>
    </row>
    <row r="3868" spans="1:3">
      <c r="A3868" s="57" t="s">
        <v>2869</v>
      </c>
      <c r="B3868" s="104" t="s">
        <v>683</v>
      </c>
      <c r="C3868" t="s">
        <v>7936</v>
      </c>
    </row>
    <row r="3869" spans="1:3">
      <c r="A3869" s="57" t="s">
        <v>7334</v>
      </c>
      <c r="B3869" s="104" t="s">
        <v>2059</v>
      </c>
      <c r="C3869" t="s">
        <v>7936</v>
      </c>
    </row>
    <row r="3870" spans="1:3">
      <c r="A3870" s="57" t="s">
        <v>2870</v>
      </c>
      <c r="B3870" s="104" t="s">
        <v>685</v>
      </c>
      <c r="C3870" t="s">
        <v>7936</v>
      </c>
    </row>
    <row r="3871" spans="1:3">
      <c r="A3871" s="57" t="s">
        <v>7334</v>
      </c>
      <c r="B3871" s="104" t="s">
        <v>686</v>
      </c>
      <c r="C3871" t="s">
        <v>7936</v>
      </c>
    </row>
    <row r="3872" spans="1:3">
      <c r="A3872" s="57" t="s">
        <v>2871</v>
      </c>
      <c r="B3872" s="104" t="s">
        <v>6628</v>
      </c>
      <c r="C3872" t="s">
        <v>7936</v>
      </c>
    </row>
    <row r="3873" spans="1:3">
      <c r="A3873" s="57" t="s">
        <v>2872</v>
      </c>
      <c r="B3873" s="104" t="s">
        <v>6642</v>
      </c>
      <c r="C3873" t="s">
        <v>7936</v>
      </c>
    </row>
    <row r="3874" spans="1:3">
      <c r="A3874" s="57" t="s">
        <v>2873</v>
      </c>
      <c r="B3874" s="104" t="s">
        <v>6643</v>
      </c>
      <c r="C3874" t="s">
        <v>7936</v>
      </c>
    </row>
    <row r="3875" spans="1:3">
      <c r="A3875" s="57" t="s">
        <v>2874</v>
      </c>
      <c r="B3875" s="104" t="s">
        <v>687</v>
      </c>
      <c r="C3875" t="s">
        <v>7936</v>
      </c>
    </row>
    <row r="3876" spans="1:3">
      <c r="A3876" s="57" t="s">
        <v>2874</v>
      </c>
      <c r="B3876" s="104" t="s">
        <v>688</v>
      </c>
      <c r="C3876" t="s">
        <v>7936</v>
      </c>
    </row>
    <row r="3877" spans="1:3">
      <c r="A3877" s="57" t="s">
        <v>2875</v>
      </c>
      <c r="B3877" s="104" t="s">
        <v>689</v>
      </c>
      <c r="C3877" t="s">
        <v>7936</v>
      </c>
    </row>
    <row r="3878" spans="1:3">
      <c r="A3878" s="57" t="s">
        <v>2865</v>
      </c>
      <c r="B3878" s="104" t="s">
        <v>690</v>
      </c>
      <c r="C3878" t="s">
        <v>7936</v>
      </c>
    </row>
    <row r="3879" spans="1:3">
      <c r="A3879" s="57" t="s">
        <v>2874</v>
      </c>
      <c r="B3879" s="104" t="s">
        <v>691</v>
      </c>
      <c r="C3879" t="s">
        <v>7936</v>
      </c>
    </row>
    <row r="3880" spans="1:3">
      <c r="A3880" s="57" t="s">
        <v>2874</v>
      </c>
      <c r="B3880" s="104" t="s">
        <v>692</v>
      </c>
      <c r="C3880" t="s">
        <v>7936</v>
      </c>
    </row>
    <row r="3881" spans="1:3">
      <c r="A3881" s="57" t="s">
        <v>2874</v>
      </c>
      <c r="B3881" s="104" t="s">
        <v>693</v>
      </c>
      <c r="C3881" t="s">
        <v>7936</v>
      </c>
    </row>
    <row r="3882" spans="1:3">
      <c r="A3882" s="57" t="s">
        <v>2874</v>
      </c>
      <c r="B3882" s="104" t="s">
        <v>694</v>
      </c>
      <c r="C3882" t="s">
        <v>7936</v>
      </c>
    </row>
    <row r="3883" spans="1:3">
      <c r="A3883" s="57" t="s">
        <v>2876</v>
      </c>
      <c r="B3883" s="104" t="s">
        <v>695</v>
      </c>
      <c r="C3883" t="s">
        <v>7936</v>
      </c>
    </row>
    <row r="3884" spans="1:3">
      <c r="A3884" s="57" t="s">
        <v>2877</v>
      </c>
      <c r="B3884" s="104" t="s">
        <v>696</v>
      </c>
      <c r="C3884" t="s">
        <v>7936</v>
      </c>
    </row>
    <row r="3885" spans="1:3">
      <c r="A3885" s="57" t="s">
        <v>2878</v>
      </c>
      <c r="B3885" s="104" t="s">
        <v>697</v>
      </c>
      <c r="C3885" t="s">
        <v>7936</v>
      </c>
    </row>
    <row r="3886" spans="1:3">
      <c r="A3886" s="57"/>
      <c r="B3886" s="104" t="s">
        <v>698</v>
      </c>
      <c r="C3886" t="s">
        <v>7936</v>
      </c>
    </row>
    <row r="3887" spans="1:3">
      <c r="A3887" s="57" t="s">
        <v>2879</v>
      </c>
      <c r="B3887" s="104" t="s">
        <v>6647</v>
      </c>
      <c r="C3887" t="s">
        <v>7936</v>
      </c>
    </row>
    <row r="3888" spans="1:3">
      <c r="A3888" s="57" t="s">
        <v>2880</v>
      </c>
      <c r="B3888" s="104" t="s">
        <v>699</v>
      </c>
      <c r="C3888" t="s">
        <v>7936</v>
      </c>
    </row>
    <row r="3889" spans="1:3">
      <c r="A3889" s="57" t="s">
        <v>2881</v>
      </c>
      <c r="B3889" s="104" t="s">
        <v>700</v>
      </c>
      <c r="C3889" t="s">
        <v>7936</v>
      </c>
    </row>
    <row r="3890" spans="1:3">
      <c r="A3890" s="57" t="s">
        <v>2881</v>
      </c>
      <c r="B3890" s="104" t="s">
        <v>701</v>
      </c>
      <c r="C3890" t="s">
        <v>7936</v>
      </c>
    </row>
    <row r="3891" spans="1:3">
      <c r="A3891" s="57" t="s">
        <v>2881</v>
      </c>
      <c r="B3891" s="104" t="s">
        <v>702</v>
      </c>
      <c r="C3891" t="s">
        <v>7936</v>
      </c>
    </row>
    <row r="3892" spans="1:3">
      <c r="A3892" s="57" t="s">
        <v>2882</v>
      </c>
      <c r="B3892" s="104" t="s">
        <v>703</v>
      </c>
      <c r="C3892" t="s">
        <v>7936</v>
      </c>
    </row>
    <row r="3893" spans="1:3">
      <c r="A3893" s="57" t="s">
        <v>2883</v>
      </c>
      <c r="B3893" s="104" t="s">
        <v>6650</v>
      </c>
      <c r="C3893" t="s">
        <v>7936</v>
      </c>
    </row>
    <row r="3894" spans="1:3">
      <c r="A3894" s="57" t="s">
        <v>2874</v>
      </c>
      <c r="B3894" s="104" t="s">
        <v>704</v>
      </c>
      <c r="C3894" t="s">
        <v>7936</v>
      </c>
    </row>
    <row r="3895" spans="1:3">
      <c r="A3895" s="57" t="s">
        <v>2874</v>
      </c>
      <c r="B3895" s="104" t="s">
        <v>705</v>
      </c>
      <c r="C3895" t="s">
        <v>7936</v>
      </c>
    </row>
    <row r="3896" spans="1:3">
      <c r="A3896" s="57" t="s">
        <v>2874</v>
      </c>
      <c r="B3896" s="104" t="s">
        <v>706</v>
      </c>
      <c r="C3896" t="s">
        <v>7936</v>
      </c>
    </row>
    <row r="3897" spans="1:3">
      <c r="A3897" s="57" t="s">
        <v>2873</v>
      </c>
      <c r="B3897" s="104" t="s">
        <v>6654</v>
      </c>
      <c r="C3897" t="s">
        <v>7936</v>
      </c>
    </row>
    <row r="3898" spans="1:3">
      <c r="A3898" s="57" t="s">
        <v>2884</v>
      </c>
      <c r="B3898" s="104" t="s">
        <v>6534</v>
      </c>
      <c r="C3898" t="s">
        <v>7936</v>
      </c>
    </row>
    <row r="3899" spans="1:3">
      <c r="A3899" s="57" t="s">
        <v>2885</v>
      </c>
      <c r="B3899" s="104" t="s">
        <v>6488</v>
      </c>
      <c r="C3899" t="s">
        <v>7936</v>
      </c>
    </row>
    <row r="3900" spans="1:3">
      <c r="A3900" s="57" t="s">
        <v>2886</v>
      </c>
      <c r="B3900" s="104" t="s">
        <v>707</v>
      </c>
      <c r="C3900" t="s">
        <v>7936</v>
      </c>
    </row>
    <row r="3901" spans="1:3">
      <c r="A3901" s="57" t="s">
        <v>2887</v>
      </c>
      <c r="B3901" s="104" t="s">
        <v>708</v>
      </c>
      <c r="C3901" t="s">
        <v>7936</v>
      </c>
    </row>
    <row r="3902" spans="1:3">
      <c r="A3902" s="57" t="s">
        <v>2874</v>
      </c>
      <c r="B3902" s="104" t="s">
        <v>709</v>
      </c>
      <c r="C3902" t="s">
        <v>7936</v>
      </c>
    </row>
    <row r="3903" spans="1:3">
      <c r="A3903" s="57" t="s">
        <v>2874</v>
      </c>
      <c r="B3903" s="104" t="s">
        <v>710</v>
      </c>
      <c r="C3903" t="s">
        <v>7936</v>
      </c>
    </row>
    <row r="3904" spans="1:3">
      <c r="A3904" s="57" t="s">
        <v>2888</v>
      </c>
      <c r="B3904" s="104" t="s">
        <v>711</v>
      </c>
      <c r="C3904" t="s">
        <v>7936</v>
      </c>
    </row>
    <row r="3905" spans="1:3">
      <c r="A3905" s="57" t="s">
        <v>2889</v>
      </c>
      <c r="B3905" s="104" t="s">
        <v>712</v>
      </c>
      <c r="C3905" t="s">
        <v>7936</v>
      </c>
    </row>
    <row r="3906" spans="1:3">
      <c r="A3906" s="57" t="s">
        <v>2889</v>
      </c>
      <c r="B3906" s="104" t="s">
        <v>713</v>
      </c>
      <c r="C3906" t="s">
        <v>7936</v>
      </c>
    </row>
    <row r="3907" spans="1:3">
      <c r="A3907" s="57" t="s">
        <v>2874</v>
      </c>
      <c r="B3907" s="104" t="s">
        <v>714</v>
      </c>
      <c r="C3907" t="s">
        <v>7936</v>
      </c>
    </row>
    <row r="3908" spans="1:3">
      <c r="A3908" s="57" t="s">
        <v>2890</v>
      </c>
      <c r="B3908" s="104" t="s">
        <v>715</v>
      </c>
      <c r="C3908" t="s">
        <v>7936</v>
      </c>
    </row>
    <row r="3909" spans="1:3">
      <c r="A3909" s="57" t="s">
        <v>2891</v>
      </c>
      <c r="B3909" s="104" t="s">
        <v>6660</v>
      </c>
      <c r="C3909" t="s">
        <v>7936</v>
      </c>
    </row>
    <row r="3910" spans="1:3">
      <c r="A3910" s="57" t="s">
        <v>6168</v>
      </c>
      <c r="B3910" s="104" t="s">
        <v>6662</v>
      </c>
      <c r="C3910" t="s">
        <v>7936</v>
      </c>
    </row>
    <row r="3911" spans="1:3">
      <c r="A3911" s="57" t="s">
        <v>2892</v>
      </c>
      <c r="B3911" s="104" t="s">
        <v>716</v>
      </c>
      <c r="C3911" t="s">
        <v>7936</v>
      </c>
    </row>
    <row r="3912" spans="1:3">
      <c r="A3912" s="57" t="s">
        <v>2893</v>
      </c>
      <c r="B3912" s="104" t="s">
        <v>717</v>
      </c>
      <c r="C3912" t="s">
        <v>7936</v>
      </c>
    </row>
    <row r="3913" spans="1:3">
      <c r="A3913" s="57" t="s">
        <v>2894</v>
      </c>
      <c r="B3913" s="104" t="s">
        <v>718</v>
      </c>
      <c r="C3913" t="s">
        <v>7936</v>
      </c>
    </row>
    <row r="3914" spans="1:3">
      <c r="A3914" s="57" t="s">
        <v>2894</v>
      </c>
      <c r="B3914" s="104" t="s">
        <v>719</v>
      </c>
      <c r="C3914" t="s">
        <v>7936</v>
      </c>
    </row>
    <row r="3915" spans="1:3">
      <c r="A3915" s="57" t="s">
        <v>2894</v>
      </c>
      <c r="B3915" s="104" t="s">
        <v>720</v>
      </c>
      <c r="C3915" t="s">
        <v>7936</v>
      </c>
    </row>
    <row r="3916" spans="1:3">
      <c r="A3916" s="57" t="s">
        <v>3726</v>
      </c>
      <c r="B3916" s="104" t="s">
        <v>721</v>
      </c>
      <c r="C3916" t="s">
        <v>7936</v>
      </c>
    </row>
    <row r="3917" spans="1:3">
      <c r="A3917" s="57" t="s">
        <v>3726</v>
      </c>
      <c r="B3917" s="104" t="s">
        <v>722</v>
      </c>
      <c r="C3917" t="s">
        <v>7936</v>
      </c>
    </row>
    <row r="3918" spans="1:3">
      <c r="A3918" s="57" t="s">
        <v>3726</v>
      </c>
      <c r="B3918" s="104" t="s">
        <v>723</v>
      </c>
      <c r="C3918" t="s">
        <v>7936</v>
      </c>
    </row>
    <row r="3919" spans="1:3">
      <c r="A3919" s="57" t="s">
        <v>3726</v>
      </c>
      <c r="B3919" s="104" t="s">
        <v>724</v>
      </c>
      <c r="C3919" t="s">
        <v>7936</v>
      </c>
    </row>
    <row r="3920" spans="1:3">
      <c r="A3920" s="57" t="s">
        <v>2895</v>
      </c>
      <c r="B3920" s="104" t="s">
        <v>6406</v>
      </c>
      <c r="C3920" t="s">
        <v>7936</v>
      </c>
    </row>
    <row r="3921" spans="1:3">
      <c r="A3921" s="57" t="s">
        <v>2896</v>
      </c>
      <c r="B3921" s="104" t="s">
        <v>6663</v>
      </c>
      <c r="C3921" t="s">
        <v>7936</v>
      </c>
    </row>
    <row r="3922" spans="1:3">
      <c r="A3922" s="57" t="s">
        <v>2894</v>
      </c>
      <c r="B3922" s="104" t="s">
        <v>6665</v>
      </c>
      <c r="C3922" t="s">
        <v>7936</v>
      </c>
    </row>
    <row r="3923" spans="1:3">
      <c r="A3923" s="57" t="s">
        <v>2876</v>
      </c>
      <c r="B3923" s="104" t="s">
        <v>6667</v>
      </c>
      <c r="C3923" t="s">
        <v>7936</v>
      </c>
    </row>
    <row r="3924" spans="1:3">
      <c r="A3924" s="57" t="s">
        <v>2897</v>
      </c>
      <c r="B3924" s="104" t="s">
        <v>725</v>
      </c>
      <c r="C3924" t="s">
        <v>7936</v>
      </c>
    </row>
    <row r="3925" spans="1:3">
      <c r="A3925" s="57" t="s">
        <v>2898</v>
      </c>
      <c r="B3925" s="104" t="s">
        <v>726</v>
      </c>
      <c r="C3925" t="s">
        <v>7936</v>
      </c>
    </row>
    <row r="3926" spans="1:3">
      <c r="A3926" s="57" t="s">
        <v>6194</v>
      </c>
      <c r="B3926" s="104" t="s">
        <v>727</v>
      </c>
      <c r="C3926" t="s">
        <v>7936</v>
      </c>
    </row>
    <row r="3927" spans="1:3">
      <c r="A3927" s="57" t="s">
        <v>2881</v>
      </c>
      <c r="B3927" s="104" t="s">
        <v>728</v>
      </c>
      <c r="C3927" t="s">
        <v>7936</v>
      </c>
    </row>
    <row r="3928" spans="1:3">
      <c r="A3928" s="57" t="s">
        <v>2881</v>
      </c>
      <c r="B3928" s="104" t="s">
        <v>729</v>
      </c>
      <c r="C3928" t="s">
        <v>7936</v>
      </c>
    </row>
    <row r="3929" spans="1:3">
      <c r="A3929" s="57" t="s">
        <v>2831</v>
      </c>
      <c r="B3929" s="104" t="s">
        <v>6672</v>
      </c>
      <c r="C3929" t="s">
        <v>7936</v>
      </c>
    </row>
    <row r="3930" spans="1:3">
      <c r="A3930" s="57" t="s">
        <v>232</v>
      </c>
      <c r="B3930" s="104" t="s">
        <v>2203</v>
      </c>
      <c r="C3930" t="s">
        <v>7936</v>
      </c>
    </row>
    <row r="3931" spans="1:3">
      <c r="A3931" s="57" t="s">
        <v>3785</v>
      </c>
      <c r="B3931" s="104" t="s">
        <v>6530</v>
      </c>
      <c r="C3931" t="s">
        <v>7936</v>
      </c>
    </row>
    <row r="3932" spans="1:3">
      <c r="A3932" s="57" t="s">
        <v>3705</v>
      </c>
      <c r="B3932" s="104" t="s">
        <v>6673</v>
      </c>
      <c r="C3932" t="s">
        <v>7936</v>
      </c>
    </row>
    <row r="3933" spans="1:3">
      <c r="A3933" s="57" t="s">
        <v>2899</v>
      </c>
      <c r="B3933" s="104" t="s">
        <v>6675</v>
      </c>
      <c r="C3933" t="s">
        <v>7936</v>
      </c>
    </row>
    <row r="3934" spans="1:3">
      <c r="A3934" s="57" t="s">
        <v>2900</v>
      </c>
      <c r="B3934" s="104" t="s">
        <v>6677</v>
      </c>
      <c r="C3934" t="s">
        <v>7936</v>
      </c>
    </row>
    <row r="3935" spans="1:3">
      <c r="A3935" s="57" t="s">
        <v>2901</v>
      </c>
      <c r="B3935" s="104" t="s">
        <v>2371</v>
      </c>
      <c r="C3935" t="s">
        <v>7936</v>
      </c>
    </row>
    <row r="3936" spans="1:3">
      <c r="A3936" s="57" t="s">
        <v>2902</v>
      </c>
      <c r="B3936" s="104" t="s">
        <v>2405</v>
      </c>
      <c r="C3936" t="s">
        <v>7936</v>
      </c>
    </row>
    <row r="3937" spans="1:3">
      <c r="A3937" s="57" t="s">
        <v>2903</v>
      </c>
      <c r="B3937" s="104" t="s">
        <v>2347</v>
      </c>
      <c r="C3937" t="s">
        <v>7936</v>
      </c>
    </row>
    <row r="3938" spans="1:3">
      <c r="A3938" s="57" t="s">
        <v>2904</v>
      </c>
      <c r="B3938" s="104" t="s">
        <v>2352</v>
      </c>
      <c r="C3938" t="s">
        <v>7936</v>
      </c>
    </row>
    <row r="3939" spans="1:3">
      <c r="A3939" s="57" t="s">
        <v>3739</v>
      </c>
      <c r="B3939" s="104" t="s">
        <v>2354</v>
      </c>
      <c r="C3939" t="s">
        <v>7936</v>
      </c>
    </row>
    <row r="3940" spans="1:3">
      <c r="A3940" s="57" t="s">
        <v>3739</v>
      </c>
      <c r="B3940" s="104" t="s">
        <v>2359</v>
      </c>
      <c r="C3940" t="s">
        <v>7936</v>
      </c>
    </row>
    <row r="3941" spans="1:3">
      <c r="A3941" s="57" t="s">
        <v>3785</v>
      </c>
      <c r="B3941" s="104" t="s">
        <v>2362</v>
      </c>
      <c r="C3941" t="s">
        <v>7936</v>
      </c>
    </row>
    <row r="3942" spans="1:3">
      <c r="A3942" s="57" t="s">
        <v>3785</v>
      </c>
      <c r="B3942" s="104" t="s">
        <v>2365</v>
      </c>
      <c r="C3942" t="s">
        <v>7936</v>
      </c>
    </row>
    <row r="3943" spans="1:3">
      <c r="A3943" s="57" t="s">
        <v>3785</v>
      </c>
      <c r="B3943" s="104" t="s">
        <v>2368</v>
      </c>
      <c r="C3943" t="s">
        <v>7936</v>
      </c>
    </row>
    <row r="3944" spans="1:3">
      <c r="A3944" s="57" t="s">
        <v>3785</v>
      </c>
      <c r="B3944" s="104" t="s">
        <v>2374</v>
      </c>
      <c r="C3944" t="s">
        <v>7936</v>
      </c>
    </row>
    <row r="3945" spans="1:3">
      <c r="A3945" s="57" t="s">
        <v>3785</v>
      </c>
      <c r="B3945" s="104" t="s">
        <v>2377</v>
      </c>
      <c r="C3945" t="s">
        <v>7936</v>
      </c>
    </row>
    <row r="3946" spans="1:3">
      <c r="A3946" s="57" t="s">
        <v>3785</v>
      </c>
      <c r="B3946" s="104" t="s">
        <v>2379</v>
      </c>
      <c r="C3946" t="s">
        <v>7936</v>
      </c>
    </row>
    <row r="3947" spans="1:3">
      <c r="A3947" s="57" t="s">
        <v>2905</v>
      </c>
      <c r="B3947" s="104" t="s">
        <v>2385</v>
      </c>
      <c r="C3947" t="s">
        <v>7936</v>
      </c>
    </row>
    <row r="3948" spans="1:3">
      <c r="A3948" s="57" t="s">
        <v>2906</v>
      </c>
      <c r="B3948" s="104" t="s">
        <v>2388</v>
      </c>
      <c r="C3948" t="s">
        <v>7936</v>
      </c>
    </row>
    <row r="3949" spans="1:3">
      <c r="A3949" s="57"/>
      <c r="B3949" s="104" t="s">
        <v>2391</v>
      </c>
      <c r="C3949" t="s">
        <v>7936</v>
      </c>
    </row>
    <row r="3950" spans="1:3">
      <c r="A3950" s="57"/>
      <c r="B3950" s="104" t="s">
        <v>2394</v>
      </c>
      <c r="C3950" t="s">
        <v>7936</v>
      </c>
    </row>
    <row r="3951" spans="1:3">
      <c r="A3951" s="57"/>
      <c r="B3951" s="104" t="s">
        <v>2399</v>
      </c>
      <c r="C3951" t="s">
        <v>7936</v>
      </c>
    </row>
    <row r="3952" spans="1:3">
      <c r="A3952" s="57"/>
      <c r="B3952" s="104" t="s">
        <v>2402</v>
      </c>
      <c r="C3952" t="s">
        <v>7936</v>
      </c>
    </row>
    <row r="3953" spans="1:3">
      <c r="A3953" s="57"/>
      <c r="B3953" s="104" t="s">
        <v>6683</v>
      </c>
      <c r="C3953" t="s">
        <v>7936</v>
      </c>
    </row>
    <row r="3954" spans="1:3">
      <c r="A3954" s="57"/>
      <c r="B3954" s="104" t="s">
        <v>6685</v>
      </c>
      <c r="C3954" t="s">
        <v>7936</v>
      </c>
    </row>
    <row r="3955" spans="1:3">
      <c r="A3955" s="57"/>
      <c r="B3955" s="104" t="s">
        <v>6687</v>
      </c>
      <c r="C3955" t="s">
        <v>7936</v>
      </c>
    </row>
    <row r="3956" spans="1:3">
      <c r="A3956" s="57"/>
      <c r="B3956" s="104" t="s">
        <v>6689</v>
      </c>
      <c r="C3956" t="s">
        <v>7936</v>
      </c>
    </row>
    <row r="3957" spans="1:3">
      <c r="A3957" s="57"/>
      <c r="B3957" s="104" t="s">
        <v>6690</v>
      </c>
      <c r="C3957" t="s">
        <v>7936</v>
      </c>
    </row>
    <row r="3958" spans="1:3">
      <c r="A3958" s="57"/>
      <c r="B3958" s="104" t="s">
        <v>6691</v>
      </c>
      <c r="C3958" t="s">
        <v>7936</v>
      </c>
    </row>
    <row r="3959" spans="1:3">
      <c r="A3959" s="57"/>
      <c r="B3959" s="104" t="s">
        <v>6693</v>
      </c>
      <c r="C3959" t="s">
        <v>7936</v>
      </c>
    </row>
    <row r="3960" spans="1:3">
      <c r="A3960" s="57"/>
      <c r="B3960" s="104" t="s">
        <v>6695</v>
      </c>
      <c r="C3960" t="s">
        <v>7936</v>
      </c>
    </row>
    <row r="3961" spans="1:3">
      <c r="A3961" s="57"/>
      <c r="B3961" s="104" t="s">
        <v>6696</v>
      </c>
      <c r="C3961" t="s">
        <v>7936</v>
      </c>
    </row>
    <row r="3962" spans="1:3">
      <c r="A3962" s="57"/>
      <c r="B3962" s="104" t="s">
        <v>6697</v>
      </c>
      <c r="C3962" t="s">
        <v>7936</v>
      </c>
    </row>
    <row r="3963" spans="1:3">
      <c r="A3963" s="57"/>
      <c r="B3963" s="104" t="s">
        <v>6698</v>
      </c>
      <c r="C3963" t="s">
        <v>7936</v>
      </c>
    </row>
    <row r="3964" spans="1:3">
      <c r="A3964" s="57"/>
      <c r="B3964" s="104" t="s">
        <v>6699</v>
      </c>
      <c r="C3964" t="s">
        <v>7936</v>
      </c>
    </row>
    <row r="3965" spans="1:3">
      <c r="A3965" s="57"/>
      <c r="B3965" s="104" t="s">
        <v>6701</v>
      </c>
      <c r="C3965" t="s">
        <v>7936</v>
      </c>
    </row>
    <row r="3966" spans="1:3">
      <c r="A3966" s="57"/>
      <c r="B3966" s="104" t="s">
        <v>6703</v>
      </c>
      <c r="C3966" t="s">
        <v>7936</v>
      </c>
    </row>
    <row r="3967" spans="1:3">
      <c r="A3967" s="57"/>
      <c r="B3967" s="104" t="s">
        <v>6705</v>
      </c>
      <c r="C3967" t="s">
        <v>7936</v>
      </c>
    </row>
    <row r="3968" spans="1:3">
      <c r="A3968" s="57"/>
      <c r="B3968" s="104" t="s">
        <v>6708</v>
      </c>
      <c r="C3968" t="s">
        <v>7936</v>
      </c>
    </row>
    <row r="3969" spans="1:3">
      <c r="A3969" s="57"/>
      <c r="B3969" s="104" t="s">
        <v>6710</v>
      </c>
      <c r="C3969" t="s">
        <v>7936</v>
      </c>
    </row>
    <row r="3970" spans="1:3">
      <c r="A3970" s="57"/>
      <c r="B3970" s="104" t="s">
        <v>6712</v>
      </c>
      <c r="C3970" t="s">
        <v>7936</v>
      </c>
    </row>
    <row r="3971" spans="1:3">
      <c r="A3971" s="57"/>
      <c r="B3971" s="104" t="s">
        <v>2356</v>
      </c>
      <c r="C3971" t="s">
        <v>7936</v>
      </c>
    </row>
    <row r="3972" spans="1:3">
      <c r="A3972" s="57"/>
      <c r="B3972" s="104" t="s">
        <v>2397</v>
      </c>
      <c r="C3972" t="s">
        <v>7936</v>
      </c>
    </row>
    <row r="3973" spans="1:3">
      <c r="A3973" s="57"/>
      <c r="B3973" s="104" t="s">
        <v>6716</v>
      </c>
      <c r="C3973" t="s">
        <v>7936</v>
      </c>
    </row>
    <row r="3974" spans="1:3">
      <c r="A3974" s="57"/>
      <c r="B3974" s="104" t="s">
        <v>2382</v>
      </c>
      <c r="C3974" t="s">
        <v>7936</v>
      </c>
    </row>
    <row r="3975" spans="1:3">
      <c r="A3975" s="57"/>
      <c r="B3975" s="104" t="s">
        <v>6719</v>
      </c>
      <c r="C3975" t="s">
        <v>7936</v>
      </c>
    </row>
    <row r="3976" spans="1:3">
      <c r="A3976" s="57"/>
      <c r="B3976" s="104" t="s">
        <v>6721</v>
      </c>
      <c r="C3976" t="s">
        <v>7936</v>
      </c>
    </row>
    <row r="3977" spans="1:3">
      <c r="A3977" s="57"/>
      <c r="B3977" s="104" t="s">
        <v>6722</v>
      </c>
      <c r="C3977" t="s">
        <v>7936</v>
      </c>
    </row>
    <row r="3978" spans="1:3">
      <c r="A3978" s="57"/>
      <c r="B3978" s="104" t="s">
        <v>2671</v>
      </c>
      <c r="C3978" t="s">
        <v>7936</v>
      </c>
    </row>
    <row r="3979" spans="1:3">
      <c r="A3979" s="57"/>
      <c r="B3979" s="104" t="s">
        <v>2673</v>
      </c>
      <c r="C3979" t="s">
        <v>7936</v>
      </c>
    </row>
    <row r="3980" spans="1:3">
      <c r="A3980" s="57" t="s">
        <v>2907</v>
      </c>
      <c r="B3980" s="104" t="s">
        <v>2674</v>
      </c>
      <c r="C3980" t="s">
        <v>7936</v>
      </c>
    </row>
    <row r="3981" spans="1:3">
      <c r="A3981" s="57" t="s">
        <v>2908</v>
      </c>
      <c r="B3981" s="104" t="s">
        <v>2058</v>
      </c>
      <c r="C3981" t="s">
        <v>7938</v>
      </c>
    </row>
    <row r="3982" spans="1:3">
      <c r="A3982" s="57" t="s">
        <v>6194</v>
      </c>
      <c r="B3982" s="104" t="s">
        <v>1778</v>
      </c>
      <c r="C3982" t="s">
        <v>7938</v>
      </c>
    </row>
    <row r="3983" spans="1:3">
      <c r="A3983" s="57" t="s">
        <v>6194</v>
      </c>
      <c r="B3983" s="104" t="s">
        <v>1652</v>
      </c>
      <c r="C3983" t="s">
        <v>7938</v>
      </c>
    </row>
    <row r="3984" spans="1:3">
      <c r="A3984" s="57" t="s">
        <v>2909</v>
      </c>
      <c r="B3984" s="104" t="s">
        <v>2063</v>
      </c>
      <c r="C3984" t="s">
        <v>7938</v>
      </c>
    </row>
    <row r="3985" spans="1:3">
      <c r="A3985" s="57" t="s">
        <v>2910</v>
      </c>
      <c r="B3985" s="104" t="s">
        <v>2597</v>
      </c>
      <c r="C3985" t="s">
        <v>7938</v>
      </c>
    </row>
    <row r="3986" spans="1:3">
      <c r="A3986" s="57" t="s">
        <v>2911</v>
      </c>
      <c r="B3986" s="104" t="s">
        <v>6947</v>
      </c>
      <c r="C3986" t="s">
        <v>7938</v>
      </c>
    </row>
    <row r="3987" spans="1:3">
      <c r="A3987" s="57" t="s">
        <v>2910</v>
      </c>
      <c r="B3987" s="104" t="s">
        <v>2067</v>
      </c>
      <c r="C3987" t="s">
        <v>7938</v>
      </c>
    </row>
    <row r="3988" spans="1:3">
      <c r="A3988" s="57" t="s">
        <v>2912</v>
      </c>
      <c r="B3988" s="104" t="s">
        <v>6955</v>
      </c>
      <c r="C3988" t="s">
        <v>7938</v>
      </c>
    </row>
    <row r="3989" spans="1:3">
      <c r="A3989" s="57" t="s">
        <v>2911</v>
      </c>
      <c r="B3989" s="104" t="s">
        <v>6957</v>
      </c>
      <c r="C3989" t="s">
        <v>7938</v>
      </c>
    </row>
    <row r="3990" spans="1:3">
      <c r="A3990" s="57" t="s">
        <v>6194</v>
      </c>
      <c r="B3990" s="104" t="s">
        <v>2070</v>
      </c>
      <c r="C3990" t="s">
        <v>7938</v>
      </c>
    </row>
    <row r="3991" spans="1:3">
      <c r="A3991" s="57" t="s">
        <v>2913</v>
      </c>
      <c r="B3991" s="104" t="s">
        <v>2072</v>
      </c>
      <c r="C3991" t="s">
        <v>7938</v>
      </c>
    </row>
    <row r="3992" spans="1:3">
      <c r="A3992" s="57" t="s">
        <v>2911</v>
      </c>
      <c r="B3992" s="104" t="s">
        <v>2073</v>
      </c>
      <c r="C3992" t="s">
        <v>7938</v>
      </c>
    </row>
    <row r="3993" spans="1:3">
      <c r="A3993" s="57" t="s">
        <v>6194</v>
      </c>
      <c r="B3993" s="104" t="s">
        <v>2074</v>
      </c>
      <c r="C3993" t="s">
        <v>7938</v>
      </c>
    </row>
    <row r="3994" spans="1:3">
      <c r="A3994" s="57" t="s">
        <v>6194</v>
      </c>
      <c r="B3994" s="104" t="s">
        <v>2076</v>
      </c>
      <c r="C3994" t="s">
        <v>7938</v>
      </c>
    </row>
    <row r="3995" spans="1:3">
      <c r="A3995" s="57" t="s">
        <v>2914</v>
      </c>
      <c r="B3995" s="104" t="s">
        <v>2078</v>
      </c>
      <c r="C3995" t="s">
        <v>7938</v>
      </c>
    </row>
    <row r="3996" spans="1:3">
      <c r="A3996" s="57" t="s">
        <v>6194</v>
      </c>
      <c r="B3996" s="104" t="s">
        <v>2080</v>
      </c>
      <c r="C3996" t="s">
        <v>7938</v>
      </c>
    </row>
    <row r="3997" spans="1:3">
      <c r="A3997" s="57" t="s">
        <v>2915</v>
      </c>
      <c r="B3997" s="104" t="s">
        <v>7025</v>
      </c>
      <c r="C3997" t="s">
        <v>7938</v>
      </c>
    </row>
    <row r="3998" spans="1:3">
      <c r="A3998" s="57" t="s">
        <v>2915</v>
      </c>
      <c r="B3998" s="104" t="s">
        <v>7027</v>
      </c>
      <c r="C3998" t="s">
        <v>7938</v>
      </c>
    </row>
    <row r="3999" spans="1:3">
      <c r="A3999" s="57" t="s">
        <v>2915</v>
      </c>
      <c r="B3999" s="104" t="s">
        <v>730</v>
      </c>
      <c r="C3999" t="s">
        <v>7938</v>
      </c>
    </row>
    <row r="4000" spans="1:3">
      <c r="A4000" s="57" t="s">
        <v>2916</v>
      </c>
      <c r="B4000" s="104" t="s">
        <v>731</v>
      </c>
      <c r="C4000" t="s">
        <v>7938</v>
      </c>
    </row>
    <row r="4001" spans="1:3">
      <c r="A4001" s="57" t="s">
        <v>2915</v>
      </c>
      <c r="B4001" s="104" t="s">
        <v>732</v>
      </c>
      <c r="C4001" t="s">
        <v>7938</v>
      </c>
    </row>
    <row r="4002" spans="1:3">
      <c r="A4002" s="57" t="s">
        <v>2915</v>
      </c>
      <c r="B4002" s="104" t="s">
        <v>1656</v>
      </c>
      <c r="C4002" t="s">
        <v>7938</v>
      </c>
    </row>
    <row r="4003" spans="1:3">
      <c r="A4003" s="57" t="s">
        <v>2917</v>
      </c>
      <c r="B4003" s="104" t="s">
        <v>1840</v>
      </c>
      <c r="C4003" t="s">
        <v>7938</v>
      </c>
    </row>
    <row r="4004" spans="1:3">
      <c r="A4004" s="57" t="s">
        <v>6194</v>
      </c>
      <c r="B4004" s="104" t="s">
        <v>733</v>
      </c>
      <c r="C4004" t="s">
        <v>7938</v>
      </c>
    </row>
    <row r="4005" spans="1:3">
      <c r="A4005" s="57" t="s">
        <v>6194</v>
      </c>
      <c r="B4005" s="104" t="s">
        <v>1657</v>
      </c>
      <c r="C4005" t="s">
        <v>7938</v>
      </c>
    </row>
    <row r="4006" spans="1:3">
      <c r="A4006" s="57" t="s">
        <v>6194</v>
      </c>
      <c r="B4006" s="104" t="s">
        <v>2085</v>
      </c>
      <c r="C4006" t="s">
        <v>7938</v>
      </c>
    </row>
    <row r="4007" spans="1:3">
      <c r="A4007" s="57" t="s">
        <v>2918</v>
      </c>
      <c r="B4007" s="104" t="s">
        <v>1847</v>
      </c>
      <c r="C4007" t="s">
        <v>7938</v>
      </c>
    </row>
    <row r="4008" spans="1:3">
      <c r="A4008" s="57" t="s">
        <v>2918</v>
      </c>
      <c r="B4008" s="104" t="s">
        <v>1849</v>
      </c>
      <c r="C4008" t="s">
        <v>7938</v>
      </c>
    </row>
    <row r="4009" spans="1:3">
      <c r="A4009" s="57" t="s">
        <v>2918</v>
      </c>
      <c r="B4009" s="104" t="s">
        <v>6736</v>
      </c>
      <c r="C4009" t="s">
        <v>7938</v>
      </c>
    </row>
    <row r="4010" spans="1:3">
      <c r="A4010" s="57" t="s">
        <v>2918</v>
      </c>
      <c r="B4010" s="104" t="s">
        <v>1659</v>
      </c>
      <c r="C4010" t="s">
        <v>7938</v>
      </c>
    </row>
    <row r="4011" spans="1:3">
      <c r="A4011" s="57" t="s">
        <v>6194</v>
      </c>
      <c r="B4011" s="104" t="s">
        <v>2088</v>
      </c>
      <c r="C4011" t="s">
        <v>7938</v>
      </c>
    </row>
    <row r="4012" spans="1:3">
      <c r="A4012" s="57" t="s">
        <v>2919</v>
      </c>
      <c r="B4012" s="104" t="s">
        <v>1854</v>
      </c>
      <c r="C4012" t="s">
        <v>7938</v>
      </c>
    </row>
    <row r="4013" spans="1:3">
      <c r="A4013" s="57" t="s">
        <v>6194</v>
      </c>
      <c r="B4013" s="104" t="s">
        <v>2093</v>
      </c>
      <c r="C4013" t="s">
        <v>7938</v>
      </c>
    </row>
    <row r="4014" spans="1:3">
      <c r="A4014" s="57" t="s">
        <v>6194</v>
      </c>
      <c r="B4014" s="104" t="s">
        <v>2095</v>
      </c>
      <c r="C4014" t="s">
        <v>7938</v>
      </c>
    </row>
    <row r="4015" spans="1:3">
      <c r="A4015" s="57" t="s">
        <v>2919</v>
      </c>
      <c r="B4015" s="104" t="s">
        <v>2097</v>
      </c>
      <c r="C4015" t="s">
        <v>7938</v>
      </c>
    </row>
    <row r="4016" spans="1:3">
      <c r="A4016" s="57" t="s">
        <v>2920</v>
      </c>
      <c r="B4016" s="104" t="s">
        <v>6740</v>
      </c>
      <c r="C4016" t="s">
        <v>7938</v>
      </c>
    </row>
    <row r="4017" spans="1:3">
      <c r="A4017" s="57" t="s">
        <v>2920</v>
      </c>
      <c r="B4017" s="104" t="s">
        <v>734</v>
      </c>
      <c r="C4017" t="s">
        <v>7938</v>
      </c>
    </row>
    <row r="4018" spans="1:3">
      <c r="A4018" s="57" t="s">
        <v>2921</v>
      </c>
      <c r="B4018" s="104" t="s">
        <v>735</v>
      </c>
      <c r="C4018" t="s">
        <v>7938</v>
      </c>
    </row>
    <row r="4019" spans="1:3">
      <c r="A4019" s="57" t="s">
        <v>2920</v>
      </c>
      <c r="B4019" s="104" t="s">
        <v>736</v>
      </c>
      <c r="C4019" t="s">
        <v>7938</v>
      </c>
    </row>
    <row r="4020" spans="1:3">
      <c r="A4020" s="57" t="s">
        <v>2922</v>
      </c>
      <c r="B4020" s="104" t="s">
        <v>2094</v>
      </c>
      <c r="C4020" t="s">
        <v>7938</v>
      </c>
    </row>
    <row r="4021" spans="1:3">
      <c r="A4021" s="57" t="s">
        <v>6194</v>
      </c>
      <c r="B4021" s="104" t="s">
        <v>2096</v>
      </c>
      <c r="C4021" t="s">
        <v>7938</v>
      </c>
    </row>
    <row r="4022" spans="1:3">
      <c r="A4022" s="57" t="s">
        <v>6194</v>
      </c>
      <c r="B4022" s="104" t="s">
        <v>2098</v>
      </c>
      <c r="C4022" t="s">
        <v>7938</v>
      </c>
    </row>
    <row r="4023" spans="1:3">
      <c r="A4023" s="57" t="s">
        <v>2923</v>
      </c>
      <c r="B4023" s="104" t="s">
        <v>4739</v>
      </c>
      <c r="C4023" t="s">
        <v>7938</v>
      </c>
    </row>
    <row r="4024" spans="1:3">
      <c r="A4024" s="57" t="s">
        <v>2923</v>
      </c>
      <c r="B4024" s="104" t="s">
        <v>1863</v>
      </c>
      <c r="C4024" t="s">
        <v>7938</v>
      </c>
    </row>
    <row r="4025" spans="1:3">
      <c r="A4025" s="57" t="s">
        <v>2924</v>
      </c>
      <c r="B4025" s="104" t="s">
        <v>737</v>
      </c>
      <c r="C4025" t="s">
        <v>7938</v>
      </c>
    </row>
    <row r="4026" spans="1:3">
      <c r="A4026" s="57" t="s">
        <v>2924</v>
      </c>
      <c r="B4026" s="104" t="s">
        <v>738</v>
      </c>
      <c r="C4026" t="s">
        <v>7938</v>
      </c>
    </row>
    <row r="4027" spans="1:3">
      <c r="A4027" s="57" t="s">
        <v>6194</v>
      </c>
      <c r="B4027" s="104" t="s">
        <v>2104</v>
      </c>
      <c r="C4027" t="s">
        <v>7938</v>
      </c>
    </row>
    <row r="4028" spans="1:3">
      <c r="A4028" s="57" t="s">
        <v>2925</v>
      </c>
      <c r="B4028" s="104" t="s">
        <v>2105</v>
      </c>
      <c r="C4028" t="s">
        <v>7938</v>
      </c>
    </row>
    <row r="4029" spans="1:3">
      <c r="A4029" s="57" t="s">
        <v>2926</v>
      </c>
      <c r="B4029" s="104" t="s">
        <v>2624</v>
      </c>
      <c r="C4029" t="s">
        <v>7938</v>
      </c>
    </row>
    <row r="4030" spans="1:3">
      <c r="A4030" s="57" t="s">
        <v>6194</v>
      </c>
      <c r="B4030" s="104" t="s">
        <v>739</v>
      </c>
      <c r="C4030" t="s">
        <v>7938</v>
      </c>
    </row>
    <row r="4031" spans="1:3">
      <c r="A4031" s="57" t="s">
        <v>6194</v>
      </c>
      <c r="B4031" s="104" t="s">
        <v>740</v>
      </c>
      <c r="C4031" t="s">
        <v>7938</v>
      </c>
    </row>
    <row r="4032" spans="1:3">
      <c r="A4032" s="57" t="s">
        <v>6194</v>
      </c>
      <c r="B4032" s="104" t="s">
        <v>741</v>
      </c>
      <c r="C4032" t="s">
        <v>7938</v>
      </c>
    </row>
    <row r="4033" spans="1:3">
      <c r="A4033" s="57" t="s">
        <v>6194</v>
      </c>
      <c r="B4033" s="104" t="s">
        <v>742</v>
      </c>
      <c r="C4033" t="s">
        <v>7938</v>
      </c>
    </row>
    <row r="4034" spans="1:3">
      <c r="A4034" s="57" t="s">
        <v>6194</v>
      </c>
      <c r="B4034" s="104" t="s">
        <v>2171</v>
      </c>
      <c r="C4034" t="s">
        <v>7938</v>
      </c>
    </row>
    <row r="4035" spans="1:3">
      <c r="A4035" s="57" t="s">
        <v>6194</v>
      </c>
      <c r="B4035" s="104" t="s">
        <v>4740</v>
      </c>
      <c r="C4035" t="s">
        <v>7938</v>
      </c>
    </row>
    <row r="4036" spans="1:3">
      <c r="A4036" s="57" t="s">
        <v>6194</v>
      </c>
      <c r="B4036" s="104" t="s">
        <v>2172</v>
      </c>
      <c r="C4036" t="s">
        <v>7938</v>
      </c>
    </row>
    <row r="4037" spans="1:3">
      <c r="A4037" s="57" t="s">
        <v>2927</v>
      </c>
      <c r="B4037" s="104" t="s">
        <v>2112</v>
      </c>
      <c r="C4037" t="s">
        <v>7938</v>
      </c>
    </row>
    <row r="4038" spans="1:3">
      <c r="A4038" s="57" t="s">
        <v>2928</v>
      </c>
      <c r="B4038" s="104" t="s">
        <v>4741</v>
      </c>
      <c r="C4038" t="s">
        <v>7938</v>
      </c>
    </row>
    <row r="4039" spans="1:3">
      <c r="A4039" s="57" t="s">
        <v>2928</v>
      </c>
      <c r="B4039" s="104" t="s">
        <v>1872</v>
      </c>
      <c r="C4039" t="s">
        <v>7938</v>
      </c>
    </row>
    <row r="4040" spans="1:3">
      <c r="A4040" s="57" t="s">
        <v>2929</v>
      </c>
      <c r="B4040" s="104" t="s">
        <v>7064</v>
      </c>
      <c r="C4040" t="s">
        <v>7938</v>
      </c>
    </row>
    <row r="4041" spans="1:3">
      <c r="A4041" s="57" t="s">
        <v>2929</v>
      </c>
      <c r="B4041" s="104" t="s">
        <v>7065</v>
      </c>
      <c r="C4041" t="s">
        <v>7938</v>
      </c>
    </row>
    <row r="4042" spans="1:3">
      <c r="A4042" s="57" t="s">
        <v>2930</v>
      </c>
      <c r="B4042" s="104" t="s">
        <v>2121</v>
      </c>
      <c r="C4042" t="s">
        <v>7938</v>
      </c>
    </row>
    <row r="4043" spans="1:3">
      <c r="A4043" s="57" t="s">
        <v>6194</v>
      </c>
      <c r="B4043" s="104" t="s">
        <v>2124</v>
      </c>
      <c r="C4043" t="s">
        <v>7938</v>
      </c>
    </row>
    <row r="4044" spans="1:3">
      <c r="A4044" s="57" t="s">
        <v>2931</v>
      </c>
      <c r="B4044" s="104" t="s">
        <v>7080</v>
      </c>
      <c r="C4044" t="s">
        <v>7938</v>
      </c>
    </row>
    <row r="4045" spans="1:3">
      <c r="A4045" s="57"/>
      <c r="B4045" s="104" t="s">
        <v>1876</v>
      </c>
      <c r="C4045" t="s">
        <v>7938</v>
      </c>
    </row>
    <row r="4046" spans="1:3">
      <c r="A4046" s="57" t="s">
        <v>6194</v>
      </c>
      <c r="B4046" s="104" t="s">
        <v>1877</v>
      </c>
      <c r="C4046" t="s">
        <v>7938</v>
      </c>
    </row>
    <row r="4047" spans="1:3">
      <c r="A4047" s="57" t="s">
        <v>6194</v>
      </c>
      <c r="B4047" s="104" t="s">
        <v>2129</v>
      </c>
      <c r="C4047" t="s">
        <v>7938</v>
      </c>
    </row>
    <row r="4048" spans="1:3">
      <c r="A4048" s="57" t="s">
        <v>6194</v>
      </c>
      <c r="B4048" s="104" t="s">
        <v>2131</v>
      </c>
      <c r="C4048" t="s">
        <v>7938</v>
      </c>
    </row>
    <row r="4049" spans="1:3">
      <c r="A4049" s="57" t="s">
        <v>2932</v>
      </c>
      <c r="B4049" s="104" t="s">
        <v>1567</v>
      </c>
      <c r="C4049" t="s">
        <v>7938</v>
      </c>
    </row>
    <row r="4050" spans="1:3">
      <c r="A4050" s="57" t="s">
        <v>2932</v>
      </c>
      <c r="B4050" s="104" t="s">
        <v>1569</v>
      </c>
      <c r="C4050" t="s">
        <v>7938</v>
      </c>
    </row>
    <row r="4051" spans="1:3">
      <c r="A4051" s="57" t="s">
        <v>2933</v>
      </c>
      <c r="B4051" s="104" t="s">
        <v>2137</v>
      </c>
      <c r="C4051" t="s">
        <v>7938</v>
      </c>
    </row>
    <row r="4052" spans="1:3">
      <c r="A4052" s="57" t="s">
        <v>2934</v>
      </c>
      <c r="B4052" s="104" t="s">
        <v>2140</v>
      </c>
      <c r="C4052" t="s">
        <v>7938</v>
      </c>
    </row>
    <row r="4053" spans="1:3">
      <c r="A4053" s="57" t="s">
        <v>2931</v>
      </c>
      <c r="B4053" s="104" t="s">
        <v>2143</v>
      </c>
      <c r="C4053" t="s">
        <v>7938</v>
      </c>
    </row>
    <row r="4054" spans="1:3">
      <c r="A4054" s="57" t="s">
        <v>6194</v>
      </c>
      <c r="B4054" s="104" t="s">
        <v>2146</v>
      </c>
      <c r="C4054" t="s">
        <v>7938</v>
      </c>
    </row>
    <row r="4055" spans="1:3">
      <c r="A4055" s="57" t="s">
        <v>2935</v>
      </c>
      <c r="B4055" s="104" t="s">
        <v>1572</v>
      </c>
      <c r="C4055" t="s">
        <v>7938</v>
      </c>
    </row>
    <row r="4056" spans="1:3">
      <c r="A4056" s="57" t="s">
        <v>2935</v>
      </c>
      <c r="B4056" s="104" t="s">
        <v>1573</v>
      </c>
      <c r="C4056" t="s">
        <v>7938</v>
      </c>
    </row>
    <row r="4057" spans="1:3">
      <c r="A4057" s="57" t="s">
        <v>6194</v>
      </c>
      <c r="B4057" s="104" t="s">
        <v>743</v>
      </c>
      <c r="C4057" t="s">
        <v>7938</v>
      </c>
    </row>
    <row r="4058" spans="1:3">
      <c r="A4058" s="57" t="s">
        <v>2936</v>
      </c>
      <c r="B4058" s="104" t="s">
        <v>744</v>
      </c>
      <c r="C4058" t="s">
        <v>7938</v>
      </c>
    </row>
    <row r="4059" spans="1:3">
      <c r="A4059" s="57" t="s">
        <v>2937</v>
      </c>
      <c r="B4059" s="104" t="s">
        <v>7090</v>
      </c>
      <c r="C4059" t="s">
        <v>7938</v>
      </c>
    </row>
    <row r="4060" spans="1:3">
      <c r="A4060" s="57" t="s">
        <v>2937</v>
      </c>
      <c r="B4060" s="104" t="s">
        <v>7091</v>
      </c>
      <c r="C4060" t="s">
        <v>7938</v>
      </c>
    </row>
    <row r="4061" spans="1:3">
      <c r="A4061" s="57" t="s">
        <v>2938</v>
      </c>
      <c r="B4061" s="104" t="s">
        <v>2081</v>
      </c>
      <c r="C4061" t="s">
        <v>7938</v>
      </c>
    </row>
    <row r="4062" spans="1:3">
      <c r="A4062" s="57" t="s">
        <v>2939</v>
      </c>
      <c r="B4062" s="104" t="s">
        <v>7101</v>
      </c>
      <c r="C4062" t="s">
        <v>7938</v>
      </c>
    </row>
    <row r="4063" spans="1:3">
      <c r="A4063" s="57" t="s">
        <v>2939</v>
      </c>
      <c r="B4063" s="104" t="s">
        <v>745</v>
      </c>
      <c r="C4063" t="s">
        <v>7938</v>
      </c>
    </row>
    <row r="4064" spans="1:3">
      <c r="A4064" s="57" t="s">
        <v>2940</v>
      </c>
      <c r="B4064" s="104" t="s">
        <v>2202</v>
      </c>
      <c r="C4064" t="s">
        <v>7938</v>
      </c>
    </row>
    <row r="4065" spans="1:3">
      <c r="A4065" s="57" t="s">
        <v>2940</v>
      </c>
      <c r="B4065" s="104" t="s">
        <v>2205</v>
      </c>
      <c r="C4065" t="s">
        <v>7938</v>
      </c>
    </row>
    <row r="4066" spans="1:3">
      <c r="A4066" s="57" t="s">
        <v>2941</v>
      </c>
      <c r="B4066" s="104" t="s">
        <v>2631</v>
      </c>
      <c r="C4066" t="s">
        <v>7938</v>
      </c>
    </row>
    <row r="4067" spans="1:3">
      <c r="A4067" s="57" t="s">
        <v>2941</v>
      </c>
      <c r="B4067" s="104" t="s">
        <v>7102</v>
      </c>
      <c r="C4067" t="s">
        <v>7938</v>
      </c>
    </row>
    <row r="4068" spans="1:3">
      <c r="A4068" s="57" t="s">
        <v>6194</v>
      </c>
      <c r="B4068" s="104" t="s">
        <v>746</v>
      </c>
      <c r="C4068" t="s">
        <v>7938</v>
      </c>
    </row>
    <row r="4069" spans="1:3">
      <c r="A4069" s="57" t="s">
        <v>6194</v>
      </c>
      <c r="B4069" s="104" t="s">
        <v>7109</v>
      </c>
      <c r="C4069" t="s">
        <v>7938</v>
      </c>
    </row>
    <row r="4070" spans="1:3">
      <c r="A4070" s="57" t="s">
        <v>6194</v>
      </c>
      <c r="B4070" s="104" t="s">
        <v>7110</v>
      </c>
      <c r="C4070" t="s">
        <v>7938</v>
      </c>
    </row>
    <row r="4071" spans="1:3">
      <c r="A4071" s="57" t="s">
        <v>6194</v>
      </c>
      <c r="B4071" s="104" t="s">
        <v>2166</v>
      </c>
      <c r="C4071" t="s">
        <v>7938</v>
      </c>
    </row>
    <row r="4072" spans="1:3">
      <c r="A4072" s="57" t="s">
        <v>2942</v>
      </c>
      <c r="B4072" s="104" t="s">
        <v>1584</v>
      </c>
      <c r="C4072" t="s">
        <v>7938</v>
      </c>
    </row>
    <row r="4073" spans="1:3">
      <c r="A4073" s="57" t="s">
        <v>2942</v>
      </c>
      <c r="B4073" s="104" t="s">
        <v>1585</v>
      </c>
      <c r="C4073" t="s">
        <v>7938</v>
      </c>
    </row>
    <row r="4074" spans="1:3">
      <c r="A4074" s="57" t="s">
        <v>2943</v>
      </c>
      <c r="B4074" s="104" t="s">
        <v>2214</v>
      </c>
      <c r="C4074" t="s">
        <v>7938</v>
      </c>
    </row>
    <row r="4075" spans="1:3">
      <c r="A4075" s="57" t="s">
        <v>2944</v>
      </c>
      <c r="B4075" s="104" t="s">
        <v>2217</v>
      </c>
      <c r="C4075" t="s">
        <v>7938</v>
      </c>
    </row>
    <row r="4076" spans="1:3">
      <c r="A4076" s="57" t="s">
        <v>6194</v>
      </c>
      <c r="B4076" s="104" t="s">
        <v>2220</v>
      </c>
      <c r="C4076" t="s">
        <v>7938</v>
      </c>
    </row>
    <row r="4077" spans="1:3">
      <c r="A4077" s="57" t="s">
        <v>2945</v>
      </c>
      <c r="B4077" s="104" t="s">
        <v>2223</v>
      </c>
      <c r="C4077" t="s">
        <v>7938</v>
      </c>
    </row>
    <row r="4078" spans="1:3">
      <c r="A4078" s="57" t="s">
        <v>4716</v>
      </c>
      <c r="B4078" s="104" t="s">
        <v>7114</v>
      </c>
      <c r="C4078" t="s">
        <v>7938</v>
      </c>
    </row>
    <row r="4079" spans="1:3">
      <c r="A4079" s="57" t="s">
        <v>2943</v>
      </c>
      <c r="B4079" s="104" t="s">
        <v>7117</v>
      </c>
      <c r="C4079" t="s">
        <v>7938</v>
      </c>
    </row>
    <row r="4080" spans="1:3">
      <c r="A4080" s="57" t="s">
        <v>2943</v>
      </c>
      <c r="B4080" s="104" t="s">
        <v>7118</v>
      </c>
      <c r="C4080" t="s">
        <v>7938</v>
      </c>
    </row>
    <row r="4081" spans="1:3">
      <c r="A4081" s="57" t="s">
        <v>2943</v>
      </c>
      <c r="B4081" s="104" t="s">
        <v>7119</v>
      </c>
      <c r="C4081" t="s">
        <v>7938</v>
      </c>
    </row>
    <row r="4082" spans="1:3">
      <c r="A4082" s="57" t="s">
        <v>2943</v>
      </c>
      <c r="B4082" s="104" t="s">
        <v>7120</v>
      </c>
      <c r="C4082" t="s">
        <v>7938</v>
      </c>
    </row>
    <row r="4083" spans="1:3">
      <c r="A4083" s="57" t="s">
        <v>2943</v>
      </c>
      <c r="B4083" s="104" t="s">
        <v>7121</v>
      </c>
      <c r="C4083" t="s">
        <v>7938</v>
      </c>
    </row>
    <row r="4084" spans="1:3">
      <c r="A4084" s="57" t="s">
        <v>2943</v>
      </c>
      <c r="B4084" s="104" t="s">
        <v>1586</v>
      </c>
      <c r="C4084" t="s">
        <v>7938</v>
      </c>
    </row>
    <row r="4085" spans="1:3">
      <c r="A4085" s="57" t="s">
        <v>2943</v>
      </c>
      <c r="B4085" s="104" t="s">
        <v>1587</v>
      </c>
      <c r="C4085" t="s">
        <v>7938</v>
      </c>
    </row>
    <row r="4086" spans="1:3">
      <c r="A4086" s="57" t="s">
        <v>2943</v>
      </c>
      <c r="B4086" s="104" t="s">
        <v>7122</v>
      </c>
      <c r="C4086" t="s">
        <v>7938</v>
      </c>
    </row>
    <row r="4087" spans="1:3">
      <c r="A4087" s="57" t="s">
        <v>2943</v>
      </c>
      <c r="B4087" s="104" t="s">
        <v>2079</v>
      </c>
      <c r="C4087" t="s">
        <v>7938</v>
      </c>
    </row>
    <row r="4088" spans="1:3">
      <c r="A4088" s="57" t="s">
        <v>6194</v>
      </c>
      <c r="B4088" s="104" t="s">
        <v>2188</v>
      </c>
      <c r="C4088" t="s">
        <v>7938</v>
      </c>
    </row>
    <row r="4089" spans="1:3">
      <c r="A4089" s="57" t="s">
        <v>2946</v>
      </c>
      <c r="B4089" s="104" t="s">
        <v>2632</v>
      </c>
      <c r="C4089" t="s">
        <v>7938</v>
      </c>
    </row>
    <row r="4090" spans="1:3">
      <c r="A4090" s="57" t="s">
        <v>2947</v>
      </c>
      <c r="B4090" s="104" t="s">
        <v>2633</v>
      </c>
      <c r="C4090" t="s">
        <v>7938</v>
      </c>
    </row>
    <row r="4091" spans="1:3">
      <c r="A4091" s="57" t="s">
        <v>2948</v>
      </c>
      <c r="B4091" s="104" t="s">
        <v>1696</v>
      </c>
      <c r="C4091" t="s">
        <v>7938</v>
      </c>
    </row>
    <row r="4092" spans="1:3">
      <c r="A4092" s="57" t="s">
        <v>2947</v>
      </c>
      <c r="B4092" s="104" t="s">
        <v>1697</v>
      </c>
      <c r="C4092" t="s">
        <v>7938</v>
      </c>
    </row>
    <row r="4093" spans="1:3">
      <c r="A4093" s="57" t="s">
        <v>2949</v>
      </c>
      <c r="B4093" s="104" t="s">
        <v>1880</v>
      </c>
      <c r="C4093" t="s">
        <v>7938</v>
      </c>
    </row>
    <row r="4094" spans="1:3">
      <c r="A4094" s="57" t="s">
        <v>2947</v>
      </c>
      <c r="B4094" s="104" t="s">
        <v>1698</v>
      </c>
      <c r="C4094" t="s">
        <v>7938</v>
      </c>
    </row>
    <row r="4095" spans="1:3">
      <c r="A4095" s="57" t="s">
        <v>2950</v>
      </c>
      <c r="B4095" s="104" t="s">
        <v>2182</v>
      </c>
      <c r="C4095" t="s">
        <v>7938</v>
      </c>
    </row>
    <row r="4096" spans="1:3">
      <c r="A4096" s="57" t="s">
        <v>2950</v>
      </c>
      <c r="B4096" s="104" t="s">
        <v>2101</v>
      </c>
      <c r="C4096" t="s">
        <v>7938</v>
      </c>
    </row>
    <row r="4097" spans="1:3">
      <c r="A4097" s="57" t="s">
        <v>2950</v>
      </c>
      <c r="B4097" s="104" t="s">
        <v>2184</v>
      </c>
      <c r="C4097" t="s">
        <v>7938</v>
      </c>
    </row>
    <row r="4098" spans="1:3">
      <c r="A4098" s="57" t="s">
        <v>2950</v>
      </c>
      <c r="B4098" s="104" t="s">
        <v>2185</v>
      </c>
      <c r="C4098" t="s">
        <v>7938</v>
      </c>
    </row>
    <row r="4099" spans="1:3">
      <c r="A4099" s="57" t="s">
        <v>2951</v>
      </c>
      <c r="B4099" s="104" t="s">
        <v>2186</v>
      </c>
      <c r="C4099" t="s">
        <v>7938</v>
      </c>
    </row>
    <row r="4100" spans="1:3">
      <c r="A4100" s="57" t="s">
        <v>2952</v>
      </c>
      <c r="B4100" s="104" t="s">
        <v>2187</v>
      </c>
      <c r="C4100" t="s">
        <v>7938</v>
      </c>
    </row>
    <row r="4101" spans="1:3">
      <c r="A4101" s="57" t="s">
        <v>2953</v>
      </c>
      <c r="B4101" s="104" t="s">
        <v>2189</v>
      </c>
      <c r="C4101" t="s">
        <v>7938</v>
      </c>
    </row>
    <row r="4102" spans="1:3">
      <c r="A4102" s="57" t="s">
        <v>2951</v>
      </c>
      <c r="B4102" s="104" t="s">
        <v>5821</v>
      </c>
      <c r="C4102" t="s">
        <v>7938</v>
      </c>
    </row>
    <row r="4103" spans="1:3">
      <c r="A4103" s="57" t="s">
        <v>2954</v>
      </c>
      <c r="B4103" s="104" t="s">
        <v>1889</v>
      </c>
      <c r="C4103" t="s">
        <v>7938</v>
      </c>
    </row>
    <row r="4104" spans="1:3">
      <c r="A4104" s="57" t="s">
        <v>2955</v>
      </c>
      <c r="B4104" s="104" t="s">
        <v>1890</v>
      </c>
      <c r="C4104" t="s">
        <v>7938</v>
      </c>
    </row>
    <row r="4105" spans="1:3">
      <c r="A4105" s="57" t="s">
        <v>2956</v>
      </c>
      <c r="B4105" s="104" t="s">
        <v>1604</v>
      </c>
      <c r="C4105" t="s">
        <v>7938</v>
      </c>
    </row>
    <row r="4106" spans="1:3">
      <c r="A4106" s="57" t="s">
        <v>2956</v>
      </c>
      <c r="B4106" s="104" t="s">
        <v>1605</v>
      </c>
      <c r="C4106" t="s">
        <v>7938</v>
      </c>
    </row>
    <row r="4107" spans="1:3">
      <c r="A4107" s="57" t="s">
        <v>2957</v>
      </c>
      <c r="B4107" s="104" t="s">
        <v>2195</v>
      </c>
      <c r="C4107" t="s">
        <v>7938</v>
      </c>
    </row>
    <row r="4108" spans="1:3">
      <c r="A4108" s="57" t="s">
        <v>2958</v>
      </c>
      <c r="B4108" s="104" t="s">
        <v>2197</v>
      </c>
      <c r="C4108" t="s">
        <v>7938</v>
      </c>
    </row>
    <row r="4109" spans="1:3">
      <c r="A4109" s="57" t="s">
        <v>2959</v>
      </c>
      <c r="B4109" s="104" t="s">
        <v>747</v>
      </c>
      <c r="C4109" t="s">
        <v>7938</v>
      </c>
    </row>
    <row r="4110" spans="1:3">
      <c r="A4110" s="57" t="s">
        <v>2943</v>
      </c>
      <c r="B4110" s="104" t="s">
        <v>748</v>
      </c>
      <c r="C4110" t="s">
        <v>7938</v>
      </c>
    </row>
    <row r="4111" spans="1:3">
      <c r="A4111" s="57" t="s">
        <v>2960</v>
      </c>
      <c r="B4111" s="104" t="s">
        <v>749</v>
      </c>
      <c r="C4111" t="s">
        <v>7938</v>
      </c>
    </row>
    <row r="4112" spans="1:3">
      <c r="A4112" s="57" t="s">
        <v>2961</v>
      </c>
      <c r="B4112" s="104" t="s">
        <v>750</v>
      </c>
      <c r="C4112" t="s">
        <v>7938</v>
      </c>
    </row>
    <row r="4113" spans="1:3">
      <c r="A4113" s="57" t="s">
        <v>2943</v>
      </c>
      <c r="B4113" s="104" t="s">
        <v>751</v>
      </c>
      <c r="C4113" t="s">
        <v>7938</v>
      </c>
    </row>
    <row r="4114" spans="1:3">
      <c r="A4114" s="57" t="s">
        <v>2881</v>
      </c>
      <c r="B4114" s="104" t="s">
        <v>752</v>
      </c>
      <c r="C4114" t="s">
        <v>7938</v>
      </c>
    </row>
    <row r="4115" spans="1:3">
      <c r="A4115" s="57" t="s">
        <v>2962</v>
      </c>
      <c r="B4115" s="104" t="s">
        <v>753</v>
      </c>
      <c r="C4115" t="s">
        <v>7938</v>
      </c>
    </row>
    <row r="4116" spans="1:3">
      <c r="A4116" s="57" t="s">
        <v>2963</v>
      </c>
      <c r="B4116" s="104" t="s">
        <v>754</v>
      </c>
      <c r="C4116" t="s">
        <v>7938</v>
      </c>
    </row>
    <row r="4117" spans="1:3">
      <c r="A4117" s="57" t="s">
        <v>2964</v>
      </c>
      <c r="B4117" s="104" t="s">
        <v>755</v>
      </c>
      <c r="C4117" t="s">
        <v>7938</v>
      </c>
    </row>
    <row r="4118" spans="1:3">
      <c r="A4118" s="57" t="s">
        <v>2943</v>
      </c>
      <c r="B4118" s="104" t="s">
        <v>756</v>
      </c>
      <c r="C4118" t="s">
        <v>7938</v>
      </c>
    </row>
    <row r="4119" spans="1:3">
      <c r="A4119" s="57" t="s">
        <v>2943</v>
      </c>
      <c r="B4119" s="104" t="s">
        <v>1621</v>
      </c>
      <c r="C4119" t="s">
        <v>7938</v>
      </c>
    </row>
    <row r="4120" spans="1:3">
      <c r="A4120" s="57" t="s">
        <v>2943</v>
      </c>
      <c r="B4120" s="104" t="s">
        <v>1622</v>
      </c>
      <c r="C4120" t="s">
        <v>7938</v>
      </c>
    </row>
    <row r="4121" spans="1:3">
      <c r="A4121" s="57" t="s">
        <v>2943</v>
      </c>
      <c r="B4121" s="104" t="s">
        <v>1623</v>
      </c>
      <c r="C4121" t="s">
        <v>7938</v>
      </c>
    </row>
    <row r="4122" spans="1:3">
      <c r="A4122" s="57" t="s">
        <v>2943</v>
      </c>
      <c r="B4122" s="104" t="s">
        <v>1624</v>
      </c>
      <c r="C4122" t="s">
        <v>7938</v>
      </c>
    </row>
    <row r="4123" spans="1:3">
      <c r="A4123" s="57" t="s">
        <v>2943</v>
      </c>
      <c r="B4123" s="104" t="s">
        <v>1625</v>
      </c>
      <c r="C4123" t="s">
        <v>7938</v>
      </c>
    </row>
    <row r="4124" spans="1:3">
      <c r="A4124" s="57" t="s">
        <v>2943</v>
      </c>
      <c r="B4124" s="104" t="s">
        <v>757</v>
      </c>
      <c r="C4124" t="s">
        <v>7938</v>
      </c>
    </row>
    <row r="4125" spans="1:3">
      <c r="A4125" s="57" t="s">
        <v>2943</v>
      </c>
      <c r="B4125" s="104" t="s">
        <v>758</v>
      </c>
      <c r="C4125" t="s">
        <v>7938</v>
      </c>
    </row>
    <row r="4126" spans="1:3">
      <c r="A4126" s="57" t="s">
        <v>2943</v>
      </c>
      <c r="B4126" s="104" t="s">
        <v>759</v>
      </c>
      <c r="C4126" t="s">
        <v>7938</v>
      </c>
    </row>
    <row r="4127" spans="1:3">
      <c r="A4127" s="57" t="s">
        <v>2943</v>
      </c>
      <c r="B4127" s="104" t="s">
        <v>760</v>
      </c>
      <c r="C4127" t="s">
        <v>7938</v>
      </c>
    </row>
    <row r="4128" spans="1:3">
      <c r="A4128" s="59" t="s">
        <v>2943</v>
      </c>
      <c r="B4128" s="104" t="s">
        <v>761</v>
      </c>
      <c r="C4128" t="s">
        <v>7938</v>
      </c>
    </row>
    <row r="4129" spans="1:3">
      <c r="A4129" s="59" t="s">
        <v>2943</v>
      </c>
      <c r="B4129" s="104" t="s">
        <v>762</v>
      </c>
      <c r="C4129" t="s">
        <v>7938</v>
      </c>
    </row>
    <row r="4130" spans="1:3">
      <c r="A4130" s="59" t="s">
        <v>2943</v>
      </c>
      <c r="B4130" s="104" t="s">
        <v>763</v>
      </c>
      <c r="C4130" t="s">
        <v>7938</v>
      </c>
    </row>
    <row r="4131" spans="1:3">
      <c r="A4131" s="59" t="s">
        <v>2943</v>
      </c>
      <c r="B4131" s="104" t="s">
        <v>764</v>
      </c>
      <c r="C4131" t="s">
        <v>7938</v>
      </c>
    </row>
    <row r="4132" spans="1:3">
      <c r="A4132" s="59" t="s">
        <v>2943</v>
      </c>
      <c r="B4132" s="104" t="s">
        <v>765</v>
      </c>
      <c r="C4132" t="s">
        <v>7938</v>
      </c>
    </row>
    <row r="4133" spans="1:3">
      <c r="A4133" s="59" t="s">
        <v>2965</v>
      </c>
      <c r="B4133" s="104" t="s">
        <v>766</v>
      </c>
      <c r="C4133" t="s">
        <v>7938</v>
      </c>
    </row>
    <row r="4134" spans="1:3">
      <c r="A4134" s="59" t="s">
        <v>2965</v>
      </c>
      <c r="B4134" s="104" t="s">
        <v>767</v>
      </c>
      <c r="C4134" t="s">
        <v>7938</v>
      </c>
    </row>
    <row r="4135" spans="1:3">
      <c r="A4135" s="60" t="s">
        <v>2966</v>
      </c>
      <c r="B4135" s="104" t="s">
        <v>2201</v>
      </c>
      <c r="C4135" t="s">
        <v>7938</v>
      </c>
    </row>
    <row r="4136" spans="1:3">
      <c r="A4136" s="59" t="s">
        <v>2967</v>
      </c>
      <c r="B4136" s="104" t="s">
        <v>1899</v>
      </c>
      <c r="C4136" t="s">
        <v>7938</v>
      </c>
    </row>
    <row r="4137" spans="1:3">
      <c r="A4137" s="60" t="s">
        <v>2968</v>
      </c>
      <c r="B4137" s="104" t="s">
        <v>1900</v>
      </c>
      <c r="C4137" t="s">
        <v>7938</v>
      </c>
    </row>
    <row r="4138" spans="1:3">
      <c r="A4138" s="59" t="s">
        <v>2967</v>
      </c>
      <c r="B4138" s="104" t="s">
        <v>768</v>
      </c>
      <c r="C4138" t="s">
        <v>7938</v>
      </c>
    </row>
    <row r="4139" spans="1:3">
      <c r="A4139" s="59" t="s">
        <v>2967</v>
      </c>
      <c r="B4139" s="104" t="s">
        <v>5881</v>
      </c>
      <c r="C4139" t="s">
        <v>7938</v>
      </c>
    </row>
    <row r="4140" spans="1:3">
      <c r="A4140" s="60" t="s">
        <v>2969</v>
      </c>
      <c r="B4140" s="104" t="s">
        <v>5882</v>
      </c>
      <c r="C4140" t="s">
        <v>7938</v>
      </c>
    </row>
    <row r="4141" spans="1:3">
      <c r="A4141" s="60" t="s">
        <v>2970</v>
      </c>
      <c r="B4141" s="104" t="s">
        <v>769</v>
      </c>
      <c r="C4141" t="s">
        <v>7938</v>
      </c>
    </row>
    <row r="4142" spans="1:3">
      <c r="A4142" s="59" t="s">
        <v>2881</v>
      </c>
      <c r="B4142" s="104" t="s">
        <v>5883</v>
      </c>
      <c r="C4142" t="s">
        <v>7938</v>
      </c>
    </row>
    <row r="4143" spans="1:3">
      <c r="A4143" s="59" t="s">
        <v>2881</v>
      </c>
      <c r="B4143" s="104" t="s">
        <v>2206</v>
      </c>
      <c r="C4143" t="s">
        <v>7938</v>
      </c>
    </row>
    <row r="4144" spans="1:3">
      <c r="A4144" s="59" t="s">
        <v>2957</v>
      </c>
      <c r="B4144" s="104" t="s">
        <v>2123</v>
      </c>
      <c r="C4144" t="s">
        <v>7938</v>
      </c>
    </row>
    <row r="4145" spans="1:3">
      <c r="A4145" s="59" t="s">
        <v>2943</v>
      </c>
      <c r="B4145" s="104" t="s">
        <v>2208</v>
      </c>
      <c r="C4145" t="s">
        <v>7938</v>
      </c>
    </row>
    <row r="4146" spans="1:3">
      <c r="A4146" s="59" t="s">
        <v>2971</v>
      </c>
      <c r="B4146" s="104" t="s">
        <v>1901</v>
      </c>
      <c r="C4146" t="s">
        <v>7938</v>
      </c>
    </row>
    <row r="4147" spans="1:3">
      <c r="A4147" s="59" t="s">
        <v>2943</v>
      </c>
      <c r="B4147" s="104" t="s">
        <v>1902</v>
      </c>
      <c r="C4147" t="s">
        <v>7938</v>
      </c>
    </row>
    <row r="4148" spans="1:3">
      <c r="A4148" s="59" t="s">
        <v>2943</v>
      </c>
      <c r="B4148" s="104" t="s">
        <v>1903</v>
      </c>
      <c r="C4148" t="s">
        <v>7938</v>
      </c>
    </row>
    <row r="4149" spans="1:3">
      <c r="A4149" s="59" t="s">
        <v>2972</v>
      </c>
      <c r="B4149" s="104" t="s">
        <v>770</v>
      </c>
      <c r="C4149" t="s">
        <v>7938</v>
      </c>
    </row>
    <row r="4150" spans="1:3">
      <c r="A4150" s="59" t="s">
        <v>2943</v>
      </c>
      <c r="B4150" s="104" t="s">
        <v>771</v>
      </c>
      <c r="C4150" t="s">
        <v>7938</v>
      </c>
    </row>
    <row r="4151" spans="1:3">
      <c r="A4151" s="59" t="s">
        <v>2922</v>
      </c>
      <c r="B4151" s="104" t="s">
        <v>2212</v>
      </c>
      <c r="C4151" t="s">
        <v>7938</v>
      </c>
    </row>
    <row r="4152" spans="1:3">
      <c r="A4152" s="59" t="s">
        <v>2922</v>
      </c>
      <c r="B4152" s="104" t="s">
        <v>2213</v>
      </c>
      <c r="C4152" t="s">
        <v>7938</v>
      </c>
    </row>
    <row r="4153" spans="1:3">
      <c r="A4153" s="59" t="s">
        <v>2922</v>
      </c>
      <c r="B4153" s="104" t="s">
        <v>772</v>
      </c>
      <c r="C4153" t="s">
        <v>7938</v>
      </c>
    </row>
    <row r="4154" spans="1:3">
      <c r="A4154" s="59" t="s">
        <v>2922</v>
      </c>
      <c r="B4154" s="104" t="s">
        <v>5897</v>
      </c>
      <c r="C4154" t="s">
        <v>7938</v>
      </c>
    </row>
    <row r="4155" spans="1:3">
      <c r="A4155" s="59" t="s">
        <v>2922</v>
      </c>
      <c r="B4155" s="104" t="s">
        <v>773</v>
      </c>
      <c r="C4155" t="s">
        <v>7938</v>
      </c>
    </row>
    <row r="4156" spans="1:3">
      <c r="A4156" s="59" t="s">
        <v>2922</v>
      </c>
      <c r="B4156" s="104" t="s">
        <v>5898</v>
      </c>
      <c r="C4156" t="s">
        <v>7938</v>
      </c>
    </row>
    <row r="4157" spans="1:3">
      <c r="A4157" s="59" t="s">
        <v>2973</v>
      </c>
      <c r="B4157" s="104" t="s">
        <v>1632</v>
      </c>
      <c r="C4157" t="s">
        <v>7938</v>
      </c>
    </row>
    <row r="4158" spans="1:3">
      <c r="A4158" s="59" t="s">
        <v>6194</v>
      </c>
      <c r="B4158" s="104" t="s">
        <v>774</v>
      </c>
      <c r="C4158" t="s">
        <v>7938</v>
      </c>
    </row>
    <row r="4159" spans="1:3">
      <c r="A4159" s="59" t="s">
        <v>6194</v>
      </c>
      <c r="B4159" s="104" t="s">
        <v>775</v>
      </c>
      <c r="C4159" t="s">
        <v>7938</v>
      </c>
    </row>
    <row r="4160" spans="1:3">
      <c r="A4160" s="59" t="s">
        <v>2973</v>
      </c>
      <c r="B4160" s="104" t="s">
        <v>776</v>
      </c>
      <c r="C4160" t="s">
        <v>7938</v>
      </c>
    </row>
    <row r="4161" spans="1:3">
      <c r="A4161" s="59" t="s">
        <v>6194</v>
      </c>
      <c r="B4161" s="104" t="s">
        <v>777</v>
      </c>
      <c r="C4161" t="s">
        <v>7938</v>
      </c>
    </row>
    <row r="4162" spans="1:3">
      <c r="A4162" s="59" t="s">
        <v>6194</v>
      </c>
      <c r="B4162" s="104" t="s">
        <v>778</v>
      </c>
      <c r="C4162" t="s">
        <v>7938</v>
      </c>
    </row>
    <row r="4163" spans="1:3">
      <c r="A4163" s="59" t="s">
        <v>2922</v>
      </c>
      <c r="B4163" s="104" t="s">
        <v>779</v>
      </c>
      <c r="C4163" t="s">
        <v>7938</v>
      </c>
    </row>
    <row r="4164" spans="1:3">
      <c r="A4164" s="59" t="s">
        <v>2922</v>
      </c>
      <c r="B4164" s="104" t="s">
        <v>780</v>
      </c>
      <c r="C4164" t="s">
        <v>7938</v>
      </c>
    </row>
    <row r="4165" spans="1:3">
      <c r="A4165" s="59" t="s">
        <v>2922</v>
      </c>
      <c r="B4165" s="104" t="s">
        <v>5899</v>
      </c>
      <c r="C4165" t="s">
        <v>7938</v>
      </c>
    </row>
    <row r="4166" spans="1:3">
      <c r="A4166" s="59" t="s">
        <v>2922</v>
      </c>
      <c r="B4166" s="104" t="s">
        <v>781</v>
      </c>
      <c r="C4166" t="s">
        <v>7938</v>
      </c>
    </row>
    <row r="4167" spans="1:3">
      <c r="A4167" s="59" t="s">
        <v>2922</v>
      </c>
      <c r="B4167" s="104" t="s">
        <v>782</v>
      </c>
      <c r="C4167" t="s">
        <v>7938</v>
      </c>
    </row>
    <row r="4168" spans="1:3">
      <c r="A4168" s="59" t="s">
        <v>2922</v>
      </c>
      <c r="B4168" s="104" t="s">
        <v>783</v>
      </c>
      <c r="C4168" t="s">
        <v>7938</v>
      </c>
    </row>
    <row r="4169" spans="1:3">
      <c r="A4169" s="59" t="s">
        <v>2922</v>
      </c>
      <c r="B4169" s="104" t="s">
        <v>784</v>
      </c>
      <c r="C4169" t="s">
        <v>7938</v>
      </c>
    </row>
    <row r="4170" spans="1:3">
      <c r="A4170" s="59" t="s">
        <v>2974</v>
      </c>
      <c r="B4170" s="104" t="s">
        <v>2183</v>
      </c>
      <c r="C4170" t="s">
        <v>7938</v>
      </c>
    </row>
    <row r="4171" spans="1:3">
      <c r="A4171" s="59"/>
      <c r="B4171" s="104" t="s">
        <v>2637</v>
      </c>
      <c r="C4171" t="s">
        <v>7938</v>
      </c>
    </row>
    <row r="4172" spans="1:3">
      <c r="A4172" s="59" t="s">
        <v>2967</v>
      </c>
      <c r="B4172" s="104" t="s">
        <v>2638</v>
      </c>
      <c r="C4172" t="s">
        <v>7938</v>
      </c>
    </row>
    <row r="4173" spans="1:3">
      <c r="A4173" s="59" t="s">
        <v>2967</v>
      </c>
      <c r="B4173" s="104" t="s">
        <v>2229</v>
      </c>
      <c r="C4173" t="s">
        <v>7938</v>
      </c>
    </row>
    <row r="4174" spans="1:3">
      <c r="A4174" s="59" t="s">
        <v>2967</v>
      </c>
      <c r="B4174" s="104" t="s">
        <v>785</v>
      </c>
      <c r="C4174" t="s">
        <v>7938</v>
      </c>
    </row>
    <row r="4175" spans="1:3">
      <c r="A4175" s="59" t="s">
        <v>2975</v>
      </c>
      <c r="B4175" s="104" t="s">
        <v>786</v>
      </c>
      <c r="C4175" t="s">
        <v>7938</v>
      </c>
    </row>
    <row r="4176" spans="1:3">
      <c r="A4176" s="59" t="s">
        <v>2967</v>
      </c>
      <c r="B4176" s="104" t="s">
        <v>787</v>
      </c>
      <c r="C4176" t="s">
        <v>7938</v>
      </c>
    </row>
    <row r="4177" spans="1:3">
      <c r="A4177" s="59" t="s">
        <v>2967</v>
      </c>
      <c r="B4177" s="104" t="s">
        <v>788</v>
      </c>
      <c r="C4177" t="s">
        <v>7938</v>
      </c>
    </row>
    <row r="4178" spans="1:3">
      <c r="A4178" s="60" t="s">
        <v>2976</v>
      </c>
      <c r="B4178" s="104" t="s">
        <v>2234</v>
      </c>
      <c r="C4178" t="s">
        <v>7938</v>
      </c>
    </row>
    <row r="4179" spans="1:3">
      <c r="A4179" s="59" t="s">
        <v>2977</v>
      </c>
      <c r="B4179" s="104" t="s">
        <v>1637</v>
      </c>
      <c r="C4179" t="s">
        <v>7938</v>
      </c>
    </row>
    <row r="4180" spans="1:3">
      <c r="A4180" s="59" t="s">
        <v>2881</v>
      </c>
      <c r="B4180" s="104" t="s">
        <v>789</v>
      </c>
      <c r="C4180" t="s">
        <v>7938</v>
      </c>
    </row>
    <row r="4181" spans="1:3">
      <c r="A4181" s="59" t="s">
        <v>2881</v>
      </c>
      <c r="B4181" s="104" t="s">
        <v>790</v>
      </c>
      <c r="C4181" t="s">
        <v>7938</v>
      </c>
    </row>
    <row r="4182" spans="1:3">
      <c r="A4182" s="59" t="s">
        <v>2881</v>
      </c>
      <c r="B4182" s="104" t="s">
        <v>5903</v>
      </c>
      <c r="C4182" t="s">
        <v>7938</v>
      </c>
    </row>
    <row r="4183" spans="1:3">
      <c r="A4183" s="59" t="s">
        <v>2881</v>
      </c>
      <c r="B4183" s="104" t="s">
        <v>791</v>
      </c>
      <c r="C4183" t="s">
        <v>7938</v>
      </c>
    </row>
    <row r="4184" spans="1:3">
      <c r="A4184" s="59" t="s">
        <v>2967</v>
      </c>
      <c r="B4184" s="104" t="s">
        <v>792</v>
      </c>
      <c r="C4184" t="s">
        <v>7938</v>
      </c>
    </row>
    <row r="4185" spans="1:3">
      <c r="A4185" s="59" t="s">
        <v>2977</v>
      </c>
      <c r="B4185" s="104" t="s">
        <v>793</v>
      </c>
      <c r="C4185" t="s">
        <v>7938</v>
      </c>
    </row>
    <row r="4186" spans="1:3">
      <c r="A4186" s="59" t="s">
        <v>2978</v>
      </c>
      <c r="B4186" s="104" t="s">
        <v>1777</v>
      </c>
      <c r="C4186" t="s">
        <v>7938</v>
      </c>
    </row>
    <row r="4187" spans="1:3">
      <c r="A4187" s="59" t="s">
        <v>2881</v>
      </c>
      <c r="B4187" s="104" t="s">
        <v>2286</v>
      </c>
      <c r="C4187" t="s">
        <v>7938</v>
      </c>
    </row>
    <row r="4188" spans="1:3">
      <c r="A4188" s="59" t="s">
        <v>2979</v>
      </c>
      <c r="B4188" s="104" t="s">
        <v>2289</v>
      </c>
      <c r="C4188" t="s">
        <v>7938</v>
      </c>
    </row>
    <row r="4189" spans="1:3">
      <c r="A4189" s="59" t="s">
        <v>2980</v>
      </c>
      <c r="B4189" s="104" t="s">
        <v>2292</v>
      </c>
      <c r="C4189" t="s">
        <v>7938</v>
      </c>
    </row>
    <row r="4190" spans="1:3">
      <c r="A4190" s="59" t="s">
        <v>2981</v>
      </c>
      <c r="B4190" s="104" t="s">
        <v>1905</v>
      </c>
      <c r="C4190" t="s">
        <v>7938</v>
      </c>
    </row>
    <row r="4191" spans="1:3">
      <c r="A4191" s="59" t="s">
        <v>2982</v>
      </c>
      <c r="B4191" s="104" t="s">
        <v>2302</v>
      </c>
      <c r="C4191" t="s">
        <v>7938</v>
      </c>
    </row>
    <row r="4192" spans="1:3">
      <c r="A4192" s="59" t="s">
        <v>2983</v>
      </c>
      <c r="B4192" s="104" t="s">
        <v>2310</v>
      </c>
      <c r="C4192" t="s">
        <v>7938</v>
      </c>
    </row>
    <row r="4193" spans="1:3">
      <c r="A4193" s="59" t="s">
        <v>2983</v>
      </c>
      <c r="B4193" s="104" t="s">
        <v>2312</v>
      </c>
      <c r="C4193" t="s">
        <v>7938</v>
      </c>
    </row>
    <row r="4194" spans="1:3">
      <c r="A4194" s="59" t="s">
        <v>2983</v>
      </c>
      <c r="B4194" s="104" t="s">
        <v>2314</v>
      </c>
      <c r="C4194" t="s">
        <v>7938</v>
      </c>
    </row>
    <row r="4195" spans="1:3">
      <c r="A4195" s="59" t="s">
        <v>2981</v>
      </c>
      <c r="B4195" s="104" t="s">
        <v>2244</v>
      </c>
      <c r="C4195" t="s">
        <v>7938</v>
      </c>
    </row>
    <row r="4196" spans="1:3">
      <c r="A4196" s="59" t="s">
        <v>2984</v>
      </c>
      <c r="B4196" s="104" t="s">
        <v>2246</v>
      </c>
      <c r="C4196" t="s">
        <v>7938</v>
      </c>
    </row>
    <row r="4197" spans="1:3">
      <c r="A4197" s="59" t="s">
        <v>2985</v>
      </c>
      <c r="B4197" s="104" t="s">
        <v>2247</v>
      </c>
      <c r="C4197" t="s">
        <v>7938</v>
      </c>
    </row>
    <row r="4198" spans="1:3">
      <c r="A4198" s="59" t="s">
        <v>2986</v>
      </c>
      <c r="B4198" s="104" t="s">
        <v>2248</v>
      </c>
      <c r="C4198" t="s">
        <v>7938</v>
      </c>
    </row>
    <row r="4199" spans="1:3">
      <c r="A4199" s="59" t="s">
        <v>2987</v>
      </c>
      <c r="B4199" s="104" t="s">
        <v>2330</v>
      </c>
      <c r="C4199" t="s">
        <v>7938</v>
      </c>
    </row>
    <row r="4200" spans="1:3">
      <c r="A4200" s="59" t="s">
        <v>2987</v>
      </c>
      <c r="B4200" s="104" t="s">
        <v>1909</v>
      </c>
      <c r="C4200" t="s">
        <v>7938</v>
      </c>
    </row>
    <row r="4201" spans="1:3">
      <c r="A4201" s="59" t="s">
        <v>2987</v>
      </c>
      <c r="B4201" s="104" t="s">
        <v>794</v>
      </c>
      <c r="C4201" t="s">
        <v>7938</v>
      </c>
    </row>
    <row r="4202" spans="1:3">
      <c r="A4202" s="59" t="s">
        <v>2988</v>
      </c>
      <c r="B4202" s="104" t="s">
        <v>2251</v>
      </c>
      <c r="C4202" t="s">
        <v>7938</v>
      </c>
    </row>
    <row r="4203" spans="1:3">
      <c r="A4203" s="59" t="s">
        <v>2988</v>
      </c>
      <c r="B4203" s="104" t="s">
        <v>2250</v>
      </c>
      <c r="C4203" t="s">
        <v>7938</v>
      </c>
    </row>
    <row r="4204" spans="1:3">
      <c r="A4204" s="60" t="s">
        <v>2989</v>
      </c>
      <c r="B4204" s="104" t="s">
        <v>2142</v>
      </c>
      <c r="C4204" t="s">
        <v>7938</v>
      </c>
    </row>
    <row r="4205" spans="1:3">
      <c r="A4205" s="59" t="s">
        <v>2990</v>
      </c>
      <c r="B4205" s="104" t="s">
        <v>2642</v>
      </c>
      <c r="C4205" t="s">
        <v>7938</v>
      </c>
    </row>
    <row r="4206" spans="1:3">
      <c r="A4206" s="59"/>
      <c r="B4206" s="104" t="s">
        <v>795</v>
      </c>
      <c r="C4206" t="s">
        <v>7938</v>
      </c>
    </row>
    <row r="4207" spans="1:3">
      <c r="A4207" s="59" t="s">
        <v>2988</v>
      </c>
      <c r="B4207" s="104" t="s">
        <v>796</v>
      </c>
      <c r="C4207" t="s">
        <v>7938</v>
      </c>
    </row>
    <row r="4208" spans="1:3">
      <c r="A4208" s="59" t="s">
        <v>2988</v>
      </c>
      <c r="B4208" s="104" t="s">
        <v>797</v>
      </c>
      <c r="C4208" t="s">
        <v>7938</v>
      </c>
    </row>
    <row r="4209" spans="1:3">
      <c r="A4209" s="59" t="s">
        <v>2988</v>
      </c>
      <c r="B4209" s="104" t="s">
        <v>2253</v>
      </c>
      <c r="C4209" t="s">
        <v>7938</v>
      </c>
    </row>
    <row r="4210" spans="1:3">
      <c r="A4210" s="59" t="s">
        <v>2991</v>
      </c>
      <c r="B4210" s="104" t="s">
        <v>2412</v>
      </c>
      <c r="C4210" t="s">
        <v>7938</v>
      </c>
    </row>
    <row r="4211" spans="1:3">
      <c r="A4211" s="59" t="s">
        <v>2991</v>
      </c>
      <c r="B4211" s="104" t="s">
        <v>2414</v>
      </c>
      <c r="C4211" t="s">
        <v>7938</v>
      </c>
    </row>
    <row r="4212" spans="1:3">
      <c r="A4212" s="60" t="s">
        <v>2992</v>
      </c>
      <c r="B4212" s="104" t="s">
        <v>5905</v>
      </c>
      <c r="C4212" t="s">
        <v>7938</v>
      </c>
    </row>
    <row r="4213" spans="1:3">
      <c r="A4213" s="59" t="s">
        <v>2988</v>
      </c>
      <c r="B4213" s="104" t="s">
        <v>5906</v>
      </c>
      <c r="C4213" t="s">
        <v>7938</v>
      </c>
    </row>
    <row r="4214" spans="1:3">
      <c r="A4214" s="60" t="s">
        <v>2993</v>
      </c>
      <c r="B4214" s="104" t="s">
        <v>2257</v>
      </c>
      <c r="C4214" t="s">
        <v>7938</v>
      </c>
    </row>
    <row r="4215" spans="1:3">
      <c r="A4215" s="60" t="s">
        <v>2994</v>
      </c>
      <c r="B4215" s="104" t="s">
        <v>2258</v>
      </c>
      <c r="C4215" t="s">
        <v>7938</v>
      </c>
    </row>
    <row r="4216" spans="1:3">
      <c r="A4216" s="59" t="s">
        <v>2995</v>
      </c>
      <c r="B4216" s="104" t="s">
        <v>2259</v>
      </c>
      <c r="C4216" t="s">
        <v>7938</v>
      </c>
    </row>
    <row r="4217" spans="1:3">
      <c r="A4217" s="59" t="s">
        <v>2996</v>
      </c>
      <c r="B4217" s="104" t="s">
        <v>2260</v>
      </c>
      <c r="C4217" t="s">
        <v>7938</v>
      </c>
    </row>
    <row r="4218" spans="1:3">
      <c r="A4218" s="59" t="s">
        <v>2997</v>
      </c>
      <c r="B4218" s="104" t="s">
        <v>2263</v>
      </c>
      <c r="C4218" t="s">
        <v>7938</v>
      </c>
    </row>
    <row r="4219" spans="1:3">
      <c r="A4219" s="59" t="s">
        <v>2996</v>
      </c>
      <c r="B4219" s="104" t="s">
        <v>1921</v>
      </c>
      <c r="C4219" t="s">
        <v>7938</v>
      </c>
    </row>
    <row r="4220" spans="1:3">
      <c r="A4220" s="59" t="s">
        <v>2996</v>
      </c>
      <c r="B4220" s="104" t="s">
        <v>798</v>
      </c>
      <c r="C4220" t="s">
        <v>7938</v>
      </c>
    </row>
    <row r="4221" spans="1:3">
      <c r="A4221" s="59" t="s">
        <v>2998</v>
      </c>
      <c r="B4221" s="104" t="s">
        <v>799</v>
      </c>
      <c r="C4221" t="s">
        <v>7938</v>
      </c>
    </row>
    <row r="4222" spans="1:3">
      <c r="A4222" s="57" t="s">
        <v>2995</v>
      </c>
      <c r="B4222" s="104" t="s">
        <v>800</v>
      </c>
      <c r="C4222" t="s">
        <v>7938</v>
      </c>
    </row>
    <row r="4223" spans="1:3">
      <c r="A4223" s="57" t="s">
        <v>2995</v>
      </c>
      <c r="B4223" s="104" t="s">
        <v>801</v>
      </c>
      <c r="C4223" t="s">
        <v>7938</v>
      </c>
    </row>
    <row r="4224" spans="1:3">
      <c r="A4224" s="57" t="s">
        <v>2999</v>
      </c>
      <c r="B4224" s="104" t="s">
        <v>802</v>
      </c>
      <c r="C4224" t="s">
        <v>7938</v>
      </c>
    </row>
    <row r="4225" spans="1:3">
      <c r="A4225" s="57" t="s">
        <v>3000</v>
      </c>
      <c r="B4225" s="104" t="s">
        <v>803</v>
      </c>
      <c r="C4225" t="s">
        <v>7938</v>
      </c>
    </row>
    <row r="4226" spans="1:3">
      <c r="A4226" s="57" t="s">
        <v>2996</v>
      </c>
      <c r="B4226" s="104" t="s">
        <v>1922</v>
      </c>
      <c r="C4226" t="s">
        <v>7938</v>
      </c>
    </row>
    <row r="4227" spans="1:3">
      <c r="A4227" s="57" t="s">
        <v>2996</v>
      </c>
      <c r="B4227" s="104" t="s">
        <v>5266</v>
      </c>
      <c r="C4227" t="s">
        <v>7938</v>
      </c>
    </row>
    <row r="4228" spans="1:3">
      <c r="A4228" s="57" t="s">
        <v>2996</v>
      </c>
      <c r="B4228" s="104" t="s">
        <v>5268</v>
      </c>
      <c r="C4228" t="s">
        <v>7938</v>
      </c>
    </row>
    <row r="4229" spans="1:3">
      <c r="A4229" s="57" t="s">
        <v>3001</v>
      </c>
      <c r="B4229" s="104" t="s">
        <v>804</v>
      </c>
      <c r="C4229" t="s">
        <v>7938</v>
      </c>
    </row>
    <row r="4230" spans="1:3">
      <c r="A4230" s="57" t="s">
        <v>2996</v>
      </c>
      <c r="B4230" s="104" t="s">
        <v>805</v>
      </c>
      <c r="C4230" t="s">
        <v>7938</v>
      </c>
    </row>
    <row r="4231" spans="1:3">
      <c r="A4231" s="57" t="s">
        <v>2996</v>
      </c>
      <c r="B4231" s="104" t="s">
        <v>806</v>
      </c>
      <c r="C4231" t="s">
        <v>7938</v>
      </c>
    </row>
    <row r="4232" spans="1:3">
      <c r="A4232" s="57" t="s">
        <v>2996</v>
      </c>
      <c r="B4232" s="104" t="s">
        <v>807</v>
      </c>
      <c r="C4232" t="s">
        <v>7938</v>
      </c>
    </row>
    <row r="4233" spans="1:3">
      <c r="A4233" s="57" t="s">
        <v>2996</v>
      </c>
      <c r="B4233" s="104" t="s">
        <v>808</v>
      </c>
      <c r="C4233" t="s">
        <v>7938</v>
      </c>
    </row>
    <row r="4234" spans="1:3">
      <c r="A4234" s="57" t="s">
        <v>2996</v>
      </c>
      <c r="B4234" s="104" t="s">
        <v>809</v>
      </c>
      <c r="C4234" t="s">
        <v>7938</v>
      </c>
    </row>
    <row r="4235" spans="1:3">
      <c r="A4235" s="57" t="s">
        <v>2996</v>
      </c>
      <c r="B4235" s="104" t="s">
        <v>2269</v>
      </c>
      <c r="C4235" t="s">
        <v>7938</v>
      </c>
    </row>
    <row r="4236" spans="1:3">
      <c r="A4236" s="57" t="s">
        <v>2996</v>
      </c>
      <c r="B4236" s="104" t="s">
        <v>2233</v>
      </c>
      <c r="C4236" t="s">
        <v>7938</v>
      </c>
    </row>
    <row r="4237" spans="1:3">
      <c r="A4237" s="57" t="s">
        <v>3002</v>
      </c>
      <c r="B4237" s="104" t="s">
        <v>2271</v>
      </c>
      <c r="C4237" t="s">
        <v>7938</v>
      </c>
    </row>
    <row r="4238" spans="1:3">
      <c r="A4238" s="57" t="s">
        <v>3003</v>
      </c>
      <c r="B4238" s="104" t="s">
        <v>2128</v>
      </c>
      <c r="C4238" t="s">
        <v>7938</v>
      </c>
    </row>
    <row r="4239" spans="1:3">
      <c r="A4239" s="57" t="s">
        <v>3004</v>
      </c>
      <c r="B4239" s="104" t="s">
        <v>2273</v>
      </c>
      <c r="C4239" t="s">
        <v>7938</v>
      </c>
    </row>
    <row r="4240" spans="1:3">
      <c r="A4240" s="57" t="s">
        <v>3005</v>
      </c>
      <c r="B4240" s="104" t="s">
        <v>5274</v>
      </c>
      <c r="C4240" t="s">
        <v>7938</v>
      </c>
    </row>
    <row r="4241" spans="1:3">
      <c r="A4241" s="57" t="s">
        <v>3005</v>
      </c>
      <c r="B4241" s="104" t="s">
        <v>5275</v>
      </c>
      <c r="C4241" t="s">
        <v>7938</v>
      </c>
    </row>
    <row r="4242" spans="1:3">
      <c r="A4242" s="57" t="s">
        <v>2996</v>
      </c>
      <c r="B4242" s="104" t="s">
        <v>2275</v>
      </c>
      <c r="C4242" t="s">
        <v>7938</v>
      </c>
    </row>
    <row r="4243" spans="1:3">
      <c r="A4243" s="57" t="s">
        <v>3006</v>
      </c>
      <c r="B4243" s="104" t="s">
        <v>2441</v>
      </c>
      <c r="C4243" t="s">
        <v>7938</v>
      </c>
    </row>
    <row r="4244" spans="1:3">
      <c r="A4244" s="57" t="s">
        <v>2996</v>
      </c>
      <c r="B4244" s="104" t="s">
        <v>810</v>
      </c>
      <c r="C4244" t="s">
        <v>7938</v>
      </c>
    </row>
    <row r="4245" spans="1:3">
      <c r="A4245" s="57" t="s">
        <v>3007</v>
      </c>
      <c r="B4245" s="104" t="s">
        <v>811</v>
      </c>
      <c r="C4245" t="s">
        <v>7938</v>
      </c>
    </row>
    <row r="4246" spans="1:3">
      <c r="A4246" s="57" t="s">
        <v>3008</v>
      </c>
      <c r="B4246" s="104" t="s">
        <v>812</v>
      </c>
      <c r="C4246" t="s">
        <v>7938</v>
      </c>
    </row>
    <row r="4247" spans="1:3">
      <c r="A4247" s="57" t="s">
        <v>2996</v>
      </c>
      <c r="B4247" s="104" t="s">
        <v>813</v>
      </c>
      <c r="C4247" t="s">
        <v>7938</v>
      </c>
    </row>
    <row r="4248" spans="1:3">
      <c r="A4248" s="57" t="s">
        <v>2996</v>
      </c>
      <c r="B4248" s="104" t="s">
        <v>814</v>
      </c>
      <c r="C4248" t="s">
        <v>7938</v>
      </c>
    </row>
    <row r="4249" spans="1:3">
      <c r="A4249" s="57" t="s">
        <v>2996</v>
      </c>
      <c r="B4249" s="104" t="s">
        <v>815</v>
      </c>
      <c r="C4249" t="s">
        <v>7938</v>
      </c>
    </row>
    <row r="4250" spans="1:3">
      <c r="A4250" s="57" t="s">
        <v>2996</v>
      </c>
      <c r="B4250" s="104" t="s">
        <v>816</v>
      </c>
      <c r="C4250" t="s">
        <v>7938</v>
      </c>
    </row>
    <row r="4251" spans="1:3">
      <c r="A4251" s="57" t="s">
        <v>3009</v>
      </c>
      <c r="B4251" s="104" t="s">
        <v>817</v>
      </c>
      <c r="C4251" t="s">
        <v>7938</v>
      </c>
    </row>
    <row r="4252" spans="1:3">
      <c r="A4252" s="57" t="s">
        <v>2996</v>
      </c>
      <c r="B4252" s="104" t="s">
        <v>2254</v>
      </c>
      <c r="C4252" t="s">
        <v>7938</v>
      </c>
    </row>
    <row r="4253" spans="1:3">
      <c r="A4253" s="57" t="s">
        <v>3010</v>
      </c>
      <c r="B4253" s="104" t="s">
        <v>2155</v>
      </c>
      <c r="C4253" t="s">
        <v>7938</v>
      </c>
    </row>
    <row r="4254" spans="1:3">
      <c r="A4254" s="57" t="s">
        <v>3010</v>
      </c>
      <c r="B4254" s="104" t="s">
        <v>2279</v>
      </c>
      <c r="C4254" t="s">
        <v>7938</v>
      </c>
    </row>
    <row r="4255" spans="1:3">
      <c r="A4255" s="57" t="s">
        <v>3010</v>
      </c>
      <c r="B4255" s="104" t="s">
        <v>2280</v>
      </c>
      <c r="C4255" t="s">
        <v>7938</v>
      </c>
    </row>
    <row r="4256" spans="1:3">
      <c r="A4256" s="57" t="s">
        <v>3010</v>
      </c>
      <c r="B4256" s="104" t="s">
        <v>2281</v>
      </c>
      <c r="C4256" t="s">
        <v>7938</v>
      </c>
    </row>
    <row r="4257" spans="1:3">
      <c r="A4257" s="57" t="s">
        <v>3010</v>
      </c>
      <c r="B4257" s="104" t="s">
        <v>2282</v>
      </c>
      <c r="C4257" t="s">
        <v>7938</v>
      </c>
    </row>
    <row r="4258" spans="1:3">
      <c r="A4258" s="57" t="s">
        <v>3010</v>
      </c>
      <c r="B4258" s="104" t="s">
        <v>2284</v>
      </c>
      <c r="C4258" t="s">
        <v>7938</v>
      </c>
    </row>
    <row r="4259" spans="1:3">
      <c r="A4259" s="57" t="s">
        <v>3011</v>
      </c>
      <c r="B4259" s="104" t="s">
        <v>2285</v>
      </c>
      <c r="C4259" t="s">
        <v>7938</v>
      </c>
    </row>
    <row r="4260" spans="1:3">
      <c r="A4260" s="57" t="s">
        <v>3011</v>
      </c>
      <c r="B4260" s="104" t="s">
        <v>4774</v>
      </c>
      <c r="C4260" t="s">
        <v>7938</v>
      </c>
    </row>
    <row r="4261" spans="1:3">
      <c r="A4261" s="57" t="s">
        <v>3011</v>
      </c>
      <c r="B4261" s="104" t="s">
        <v>4775</v>
      </c>
      <c r="C4261" t="s">
        <v>7938</v>
      </c>
    </row>
    <row r="4262" spans="1:3">
      <c r="A4262" s="57" t="s">
        <v>3012</v>
      </c>
      <c r="B4262" s="104" t="s">
        <v>6380</v>
      </c>
      <c r="C4262" t="s">
        <v>7938</v>
      </c>
    </row>
    <row r="4263" spans="1:3">
      <c r="A4263" s="57" t="s">
        <v>3010</v>
      </c>
      <c r="B4263" s="104" t="s">
        <v>818</v>
      </c>
      <c r="C4263" t="s">
        <v>7938</v>
      </c>
    </row>
    <row r="4264" spans="1:3">
      <c r="A4264" s="57" t="s">
        <v>3010</v>
      </c>
      <c r="B4264" s="104" t="s">
        <v>4779</v>
      </c>
      <c r="C4264" t="s">
        <v>7938</v>
      </c>
    </row>
    <row r="4265" spans="1:3">
      <c r="A4265" s="57" t="s">
        <v>3010</v>
      </c>
      <c r="B4265" s="104" t="s">
        <v>4780</v>
      </c>
      <c r="C4265" t="s">
        <v>7938</v>
      </c>
    </row>
    <row r="4266" spans="1:3">
      <c r="A4266" s="57" t="s">
        <v>3010</v>
      </c>
      <c r="B4266" s="104" t="s">
        <v>4781</v>
      </c>
      <c r="C4266" t="s">
        <v>7938</v>
      </c>
    </row>
    <row r="4267" spans="1:3">
      <c r="A4267" s="57" t="s">
        <v>3013</v>
      </c>
      <c r="B4267" s="104" t="s">
        <v>2274</v>
      </c>
      <c r="C4267" t="s">
        <v>7938</v>
      </c>
    </row>
    <row r="4268" spans="1:3">
      <c r="A4268" s="57" t="s">
        <v>3010</v>
      </c>
      <c r="B4268" s="104" t="s">
        <v>2295</v>
      </c>
      <c r="C4268" t="s">
        <v>7938</v>
      </c>
    </row>
    <row r="4269" spans="1:3">
      <c r="A4269" s="57" t="s">
        <v>3010</v>
      </c>
      <c r="B4269" s="104" t="s">
        <v>2270</v>
      </c>
      <c r="C4269" t="s">
        <v>7938</v>
      </c>
    </row>
    <row r="4270" spans="1:3">
      <c r="A4270" s="57" t="s">
        <v>3010</v>
      </c>
      <c r="B4270" s="104" t="s">
        <v>819</v>
      </c>
      <c r="C4270" t="s">
        <v>7938</v>
      </c>
    </row>
    <row r="4271" spans="1:3">
      <c r="A4271" s="57" t="s">
        <v>3010</v>
      </c>
      <c r="B4271" s="104" t="s">
        <v>820</v>
      </c>
      <c r="C4271" t="s">
        <v>7938</v>
      </c>
    </row>
    <row r="4272" spans="1:3">
      <c r="A4272" s="57" t="s">
        <v>3014</v>
      </c>
      <c r="B4272" s="104" t="s">
        <v>821</v>
      </c>
      <c r="C4272" t="s">
        <v>7938</v>
      </c>
    </row>
    <row r="4273" spans="1:3">
      <c r="A4273" s="57" t="s">
        <v>3014</v>
      </c>
      <c r="B4273" s="104" t="s">
        <v>822</v>
      </c>
      <c r="C4273" t="s">
        <v>7938</v>
      </c>
    </row>
    <row r="4274" spans="1:3">
      <c r="A4274" s="57" t="s">
        <v>3014</v>
      </c>
      <c r="B4274" s="104" t="s">
        <v>823</v>
      </c>
      <c r="C4274" t="s">
        <v>7938</v>
      </c>
    </row>
    <row r="4275" spans="1:3">
      <c r="A4275" s="57" t="s">
        <v>3014</v>
      </c>
      <c r="B4275" s="104" t="s">
        <v>824</v>
      </c>
      <c r="C4275" t="s">
        <v>7938</v>
      </c>
    </row>
    <row r="4276" spans="1:3">
      <c r="A4276" s="57" t="s">
        <v>3014</v>
      </c>
      <c r="B4276" s="104" t="s">
        <v>825</v>
      </c>
      <c r="C4276" t="s">
        <v>7938</v>
      </c>
    </row>
    <row r="4277" spans="1:3">
      <c r="A4277" s="57" t="s">
        <v>3015</v>
      </c>
      <c r="B4277" s="104" t="s">
        <v>826</v>
      </c>
      <c r="C4277" t="s">
        <v>7938</v>
      </c>
    </row>
    <row r="4278" spans="1:3">
      <c r="A4278" s="57" t="s">
        <v>3010</v>
      </c>
      <c r="B4278" s="104" t="s">
        <v>827</v>
      </c>
      <c r="C4278" t="s">
        <v>7938</v>
      </c>
    </row>
    <row r="4279" spans="1:3">
      <c r="A4279" s="57" t="s">
        <v>2967</v>
      </c>
      <c r="B4279" s="104" t="s">
        <v>2304</v>
      </c>
      <c r="C4279" t="s">
        <v>7938</v>
      </c>
    </row>
    <row r="4280" spans="1:3">
      <c r="A4280" s="57" t="s">
        <v>2967</v>
      </c>
      <c r="B4280" s="104" t="s">
        <v>2307</v>
      </c>
      <c r="C4280" t="s">
        <v>7938</v>
      </c>
    </row>
    <row r="4281" spans="1:3">
      <c r="A4281" s="57" t="s">
        <v>2967</v>
      </c>
      <c r="B4281" s="104" t="s">
        <v>2309</v>
      </c>
      <c r="C4281" t="s">
        <v>7938</v>
      </c>
    </row>
    <row r="4282" spans="1:3">
      <c r="A4282" s="57" t="s">
        <v>3010</v>
      </c>
      <c r="B4282" s="104" t="s">
        <v>5287</v>
      </c>
      <c r="C4282" t="s">
        <v>7938</v>
      </c>
    </row>
    <row r="4283" spans="1:3">
      <c r="A4283" s="57" t="s">
        <v>3010</v>
      </c>
      <c r="B4283" s="104" t="s">
        <v>828</v>
      </c>
      <c r="C4283" t="s">
        <v>7938</v>
      </c>
    </row>
    <row r="4284" spans="1:3">
      <c r="A4284" s="57" t="s">
        <v>3016</v>
      </c>
      <c r="B4284" s="104" t="s">
        <v>829</v>
      </c>
      <c r="C4284" t="s">
        <v>7938</v>
      </c>
    </row>
    <row r="4285" spans="1:3">
      <c r="A4285" s="57" t="s">
        <v>3010</v>
      </c>
      <c r="B4285" s="104" t="s">
        <v>5288</v>
      </c>
      <c r="C4285" t="s">
        <v>7938</v>
      </c>
    </row>
    <row r="4286" spans="1:3">
      <c r="A4286" s="57" t="s">
        <v>3017</v>
      </c>
      <c r="B4286" s="104" t="s">
        <v>6392</v>
      </c>
      <c r="C4286" t="s">
        <v>7938</v>
      </c>
    </row>
    <row r="4287" spans="1:3">
      <c r="A4287" s="57" t="s">
        <v>3010</v>
      </c>
      <c r="B4287" s="104" t="s">
        <v>6395</v>
      </c>
      <c r="C4287" t="s">
        <v>7938</v>
      </c>
    </row>
    <row r="4288" spans="1:3">
      <c r="A4288" s="57" t="s">
        <v>3018</v>
      </c>
      <c r="B4288" s="104" t="s">
        <v>830</v>
      </c>
      <c r="C4288" t="s">
        <v>7938</v>
      </c>
    </row>
    <row r="4289" spans="1:3">
      <c r="A4289" s="57" t="s">
        <v>3010</v>
      </c>
      <c r="B4289" s="104" t="s">
        <v>831</v>
      </c>
      <c r="C4289" t="s">
        <v>7938</v>
      </c>
    </row>
    <row r="4290" spans="1:3">
      <c r="A4290" s="57" t="s">
        <v>3019</v>
      </c>
      <c r="B4290" s="104" t="s">
        <v>5328</v>
      </c>
      <c r="C4290" t="s">
        <v>7938</v>
      </c>
    </row>
    <row r="4291" spans="1:3">
      <c r="A4291" s="57" t="s">
        <v>3010</v>
      </c>
      <c r="B4291" s="104" t="s">
        <v>5329</v>
      </c>
      <c r="C4291" t="s">
        <v>7938</v>
      </c>
    </row>
    <row r="4292" spans="1:3">
      <c r="A4292" s="57" t="s">
        <v>3020</v>
      </c>
      <c r="B4292" s="104" t="s">
        <v>5330</v>
      </c>
      <c r="C4292" t="s">
        <v>7938</v>
      </c>
    </row>
    <row r="4293" spans="1:3">
      <c r="A4293" s="57" t="s">
        <v>3010</v>
      </c>
      <c r="B4293" s="104" t="s">
        <v>5331</v>
      </c>
      <c r="C4293" t="s">
        <v>7938</v>
      </c>
    </row>
    <row r="4294" spans="1:3">
      <c r="A4294" s="57" t="s">
        <v>832</v>
      </c>
      <c r="B4294" s="104" t="s">
        <v>4801</v>
      </c>
      <c r="C4294" t="s">
        <v>7938</v>
      </c>
    </row>
    <row r="4295" spans="1:3">
      <c r="A4295" s="57" t="s">
        <v>832</v>
      </c>
      <c r="B4295" s="104" t="s">
        <v>4802</v>
      </c>
      <c r="C4295" t="s">
        <v>7938</v>
      </c>
    </row>
    <row r="4296" spans="1:3">
      <c r="A4296" s="57" t="s">
        <v>3010</v>
      </c>
      <c r="B4296" s="104" t="s">
        <v>833</v>
      </c>
      <c r="C4296" t="s">
        <v>7938</v>
      </c>
    </row>
    <row r="4297" spans="1:3">
      <c r="A4297" s="57" t="s">
        <v>3010</v>
      </c>
      <c r="B4297" s="104" t="s">
        <v>4803</v>
      </c>
      <c r="C4297" t="s">
        <v>7938</v>
      </c>
    </row>
    <row r="4298" spans="1:3">
      <c r="A4298" s="57" t="s">
        <v>3010</v>
      </c>
      <c r="B4298" s="104" t="s">
        <v>6397</v>
      </c>
      <c r="C4298" t="s">
        <v>7938</v>
      </c>
    </row>
    <row r="4299" spans="1:3">
      <c r="A4299" s="57" t="s">
        <v>3010</v>
      </c>
      <c r="B4299" s="104" t="s">
        <v>6398</v>
      </c>
      <c r="C4299" t="s">
        <v>7938</v>
      </c>
    </row>
    <row r="4300" spans="1:3">
      <c r="A4300" s="57" t="s">
        <v>3010</v>
      </c>
      <c r="B4300" s="104" t="s">
        <v>6400</v>
      </c>
      <c r="C4300" t="s">
        <v>7938</v>
      </c>
    </row>
    <row r="4301" spans="1:3">
      <c r="A4301" s="57" t="s">
        <v>3010</v>
      </c>
      <c r="B4301" s="104" t="s">
        <v>6402</v>
      </c>
      <c r="C4301" t="s">
        <v>7938</v>
      </c>
    </row>
    <row r="4302" spans="1:3">
      <c r="A4302" s="57" t="s">
        <v>3010</v>
      </c>
      <c r="B4302" s="104" t="s">
        <v>5624</v>
      </c>
      <c r="C4302" t="s">
        <v>7938</v>
      </c>
    </row>
    <row r="4303" spans="1:3">
      <c r="A4303" s="57" t="s">
        <v>3010</v>
      </c>
      <c r="B4303" s="104" t="s">
        <v>834</v>
      </c>
      <c r="C4303" t="s">
        <v>7938</v>
      </c>
    </row>
    <row r="4304" spans="1:3">
      <c r="A4304" s="57" t="s">
        <v>3010</v>
      </c>
      <c r="B4304" s="104" t="s">
        <v>5435</v>
      </c>
      <c r="C4304" t="s">
        <v>7938</v>
      </c>
    </row>
    <row r="4305" spans="1:3">
      <c r="A4305" s="57" t="s">
        <v>3010</v>
      </c>
      <c r="B4305" s="104" t="s">
        <v>5436</v>
      </c>
      <c r="C4305" t="s">
        <v>7938</v>
      </c>
    </row>
    <row r="4306" spans="1:3">
      <c r="A4306" s="57" t="s">
        <v>3010</v>
      </c>
      <c r="B4306" s="104" t="s">
        <v>2243</v>
      </c>
      <c r="C4306" t="s">
        <v>7938</v>
      </c>
    </row>
    <row r="4307" spans="1:3">
      <c r="A4307" s="57" t="s">
        <v>3010</v>
      </c>
      <c r="B4307" s="104" t="s">
        <v>2196</v>
      </c>
      <c r="C4307" t="s">
        <v>7938</v>
      </c>
    </row>
    <row r="4308" spans="1:3">
      <c r="A4308" s="57" t="s">
        <v>3010</v>
      </c>
      <c r="B4308" s="104" t="s">
        <v>2342</v>
      </c>
      <c r="C4308" t="s">
        <v>7938</v>
      </c>
    </row>
    <row r="4309" spans="1:3">
      <c r="A4309" s="57" t="s">
        <v>3010</v>
      </c>
      <c r="B4309" s="104" t="s">
        <v>6405</v>
      </c>
      <c r="C4309" t="s">
        <v>7938</v>
      </c>
    </row>
    <row r="4310" spans="1:3">
      <c r="A4310" s="57" t="s">
        <v>3010</v>
      </c>
      <c r="B4310" s="104" t="s">
        <v>6407</v>
      </c>
      <c r="C4310" t="s">
        <v>7938</v>
      </c>
    </row>
    <row r="4311" spans="1:3">
      <c r="A4311" s="57" t="s">
        <v>3010</v>
      </c>
      <c r="B4311" s="104" t="s">
        <v>2278</v>
      </c>
      <c r="C4311" t="s">
        <v>7938</v>
      </c>
    </row>
    <row r="4312" spans="1:3">
      <c r="A4312" s="57" t="s">
        <v>3010</v>
      </c>
      <c r="B4312" s="104" t="s">
        <v>2345</v>
      </c>
      <c r="C4312" t="s">
        <v>7938</v>
      </c>
    </row>
    <row r="4313" spans="1:3">
      <c r="A4313" s="57" t="s">
        <v>2996</v>
      </c>
      <c r="B4313" s="104" t="s">
        <v>2348</v>
      </c>
      <c r="C4313" t="s">
        <v>7938</v>
      </c>
    </row>
    <row r="4314" spans="1:3">
      <c r="A4314" s="57" t="s">
        <v>2996</v>
      </c>
      <c r="B4314" s="104" t="s">
        <v>2350</v>
      </c>
      <c r="C4314" t="s">
        <v>7938</v>
      </c>
    </row>
    <row r="4315" spans="1:3">
      <c r="A4315" s="57" t="s">
        <v>2996</v>
      </c>
      <c r="B4315" s="104" t="s">
        <v>5634</v>
      </c>
      <c r="C4315" t="s">
        <v>7938</v>
      </c>
    </row>
    <row r="4316" spans="1:3">
      <c r="A4316" s="57" t="s">
        <v>2996</v>
      </c>
      <c r="B4316" s="104" t="s">
        <v>5635</v>
      </c>
      <c r="C4316" t="s">
        <v>7938</v>
      </c>
    </row>
    <row r="4317" spans="1:3">
      <c r="A4317" s="57" t="s">
        <v>3010</v>
      </c>
      <c r="B4317" s="104" t="s">
        <v>2159</v>
      </c>
      <c r="C4317" t="s">
        <v>7938</v>
      </c>
    </row>
    <row r="4318" spans="1:3">
      <c r="A4318" s="57" t="s">
        <v>2951</v>
      </c>
      <c r="B4318" s="104" t="s">
        <v>2357</v>
      </c>
      <c r="C4318" t="s">
        <v>7938</v>
      </c>
    </row>
    <row r="4319" spans="1:3">
      <c r="A4319" s="57" t="s">
        <v>2973</v>
      </c>
      <c r="B4319" s="104" t="s">
        <v>2360</v>
      </c>
      <c r="C4319" t="s">
        <v>7938</v>
      </c>
    </row>
    <row r="4320" spans="1:3">
      <c r="A4320" s="57" t="s">
        <v>3843</v>
      </c>
      <c r="B4320" s="104" t="s">
        <v>2058</v>
      </c>
      <c r="C4320" t="s">
        <v>7939</v>
      </c>
    </row>
    <row r="4321" spans="1:3">
      <c r="A4321" s="57" t="s">
        <v>3843</v>
      </c>
      <c r="B4321" s="104" t="s">
        <v>2061</v>
      </c>
      <c r="C4321" t="s">
        <v>7939</v>
      </c>
    </row>
    <row r="4322" spans="1:3">
      <c r="A4322" s="57" t="s">
        <v>3843</v>
      </c>
      <c r="B4322" s="104" t="s">
        <v>835</v>
      </c>
      <c r="C4322" t="s">
        <v>7939</v>
      </c>
    </row>
    <row r="4323" spans="1:3">
      <c r="A4323" s="57" t="s">
        <v>3866</v>
      </c>
      <c r="B4323" s="104" t="s">
        <v>836</v>
      </c>
      <c r="C4323" t="s">
        <v>7939</v>
      </c>
    </row>
    <row r="4324" spans="1:3">
      <c r="A4324" s="57" t="s">
        <v>3021</v>
      </c>
      <c r="B4324" s="104" t="s">
        <v>837</v>
      </c>
      <c r="C4324" t="s">
        <v>7939</v>
      </c>
    </row>
    <row r="4325" spans="1:3">
      <c r="A4325" s="57" t="s">
        <v>3866</v>
      </c>
      <c r="B4325" s="104" t="s">
        <v>838</v>
      </c>
      <c r="C4325" t="s">
        <v>7939</v>
      </c>
    </row>
    <row r="4326" spans="1:3">
      <c r="A4326" s="57" t="s">
        <v>3866</v>
      </c>
      <c r="B4326" s="104" t="s">
        <v>839</v>
      </c>
      <c r="C4326" t="s">
        <v>7939</v>
      </c>
    </row>
    <row r="4327" spans="1:3">
      <c r="A4327" s="57" t="s">
        <v>3866</v>
      </c>
      <c r="B4327" s="104" t="s">
        <v>2597</v>
      </c>
      <c r="C4327" t="s">
        <v>7939</v>
      </c>
    </row>
    <row r="4328" spans="1:3">
      <c r="A4328" s="57"/>
      <c r="B4328" s="104" t="s">
        <v>6950</v>
      </c>
      <c r="C4328" t="s">
        <v>7939</v>
      </c>
    </row>
    <row r="4329" spans="1:3">
      <c r="A4329" s="57"/>
      <c r="B4329" s="104" t="s">
        <v>6952</v>
      </c>
      <c r="C4329" t="s">
        <v>7939</v>
      </c>
    </row>
    <row r="4330" spans="1:3">
      <c r="A4330" s="57"/>
      <c r="B4330" s="104" t="s">
        <v>840</v>
      </c>
      <c r="C4330" t="s">
        <v>7939</v>
      </c>
    </row>
    <row r="4331" spans="1:3">
      <c r="A4331" s="57"/>
      <c r="B4331" s="104" t="s">
        <v>841</v>
      </c>
      <c r="C4331" t="s">
        <v>7939</v>
      </c>
    </row>
    <row r="4332" spans="1:3">
      <c r="A4332" s="57" t="s">
        <v>3866</v>
      </c>
      <c r="B4332" s="104" t="s">
        <v>2598</v>
      </c>
      <c r="C4332" t="s">
        <v>7939</v>
      </c>
    </row>
    <row r="4333" spans="1:3">
      <c r="A4333" s="57" t="s">
        <v>3866</v>
      </c>
      <c r="B4333" s="104" t="s">
        <v>842</v>
      </c>
      <c r="C4333" t="s">
        <v>7939</v>
      </c>
    </row>
    <row r="4334" spans="1:3">
      <c r="A4334" s="57"/>
      <c r="B4334" s="104" t="s">
        <v>2069</v>
      </c>
      <c r="C4334" t="s">
        <v>7939</v>
      </c>
    </row>
    <row r="4335" spans="1:3">
      <c r="A4335" s="57"/>
      <c r="B4335" s="104" t="s">
        <v>6959</v>
      </c>
      <c r="C4335" t="s">
        <v>7939</v>
      </c>
    </row>
    <row r="4336" spans="1:3">
      <c r="A4336" s="57"/>
      <c r="B4336" s="104" t="s">
        <v>6961</v>
      </c>
      <c r="C4336" t="s">
        <v>7939</v>
      </c>
    </row>
    <row r="4337" spans="1:3">
      <c r="A4337" s="57" t="s">
        <v>3866</v>
      </c>
      <c r="B4337" s="104" t="s">
        <v>2072</v>
      </c>
      <c r="C4337" t="s">
        <v>7939</v>
      </c>
    </row>
    <row r="4338" spans="1:3">
      <c r="A4338" s="57" t="s">
        <v>3866</v>
      </c>
      <c r="B4338" s="104" t="s">
        <v>843</v>
      </c>
      <c r="C4338" t="s">
        <v>7939</v>
      </c>
    </row>
    <row r="4339" spans="1:3">
      <c r="A4339" s="57" t="s">
        <v>3022</v>
      </c>
      <c r="B4339" s="104" t="s">
        <v>844</v>
      </c>
      <c r="C4339" t="s">
        <v>7939</v>
      </c>
    </row>
    <row r="4340" spans="1:3">
      <c r="A4340" s="57" t="s">
        <v>3930</v>
      </c>
      <c r="B4340" s="104" t="s">
        <v>845</v>
      </c>
      <c r="C4340" t="s">
        <v>7939</v>
      </c>
    </row>
    <row r="4341" spans="1:3">
      <c r="A4341" s="57" t="s">
        <v>3023</v>
      </c>
      <c r="B4341" s="104" t="s">
        <v>846</v>
      </c>
      <c r="C4341" t="s">
        <v>7939</v>
      </c>
    </row>
    <row r="4342" spans="1:3">
      <c r="A4342" s="57" t="s">
        <v>3024</v>
      </c>
      <c r="B4342" s="104" t="s">
        <v>847</v>
      </c>
      <c r="C4342" t="s">
        <v>7939</v>
      </c>
    </row>
    <row r="4343" spans="1:3">
      <c r="A4343" s="57" t="s">
        <v>3930</v>
      </c>
      <c r="B4343" s="104" t="s">
        <v>848</v>
      </c>
      <c r="C4343" t="s">
        <v>7939</v>
      </c>
    </row>
    <row r="4344" spans="1:3">
      <c r="A4344" s="57" t="s">
        <v>3025</v>
      </c>
      <c r="B4344" s="104" t="s">
        <v>849</v>
      </c>
      <c r="C4344" t="s">
        <v>7939</v>
      </c>
    </row>
    <row r="4345" spans="1:3">
      <c r="A4345" s="57" t="s">
        <v>3026</v>
      </c>
      <c r="B4345" s="104" t="s">
        <v>850</v>
      </c>
      <c r="C4345" t="s">
        <v>7939</v>
      </c>
    </row>
    <row r="4346" spans="1:3">
      <c r="A4346" s="57" t="s">
        <v>3866</v>
      </c>
      <c r="B4346" s="104" t="s">
        <v>851</v>
      </c>
      <c r="C4346" t="s">
        <v>7939</v>
      </c>
    </row>
    <row r="4347" spans="1:3">
      <c r="A4347" s="57" t="s">
        <v>3866</v>
      </c>
      <c r="B4347" s="104" t="s">
        <v>852</v>
      </c>
      <c r="C4347" t="s">
        <v>7939</v>
      </c>
    </row>
    <row r="4348" spans="1:3">
      <c r="A4348" s="57" t="s">
        <v>3027</v>
      </c>
      <c r="B4348" s="104" t="s">
        <v>853</v>
      </c>
      <c r="C4348" t="s">
        <v>7939</v>
      </c>
    </row>
    <row r="4349" spans="1:3">
      <c r="A4349" s="57" t="s">
        <v>3028</v>
      </c>
      <c r="B4349" s="104" t="s">
        <v>854</v>
      </c>
      <c r="C4349" t="s">
        <v>7939</v>
      </c>
    </row>
    <row r="4350" spans="1:3">
      <c r="A4350" s="57" t="s">
        <v>3029</v>
      </c>
      <c r="B4350" s="104" t="s">
        <v>855</v>
      </c>
      <c r="C4350" t="s">
        <v>7939</v>
      </c>
    </row>
    <row r="4351" spans="1:3">
      <c r="A4351" s="57" t="s">
        <v>3030</v>
      </c>
      <c r="B4351" s="104" t="s">
        <v>856</v>
      </c>
      <c r="C4351" t="s">
        <v>7939</v>
      </c>
    </row>
    <row r="4352" spans="1:3">
      <c r="A4352" s="57" t="s">
        <v>3031</v>
      </c>
      <c r="B4352" s="104" t="s">
        <v>857</v>
      </c>
      <c r="C4352" t="s">
        <v>7939</v>
      </c>
    </row>
    <row r="4353" spans="1:3">
      <c r="A4353" s="57" t="s">
        <v>3032</v>
      </c>
      <c r="B4353" s="104" t="s">
        <v>858</v>
      </c>
      <c r="C4353" t="s">
        <v>7939</v>
      </c>
    </row>
    <row r="4354" spans="1:3">
      <c r="A4354" s="57" t="s">
        <v>3033</v>
      </c>
      <c r="B4354" s="104" t="s">
        <v>859</v>
      </c>
      <c r="C4354" t="s">
        <v>7939</v>
      </c>
    </row>
    <row r="4355" spans="1:3">
      <c r="A4355" s="57" t="s">
        <v>3034</v>
      </c>
      <c r="B4355" s="104" t="s">
        <v>860</v>
      </c>
      <c r="C4355" t="s">
        <v>7939</v>
      </c>
    </row>
    <row r="4356" spans="1:3">
      <c r="A4356" s="57" t="s">
        <v>3866</v>
      </c>
      <c r="B4356" s="104" t="s">
        <v>861</v>
      </c>
      <c r="C4356" t="s">
        <v>7939</v>
      </c>
    </row>
    <row r="4357" spans="1:3">
      <c r="A4357" s="57" t="s">
        <v>3035</v>
      </c>
      <c r="B4357" s="104" t="s">
        <v>862</v>
      </c>
      <c r="C4357" t="s">
        <v>7939</v>
      </c>
    </row>
    <row r="4358" spans="1:3">
      <c r="A4358" s="57" t="s">
        <v>3866</v>
      </c>
      <c r="B4358" s="104" t="s">
        <v>863</v>
      </c>
      <c r="C4358" t="s">
        <v>7939</v>
      </c>
    </row>
    <row r="4359" spans="1:3">
      <c r="A4359" s="57" t="s">
        <v>3866</v>
      </c>
      <c r="B4359" s="104" t="s">
        <v>864</v>
      </c>
      <c r="C4359" t="s">
        <v>7939</v>
      </c>
    </row>
    <row r="4360" spans="1:3">
      <c r="A4360" s="57" t="s">
        <v>3866</v>
      </c>
      <c r="B4360" s="104" t="s">
        <v>865</v>
      </c>
      <c r="C4360" t="s">
        <v>7939</v>
      </c>
    </row>
    <row r="4361" spans="1:3">
      <c r="A4361" s="57" t="s">
        <v>3866</v>
      </c>
      <c r="B4361" s="104" t="s">
        <v>866</v>
      </c>
      <c r="C4361" t="s">
        <v>7939</v>
      </c>
    </row>
    <row r="4362" spans="1:3">
      <c r="A4362" s="57" t="s">
        <v>3930</v>
      </c>
      <c r="B4362" s="104" t="s">
        <v>867</v>
      </c>
      <c r="C4362" t="s">
        <v>7939</v>
      </c>
    </row>
    <row r="4363" spans="1:3">
      <c r="A4363" s="57" t="s">
        <v>3930</v>
      </c>
      <c r="B4363" s="104" t="s">
        <v>868</v>
      </c>
      <c r="C4363" t="s">
        <v>7939</v>
      </c>
    </row>
    <row r="4364" spans="1:3">
      <c r="A4364" s="57" t="s">
        <v>3036</v>
      </c>
      <c r="B4364" s="104" t="s">
        <v>869</v>
      </c>
      <c r="C4364" t="s">
        <v>7939</v>
      </c>
    </row>
    <row r="4365" spans="1:3">
      <c r="A4365" s="57"/>
      <c r="B4365" s="104" t="s">
        <v>1818</v>
      </c>
      <c r="C4365" t="s">
        <v>7939</v>
      </c>
    </row>
    <row r="4366" spans="1:3">
      <c r="A4366" s="57"/>
      <c r="B4366" s="104" t="s">
        <v>1819</v>
      </c>
      <c r="C4366" t="s">
        <v>7939</v>
      </c>
    </row>
    <row r="4367" spans="1:3">
      <c r="A4367" s="57"/>
      <c r="B4367" s="104" t="s">
        <v>870</v>
      </c>
      <c r="C4367" t="s">
        <v>7939</v>
      </c>
    </row>
    <row r="4368" spans="1:3">
      <c r="A4368" s="57"/>
      <c r="B4368" s="104" t="s">
        <v>871</v>
      </c>
      <c r="C4368" t="s">
        <v>7939</v>
      </c>
    </row>
    <row r="4369" spans="1:3">
      <c r="A4369" s="57" t="s">
        <v>3930</v>
      </c>
      <c r="B4369" s="104" t="s">
        <v>2076</v>
      </c>
      <c r="C4369" t="s">
        <v>7939</v>
      </c>
    </row>
    <row r="4370" spans="1:3">
      <c r="A4370" s="57" t="s">
        <v>3037</v>
      </c>
      <c r="B4370" s="104" t="s">
        <v>1654</v>
      </c>
      <c r="C4370" t="s">
        <v>7939</v>
      </c>
    </row>
    <row r="4371" spans="1:3">
      <c r="A4371" s="57" t="s">
        <v>3038</v>
      </c>
      <c r="B4371" s="104" t="s">
        <v>872</v>
      </c>
      <c r="C4371" t="s">
        <v>7939</v>
      </c>
    </row>
    <row r="4372" spans="1:3">
      <c r="A4372" s="57" t="s">
        <v>3930</v>
      </c>
      <c r="B4372" s="104" t="s">
        <v>873</v>
      </c>
      <c r="C4372" t="s">
        <v>7939</v>
      </c>
    </row>
    <row r="4373" spans="1:3">
      <c r="A4373" s="57" t="s">
        <v>3039</v>
      </c>
      <c r="B4373" s="104" t="s">
        <v>874</v>
      </c>
      <c r="C4373" t="s">
        <v>7939</v>
      </c>
    </row>
    <row r="4374" spans="1:3">
      <c r="A4374" s="57" t="s">
        <v>3930</v>
      </c>
      <c r="B4374" s="104" t="s">
        <v>875</v>
      </c>
      <c r="C4374" t="s">
        <v>7939</v>
      </c>
    </row>
    <row r="4375" spans="1:3">
      <c r="A4375" s="57" t="s">
        <v>3040</v>
      </c>
      <c r="B4375" s="104" t="s">
        <v>876</v>
      </c>
      <c r="C4375" t="s">
        <v>7939</v>
      </c>
    </row>
    <row r="4376" spans="1:3">
      <c r="A4376" s="57" t="s">
        <v>3930</v>
      </c>
      <c r="B4376" s="104" t="s">
        <v>877</v>
      </c>
      <c r="C4376" t="s">
        <v>7939</v>
      </c>
    </row>
    <row r="4377" spans="1:3">
      <c r="A4377" s="57" t="s">
        <v>3041</v>
      </c>
      <c r="B4377" s="104" t="s">
        <v>878</v>
      </c>
      <c r="C4377" t="s">
        <v>7939</v>
      </c>
    </row>
    <row r="4378" spans="1:3">
      <c r="A4378" s="57" t="s">
        <v>3930</v>
      </c>
      <c r="B4378" s="104" t="s">
        <v>879</v>
      </c>
      <c r="C4378" t="s">
        <v>7939</v>
      </c>
    </row>
    <row r="4379" spans="1:3">
      <c r="A4379" s="57" t="s">
        <v>3042</v>
      </c>
      <c r="B4379" s="104" t="s">
        <v>880</v>
      </c>
      <c r="C4379" t="s">
        <v>7939</v>
      </c>
    </row>
    <row r="4380" spans="1:3">
      <c r="A4380" s="57" t="s">
        <v>3930</v>
      </c>
      <c r="B4380" s="104" t="s">
        <v>881</v>
      </c>
      <c r="C4380" t="s">
        <v>7939</v>
      </c>
    </row>
    <row r="4381" spans="1:3">
      <c r="A4381" s="57" t="s">
        <v>3930</v>
      </c>
      <c r="B4381" s="104" t="s">
        <v>882</v>
      </c>
      <c r="C4381" t="s">
        <v>7939</v>
      </c>
    </row>
    <row r="4382" spans="1:3">
      <c r="A4382" s="57" t="s">
        <v>3930</v>
      </c>
      <c r="B4382" s="104" t="s">
        <v>883</v>
      </c>
      <c r="C4382" t="s">
        <v>7939</v>
      </c>
    </row>
    <row r="4383" spans="1:3">
      <c r="A4383" s="57" t="s">
        <v>3977</v>
      </c>
      <c r="B4383" s="104" t="s">
        <v>884</v>
      </c>
      <c r="C4383" t="s">
        <v>7939</v>
      </c>
    </row>
    <row r="4384" spans="1:3">
      <c r="A4384" s="57" t="s">
        <v>3037</v>
      </c>
      <c r="B4384" s="104" t="s">
        <v>885</v>
      </c>
      <c r="C4384" t="s">
        <v>7939</v>
      </c>
    </row>
    <row r="4385" spans="1:3">
      <c r="A4385" s="57" t="s">
        <v>3043</v>
      </c>
      <c r="B4385" s="104" t="s">
        <v>886</v>
      </c>
      <c r="C4385" t="s">
        <v>7939</v>
      </c>
    </row>
    <row r="4386" spans="1:3">
      <c r="A4386" s="57" t="s">
        <v>3977</v>
      </c>
      <c r="B4386" s="104" t="s">
        <v>887</v>
      </c>
      <c r="C4386" t="s">
        <v>7939</v>
      </c>
    </row>
    <row r="4387" spans="1:3">
      <c r="A4387" s="57" t="s">
        <v>3977</v>
      </c>
      <c r="B4387" s="104" t="s">
        <v>888</v>
      </c>
      <c r="C4387" t="s">
        <v>7939</v>
      </c>
    </row>
    <row r="4388" spans="1:3">
      <c r="A4388" s="57" t="s">
        <v>3977</v>
      </c>
      <c r="B4388" s="104" t="s">
        <v>889</v>
      </c>
      <c r="C4388" t="s">
        <v>7939</v>
      </c>
    </row>
    <row r="4389" spans="1:3">
      <c r="A4389" s="57" t="s">
        <v>3044</v>
      </c>
      <c r="B4389" s="104" t="s">
        <v>890</v>
      </c>
      <c r="C4389" t="s">
        <v>7939</v>
      </c>
    </row>
    <row r="4390" spans="1:3">
      <c r="A4390" s="57" t="s">
        <v>3977</v>
      </c>
      <c r="B4390" s="104" t="s">
        <v>891</v>
      </c>
      <c r="C4390" t="s">
        <v>7939</v>
      </c>
    </row>
    <row r="4391" spans="1:3">
      <c r="A4391" s="57" t="s">
        <v>3045</v>
      </c>
      <c r="B4391" s="104" t="s">
        <v>892</v>
      </c>
      <c r="C4391" t="s">
        <v>7939</v>
      </c>
    </row>
    <row r="4392" spans="1:3">
      <c r="A4392" s="57" t="s">
        <v>3977</v>
      </c>
      <c r="B4392" s="104" t="s">
        <v>893</v>
      </c>
      <c r="C4392" t="s">
        <v>7939</v>
      </c>
    </row>
    <row r="4393" spans="1:3">
      <c r="A4393" s="57"/>
      <c r="B4393" s="104" t="s">
        <v>894</v>
      </c>
      <c r="C4393" t="s">
        <v>7939</v>
      </c>
    </row>
    <row r="4394" spans="1:3">
      <c r="A4394" s="57" t="s">
        <v>3977</v>
      </c>
      <c r="B4394" s="104" t="s">
        <v>895</v>
      </c>
      <c r="C4394" t="s">
        <v>7939</v>
      </c>
    </row>
    <row r="4395" spans="1:3">
      <c r="A4395" s="57" t="s">
        <v>3977</v>
      </c>
      <c r="B4395" s="104" t="s">
        <v>896</v>
      </c>
      <c r="C4395" t="s">
        <v>7939</v>
      </c>
    </row>
    <row r="4396" spans="1:3">
      <c r="A4396" s="57" t="s">
        <v>3977</v>
      </c>
      <c r="B4396" s="104" t="s">
        <v>2082</v>
      </c>
      <c r="C4396" t="s">
        <v>7939</v>
      </c>
    </row>
    <row r="4397" spans="1:3">
      <c r="A4397" s="57" t="s">
        <v>3046</v>
      </c>
      <c r="B4397" s="104" t="s">
        <v>2090</v>
      </c>
      <c r="C4397" t="s">
        <v>7939</v>
      </c>
    </row>
    <row r="4398" spans="1:3">
      <c r="A4398" s="57" t="s">
        <v>3047</v>
      </c>
      <c r="B4398" s="104" t="s">
        <v>2115</v>
      </c>
      <c r="C4398" t="s">
        <v>7939</v>
      </c>
    </row>
    <row r="4399" spans="1:3">
      <c r="A4399" s="57" t="s">
        <v>3048</v>
      </c>
      <c r="B4399" s="104" t="s">
        <v>2118</v>
      </c>
      <c r="C4399" t="s">
        <v>7939</v>
      </c>
    </row>
    <row r="4400" spans="1:3">
      <c r="A4400" s="57" t="s">
        <v>3049</v>
      </c>
      <c r="B4400" s="104" t="s">
        <v>2121</v>
      </c>
      <c r="C4400" t="s">
        <v>7939</v>
      </c>
    </row>
    <row r="4401" spans="1:3">
      <c r="A4401" s="57" t="s">
        <v>3050</v>
      </c>
      <c r="B4401" s="104" t="s">
        <v>2124</v>
      </c>
      <c r="C4401" t="s">
        <v>7939</v>
      </c>
    </row>
    <row r="4402" spans="1:3">
      <c r="A4402" s="57" t="s">
        <v>3051</v>
      </c>
      <c r="B4402" s="104" t="s">
        <v>2126</v>
      </c>
      <c r="C4402" t="s">
        <v>7939</v>
      </c>
    </row>
    <row r="4403" spans="1:3">
      <c r="A4403" s="57" t="s">
        <v>3052</v>
      </c>
      <c r="B4403" s="104" t="s">
        <v>2129</v>
      </c>
      <c r="C4403" t="s">
        <v>7939</v>
      </c>
    </row>
    <row r="4404" spans="1:3">
      <c r="A4404" s="57" t="s">
        <v>3053</v>
      </c>
      <c r="B4404" s="104" t="s">
        <v>2131</v>
      </c>
      <c r="C4404" t="s">
        <v>7939</v>
      </c>
    </row>
    <row r="4405" spans="1:3">
      <c r="A4405" s="57" t="s">
        <v>3054</v>
      </c>
      <c r="B4405" s="104" t="s">
        <v>2134</v>
      </c>
      <c r="C4405" t="s">
        <v>7939</v>
      </c>
    </row>
    <row r="4406" spans="1:3">
      <c r="A4406" s="57" t="s">
        <v>3055</v>
      </c>
      <c r="B4406" s="104" t="s">
        <v>2137</v>
      </c>
      <c r="C4406" t="s">
        <v>7939</v>
      </c>
    </row>
    <row r="4407" spans="1:3">
      <c r="A4407" s="57" t="s">
        <v>3056</v>
      </c>
      <c r="B4407" s="104" t="s">
        <v>2140</v>
      </c>
      <c r="C4407" t="s">
        <v>7939</v>
      </c>
    </row>
    <row r="4408" spans="1:3">
      <c r="A4408" s="57" t="s">
        <v>3057</v>
      </c>
      <c r="B4408" s="104" t="s">
        <v>2143</v>
      </c>
      <c r="C4408" t="s">
        <v>7939</v>
      </c>
    </row>
    <row r="4409" spans="1:3">
      <c r="A4409" s="57" t="s">
        <v>3058</v>
      </c>
      <c r="B4409" s="104" t="s">
        <v>2146</v>
      </c>
      <c r="C4409" t="s">
        <v>7939</v>
      </c>
    </row>
    <row r="4410" spans="1:3">
      <c r="A4410" s="57" t="s">
        <v>3059</v>
      </c>
      <c r="B4410" s="104" t="s">
        <v>2149</v>
      </c>
      <c r="C4410" t="s">
        <v>7939</v>
      </c>
    </row>
    <row r="4411" spans="1:3">
      <c r="A4411" s="57" t="s">
        <v>3060</v>
      </c>
      <c r="B4411" s="104" t="s">
        <v>2139</v>
      </c>
      <c r="C4411" t="s">
        <v>7939</v>
      </c>
    </row>
    <row r="4412" spans="1:3">
      <c r="A4412" s="57" t="s">
        <v>3057</v>
      </c>
      <c r="B4412" s="104" t="s">
        <v>2153</v>
      </c>
      <c r="C4412" t="s">
        <v>7939</v>
      </c>
    </row>
    <row r="4413" spans="1:3">
      <c r="A4413" s="57" t="s">
        <v>3061</v>
      </c>
      <c r="B4413" s="104" t="s">
        <v>2081</v>
      </c>
      <c r="C4413" t="s">
        <v>7939</v>
      </c>
    </row>
    <row r="4414" spans="1:3">
      <c r="A4414" s="57" t="s">
        <v>3062</v>
      </c>
      <c r="B4414" s="104" t="s">
        <v>2157</v>
      </c>
      <c r="C4414" t="s">
        <v>7939</v>
      </c>
    </row>
    <row r="4415" spans="1:3">
      <c r="A4415" s="57" t="s">
        <v>3063</v>
      </c>
      <c r="B4415" s="104" t="s">
        <v>2160</v>
      </c>
      <c r="C4415" t="s">
        <v>7939</v>
      </c>
    </row>
    <row r="4416" spans="1:3">
      <c r="A4416" s="57" t="s">
        <v>3064</v>
      </c>
      <c r="B4416" s="104" t="s">
        <v>2086</v>
      </c>
      <c r="C4416" t="s">
        <v>7939</v>
      </c>
    </row>
    <row r="4417" spans="1:3">
      <c r="A4417" s="57" t="s">
        <v>3065</v>
      </c>
      <c r="B4417" s="104" t="s">
        <v>2166</v>
      </c>
      <c r="C4417" t="s">
        <v>7939</v>
      </c>
    </row>
    <row r="4418" spans="1:3">
      <c r="A4418" s="57" t="s">
        <v>3066</v>
      </c>
      <c r="B4418" s="104" t="s">
        <v>2168</v>
      </c>
      <c r="C4418" t="s">
        <v>7939</v>
      </c>
    </row>
    <row r="4419" spans="1:3">
      <c r="A4419" s="57" t="s">
        <v>3067</v>
      </c>
      <c r="B4419" s="104" t="s">
        <v>2133</v>
      </c>
      <c r="C4419" t="s">
        <v>7939</v>
      </c>
    </row>
    <row r="4420" spans="1:3">
      <c r="A4420" s="57" t="s">
        <v>3068</v>
      </c>
      <c r="B4420" s="104" t="s">
        <v>1879</v>
      </c>
      <c r="C4420" t="s">
        <v>7939</v>
      </c>
    </row>
    <row r="4421" spans="1:3">
      <c r="A4421" s="57" t="s">
        <v>3068</v>
      </c>
      <c r="B4421" s="104" t="s">
        <v>7113</v>
      </c>
      <c r="C4421" t="s">
        <v>7939</v>
      </c>
    </row>
    <row r="4422" spans="1:3">
      <c r="A4422" s="57" t="s">
        <v>3069</v>
      </c>
      <c r="B4422" s="104" t="s">
        <v>2079</v>
      </c>
      <c r="C4422" t="s">
        <v>7939</v>
      </c>
    </row>
    <row r="4423" spans="1:3">
      <c r="A4423" s="57" t="s">
        <v>3070</v>
      </c>
      <c r="B4423" s="104" t="s">
        <v>2188</v>
      </c>
      <c r="C4423" t="s">
        <v>7939</v>
      </c>
    </row>
    <row r="4424" spans="1:3">
      <c r="A4424" s="57" t="s">
        <v>3071</v>
      </c>
      <c r="B4424" s="104" t="s">
        <v>2175</v>
      </c>
      <c r="C4424" t="s">
        <v>7939</v>
      </c>
    </row>
    <row r="4425" spans="1:3">
      <c r="A4425" s="57" t="s">
        <v>3072</v>
      </c>
      <c r="B4425" s="104" t="s">
        <v>2177</v>
      </c>
      <c r="C4425" t="s">
        <v>7939</v>
      </c>
    </row>
    <row r="4426" spans="1:3">
      <c r="A4426" s="57" t="s">
        <v>3073</v>
      </c>
      <c r="B4426" s="104" t="s">
        <v>2180</v>
      </c>
      <c r="C4426" t="s">
        <v>7939</v>
      </c>
    </row>
    <row r="4427" spans="1:3">
      <c r="A4427" s="57" t="s">
        <v>3074</v>
      </c>
      <c r="B4427" s="104" t="s">
        <v>2182</v>
      </c>
      <c r="C4427" t="s">
        <v>7939</v>
      </c>
    </row>
    <row r="4428" spans="1:3">
      <c r="A4428" s="57" t="s">
        <v>3075</v>
      </c>
      <c r="B4428" s="104" t="s">
        <v>1708</v>
      </c>
      <c r="C4428" t="s">
        <v>7939</v>
      </c>
    </row>
    <row r="4429" spans="1:3">
      <c r="A4429" s="57" t="s">
        <v>3075</v>
      </c>
      <c r="B4429" s="104" t="s">
        <v>1596</v>
      </c>
      <c r="C4429" t="s">
        <v>7939</v>
      </c>
    </row>
    <row r="4430" spans="1:3">
      <c r="A4430" s="57" t="s">
        <v>3075</v>
      </c>
      <c r="B4430" s="104" t="s">
        <v>5818</v>
      </c>
      <c r="C4430" t="s">
        <v>7939</v>
      </c>
    </row>
    <row r="4431" spans="1:3">
      <c r="A4431" s="57" t="s">
        <v>3075</v>
      </c>
      <c r="B4431" s="104" t="s">
        <v>1709</v>
      </c>
      <c r="C4431" t="s">
        <v>7939</v>
      </c>
    </row>
    <row r="4432" spans="1:3">
      <c r="A4432" s="57" t="s">
        <v>3076</v>
      </c>
      <c r="B4432" s="104" t="s">
        <v>897</v>
      </c>
      <c r="C4432" t="s">
        <v>7939</v>
      </c>
    </row>
    <row r="4433" spans="1:3">
      <c r="A4433" s="57"/>
      <c r="B4433" s="104" t="s">
        <v>898</v>
      </c>
      <c r="C4433" t="s">
        <v>7939</v>
      </c>
    </row>
    <row r="4434" spans="1:3">
      <c r="A4434" s="57"/>
      <c r="B4434" s="104" t="s">
        <v>899</v>
      </c>
      <c r="C4434" t="s">
        <v>7939</v>
      </c>
    </row>
    <row r="4435" spans="1:3">
      <c r="A4435" s="57" t="s">
        <v>3075</v>
      </c>
      <c r="B4435" s="104" t="s">
        <v>900</v>
      </c>
      <c r="C4435" t="s">
        <v>7939</v>
      </c>
    </row>
    <row r="4436" spans="1:3">
      <c r="A4436" s="57" t="s">
        <v>3075</v>
      </c>
      <c r="B4436" s="104" t="s">
        <v>901</v>
      </c>
      <c r="C4436" t="s">
        <v>7939</v>
      </c>
    </row>
    <row r="4437" spans="1:3">
      <c r="A4437" s="57" t="s">
        <v>3075</v>
      </c>
      <c r="B4437" s="104" t="s">
        <v>902</v>
      </c>
      <c r="C4437" t="s">
        <v>7939</v>
      </c>
    </row>
    <row r="4438" spans="1:3">
      <c r="A4438" s="57" t="s">
        <v>3075</v>
      </c>
      <c r="B4438" s="104" t="s">
        <v>903</v>
      </c>
      <c r="C4438" t="s">
        <v>7939</v>
      </c>
    </row>
    <row r="4439" spans="1:3">
      <c r="A4439" s="57" t="s">
        <v>3075</v>
      </c>
      <c r="B4439" s="104" t="s">
        <v>904</v>
      </c>
      <c r="C4439" t="s">
        <v>7939</v>
      </c>
    </row>
    <row r="4440" spans="1:3">
      <c r="A4440" s="57" t="s">
        <v>3075</v>
      </c>
      <c r="B4440" s="104" t="s">
        <v>905</v>
      </c>
      <c r="C4440" t="s">
        <v>7939</v>
      </c>
    </row>
    <row r="4441" spans="1:3">
      <c r="A4441" s="57" t="s">
        <v>3075</v>
      </c>
      <c r="B4441" s="104" t="s">
        <v>906</v>
      </c>
      <c r="C4441" t="s">
        <v>7939</v>
      </c>
    </row>
    <row r="4442" spans="1:3">
      <c r="A4442" s="57" t="s">
        <v>3075</v>
      </c>
      <c r="B4442" s="104" t="s">
        <v>907</v>
      </c>
      <c r="C4442" t="s">
        <v>7939</v>
      </c>
    </row>
    <row r="4443" spans="1:3">
      <c r="A4443" s="57" t="s">
        <v>3075</v>
      </c>
      <c r="B4443" s="104" t="s">
        <v>908</v>
      </c>
      <c r="C4443" t="s">
        <v>7939</v>
      </c>
    </row>
    <row r="4444" spans="1:3">
      <c r="A4444" s="57" t="s">
        <v>3075</v>
      </c>
      <c r="B4444" s="104" t="s">
        <v>909</v>
      </c>
      <c r="C4444" t="s">
        <v>7939</v>
      </c>
    </row>
    <row r="4445" spans="1:3">
      <c r="A4445" s="57" t="s">
        <v>3075</v>
      </c>
      <c r="B4445" s="104" t="s">
        <v>910</v>
      </c>
      <c r="C4445" t="s">
        <v>7939</v>
      </c>
    </row>
    <row r="4446" spans="1:3">
      <c r="A4446" s="57" t="s">
        <v>3075</v>
      </c>
      <c r="B4446" s="104" t="s">
        <v>911</v>
      </c>
      <c r="C4446" t="s">
        <v>7939</v>
      </c>
    </row>
    <row r="4447" spans="1:3">
      <c r="A4447" s="57" t="s">
        <v>3075</v>
      </c>
      <c r="B4447" s="104" t="s">
        <v>912</v>
      </c>
      <c r="C4447" t="s">
        <v>7939</v>
      </c>
    </row>
    <row r="4448" spans="1:3">
      <c r="A4448" s="57" t="s">
        <v>3075</v>
      </c>
      <c r="B4448" s="104" t="s">
        <v>913</v>
      </c>
      <c r="C4448" t="s">
        <v>7939</v>
      </c>
    </row>
    <row r="4449" spans="1:3">
      <c r="A4449" s="57" t="s">
        <v>3075</v>
      </c>
      <c r="B4449" s="104" t="s">
        <v>914</v>
      </c>
      <c r="C4449" t="s">
        <v>7939</v>
      </c>
    </row>
    <row r="4450" spans="1:3">
      <c r="A4450" s="57" t="s">
        <v>3075</v>
      </c>
      <c r="B4450" s="104" t="s">
        <v>915</v>
      </c>
      <c r="C4450" t="s">
        <v>7939</v>
      </c>
    </row>
    <row r="4451" spans="1:3">
      <c r="A4451" s="57" t="s">
        <v>3075</v>
      </c>
      <c r="B4451" s="104" t="s">
        <v>916</v>
      </c>
      <c r="C4451" t="s">
        <v>7939</v>
      </c>
    </row>
    <row r="4452" spans="1:3">
      <c r="A4452" s="57" t="s">
        <v>3075</v>
      </c>
      <c r="B4452" s="104" t="s">
        <v>917</v>
      </c>
      <c r="C4452" t="s">
        <v>7939</v>
      </c>
    </row>
    <row r="4453" spans="1:3">
      <c r="A4453" s="57" t="s">
        <v>3075</v>
      </c>
      <c r="B4453" s="104" t="s">
        <v>918</v>
      </c>
      <c r="C4453" t="s">
        <v>7939</v>
      </c>
    </row>
    <row r="4454" spans="1:3">
      <c r="A4454" s="57" t="s">
        <v>3075</v>
      </c>
      <c r="B4454" s="104" t="s">
        <v>919</v>
      </c>
      <c r="C4454" t="s">
        <v>7939</v>
      </c>
    </row>
    <row r="4455" spans="1:3">
      <c r="A4455" s="57" t="s">
        <v>3075</v>
      </c>
      <c r="B4455" s="104" t="s">
        <v>920</v>
      </c>
      <c r="C4455" t="s">
        <v>7939</v>
      </c>
    </row>
    <row r="4456" spans="1:3">
      <c r="A4456" s="57" t="s">
        <v>3075</v>
      </c>
      <c r="B4456" s="104" t="s">
        <v>921</v>
      </c>
      <c r="C4456" t="s">
        <v>7939</v>
      </c>
    </row>
    <row r="4457" spans="1:3">
      <c r="A4457" s="57" t="s">
        <v>3075</v>
      </c>
      <c r="B4457" s="104" t="s">
        <v>922</v>
      </c>
      <c r="C4457" t="s">
        <v>7939</v>
      </c>
    </row>
    <row r="4458" spans="1:3">
      <c r="A4458" s="57" t="s">
        <v>3075</v>
      </c>
      <c r="B4458" s="104" t="s">
        <v>923</v>
      </c>
      <c r="C4458" t="s">
        <v>7939</v>
      </c>
    </row>
    <row r="4459" spans="1:3">
      <c r="A4459" s="57" t="s">
        <v>3075</v>
      </c>
      <c r="B4459" s="104" t="s">
        <v>924</v>
      </c>
      <c r="C4459" t="s">
        <v>7939</v>
      </c>
    </row>
    <row r="4460" spans="1:3">
      <c r="A4460" s="57" t="s">
        <v>3075</v>
      </c>
      <c r="B4460" s="104" t="s">
        <v>925</v>
      </c>
      <c r="C4460" t="s">
        <v>7939</v>
      </c>
    </row>
    <row r="4461" spans="1:3">
      <c r="A4461" s="57" t="s">
        <v>3075</v>
      </c>
      <c r="B4461" s="104" t="s">
        <v>926</v>
      </c>
      <c r="C4461" t="s">
        <v>7939</v>
      </c>
    </row>
    <row r="4462" spans="1:3">
      <c r="A4462" s="57" t="s">
        <v>3075</v>
      </c>
      <c r="B4462" s="104" t="s">
        <v>927</v>
      </c>
      <c r="C4462" t="s">
        <v>7939</v>
      </c>
    </row>
    <row r="4463" spans="1:3">
      <c r="A4463" s="57" t="s">
        <v>3075</v>
      </c>
      <c r="B4463" s="104" t="s">
        <v>928</v>
      </c>
      <c r="C4463" t="s">
        <v>7939</v>
      </c>
    </row>
    <row r="4464" spans="1:3">
      <c r="A4464" s="57" t="s">
        <v>3075</v>
      </c>
      <c r="B4464" s="104" t="s">
        <v>929</v>
      </c>
      <c r="C4464" t="s">
        <v>7939</v>
      </c>
    </row>
    <row r="4465" spans="1:3">
      <c r="A4465" s="57" t="s">
        <v>3075</v>
      </c>
      <c r="B4465" s="104" t="s">
        <v>930</v>
      </c>
      <c r="C4465" t="s">
        <v>7939</v>
      </c>
    </row>
    <row r="4466" spans="1:3">
      <c r="A4466" s="57" t="s">
        <v>3075</v>
      </c>
      <c r="B4466" s="104" t="s">
        <v>931</v>
      </c>
      <c r="C4466" t="s">
        <v>7939</v>
      </c>
    </row>
    <row r="4467" spans="1:3">
      <c r="A4467" s="57" t="s">
        <v>3075</v>
      </c>
      <c r="B4467" s="104" t="s">
        <v>932</v>
      </c>
      <c r="C4467" t="s">
        <v>7939</v>
      </c>
    </row>
    <row r="4468" spans="1:3">
      <c r="A4468" s="57" t="s">
        <v>3075</v>
      </c>
      <c r="B4468" s="104" t="s">
        <v>933</v>
      </c>
      <c r="C4468" t="s">
        <v>7939</v>
      </c>
    </row>
    <row r="4469" spans="1:3">
      <c r="A4469" s="57" t="s">
        <v>3075</v>
      </c>
      <c r="B4469" s="104" t="s">
        <v>934</v>
      </c>
      <c r="C4469" t="s">
        <v>7939</v>
      </c>
    </row>
    <row r="4470" spans="1:3">
      <c r="A4470" s="57" t="s">
        <v>3075</v>
      </c>
      <c r="B4470" s="104" t="s">
        <v>935</v>
      </c>
      <c r="C4470" t="s">
        <v>7939</v>
      </c>
    </row>
    <row r="4471" spans="1:3">
      <c r="A4471" s="57" t="s">
        <v>3075</v>
      </c>
      <c r="B4471" s="104" t="s">
        <v>936</v>
      </c>
      <c r="C4471" t="s">
        <v>7939</v>
      </c>
    </row>
    <row r="4472" spans="1:3">
      <c r="A4472" s="57" t="s">
        <v>3075</v>
      </c>
      <c r="B4472" s="104" t="s">
        <v>937</v>
      </c>
      <c r="C4472" t="s">
        <v>7939</v>
      </c>
    </row>
    <row r="4473" spans="1:3">
      <c r="A4473" s="57" t="s">
        <v>3075</v>
      </c>
      <c r="B4473" s="104" t="s">
        <v>938</v>
      </c>
      <c r="C4473" t="s">
        <v>7939</v>
      </c>
    </row>
    <row r="4474" spans="1:3">
      <c r="A4474" s="57" t="s">
        <v>3075</v>
      </c>
      <c r="B4474" s="104" t="s">
        <v>939</v>
      </c>
      <c r="C4474" t="s">
        <v>7939</v>
      </c>
    </row>
    <row r="4475" spans="1:3">
      <c r="A4475" s="57" t="s">
        <v>3075</v>
      </c>
      <c r="B4475" s="104" t="s">
        <v>940</v>
      </c>
      <c r="C4475" t="s">
        <v>7939</v>
      </c>
    </row>
    <row r="4476" spans="1:3">
      <c r="A4476" s="57" t="s">
        <v>3075</v>
      </c>
      <c r="B4476" s="104" t="s">
        <v>941</v>
      </c>
      <c r="C4476" t="s">
        <v>7939</v>
      </c>
    </row>
    <row r="4477" spans="1:3">
      <c r="A4477" s="57" t="s">
        <v>3075</v>
      </c>
      <c r="B4477" s="104" t="s">
        <v>942</v>
      </c>
      <c r="C4477" t="s">
        <v>7939</v>
      </c>
    </row>
    <row r="4478" spans="1:3">
      <c r="A4478" s="57" t="s">
        <v>3075</v>
      </c>
      <c r="B4478" s="104" t="s">
        <v>943</v>
      </c>
      <c r="C4478" t="s">
        <v>7939</v>
      </c>
    </row>
    <row r="4479" spans="1:3">
      <c r="A4479" s="57" t="s">
        <v>3075</v>
      </c>
      <c r="B4479" s="104" t="s">
        <v>944</v>
      </c>
      <c r="C4479" t="s">
        <v>7939</v>
      </c>
    </row>
    <row r="4480" spans="1:3">
      <c r="A4480" s="57" t="s">
        <v>3075</v>
      </c>
      <c r="B4480" s="104" t="s">
        <v>945</v>
      </c>
      <c r="C4480" t="s">
        <v>7939</v>
      </c>
    </row>
    <row r="4481" spans="1:3">
      <c r="A4481" s="57" t="s">
        <v>3075</v>
      </c>
      <c r="B4481" s="104" t="s">
        <v>946</v>
      </c>
      <c r="C4481" t="s">
        <v>7939</v>
      </c>
    </row>
    <row r="4482" spans="1:3">
      <c r="A4482" s="57" t="s">
        <v>3075</v>
      </c>
      <c r="B4482" s="104" t="s">
        <v>947</v>
      </c>
      <c r="C4482" t="s">
        <v>7939</v>
      </c>
    </row>
    <row r="4483" spans="1:3">
      <c r="A4483" s="57" t="s">
        <v>3075</v>
      </c>
      <c r="B4483" s="104" t="s">
        <v>948</v>
      </c>
      <c r="C4483" t="s">
        <v>7939</v>
      </c>
    </row>
    <row r="4484" spans="1:3">
      <c r="A4484" s="57" t="s">
        <v>3075</v>
      </c>
      <c r="B4484" s="104" t="s">
        <v>949</v>
      </c>
      <c r="C4484" t="s">
        <v>7939</v>
      </c>
    </row>
    <row r="4485" spans="1:3">
      <c r="A4485" s="57" t="s">
        <v>3075</v>
      </c>
      <c r="B4485" s="104" t="s">
        <v>950</v>
      </c>
      <c r="C4485" t="s">
        <v>7939</v>
      </c>
    </row>
    <row r="4486" spans="1:3">
      <c r="A4486" s="57" t="s">
        <v>3075</v>
      </c>
      <c r="B4486" s="104" t="s">
        <v>951</v>
      </c>
      <c r="C4486" t="s">
        <v>7939</v>
      </c>
    </row>
    <row r="4487" spans="1:3">
      <c r="A4487" s="57" t="s">
        <v>3075</v>
      </c>
      <c r="B4487" s="104" t="s">
        <v>952</v>
      </c>
      <c r="C4487" t="s">
        <v>7939</v>
      </c>
    </row>
    <row r="4488" spans="1:3">
      <c r="A4488" s="57" t="s">
        <v>3075</v>
      </c>
      <c r="B4488" s="104" t="s">
        <v>953</v>
      </c>
      <c r="C4488" t="s">
        <v>7939</v>
      </c>
    </row>
    <row r="4489" spans="1:3">
      <c r="A4489" s="57" t="s">
        <v>3075</v>
      </c>
      <c r="B4489" s="104" t="s">
        <v>954</v>
      </c>
      <c r="C4489" t="s">
        <v>7939</v>
      </c>
    </row>
    <row r="4490" spans="1:3">
      <c r="A4490" s="57" t="s">
        <v>3075</v>
      </c>
      <c r="B4490" s="104" t="s">
        <v>955</v>
      </c>
      <c r="C4490" t="s">
        <v>7939</v>
      </c>
    </row>
    <row r="4491" spans="1:3">
      <c r="A4491" s="57" t="s">
        <v>3075</v>
      </c>
      <c r="B4491" s="104" t="s">
        <v>956</v>
      </c>
      <c r="C4491" t="s">
        <v>7939</v>
      </c>
    </row>
    <row r="4492" spans="1:3">
      <c r="A4492" s="57" t="s">
        <v>3075</v>
      </c>
      <c r="B4492" s="104" t="s">
        <v>957</v>
      </c>
      <c r="C4492" t="s">
        <v>7939</v>
      </c>
    </row>
    <row r="4493" spans="1:3">
      <c r="A4493" s="57" t="s">
        <v>3075</v>
      </c>
      <c r="B4493" s="104" t="s">
        <v>958</v>
      </c>
      <c r="C4493" t="s">
        <v>7939</v>
      </c>
    </row>
    <row r="4494" spans="1:3">
      <c r="A4494" s="57" t="s">
        <v>3075</v>
      </c>
      <c r="B4494" s="104" t="s">
        <v>2185</v>
      </c>
      <c r="C4494" t="s">
        <v>7939</v>
      </c>
    </row>
    <row r="4495" spans="1:3">
      <c r="A4495" s="57" t="s">
        <v>3077</v>
      </c>
      <c r="B4495" s="104" t="s">
        <v>2186</v>
      </c>
      <c r="C4495" t="s">
        <v>7939</v>
      </c>
    </row>
    <row r="4496" spans="1:3">
      <c r="A4496" s="57" t="s">
        <v>5807</v>
      </c>
      <c r="B4496" s="104" t="s">
        <v>2187</v>
      </c>
      <c r="C4496" t="s">
        <v>7939</v>
      </c>
    </row>
    <row r="4497" spans="1:3">
      <c r="A4497" s="57" t="s">
        <v>5808</v>
      </c>
      <c r="B4497" s="104" t="s">
        <v>2189</v>
      </c>
      <c r="C4497" t="s">
        <v>7939</v>
      </c>
    </row>
    <row r="4498" spans="1:3">
      <c r="A4498" s="57" t="s">
        <v>3075</v>
      </c>
      <c r="B4498" s="104" t="s">
        <v>2190</v>
      </c>
      <c r="C4498" t="s">
        <v>7939</v>
      </c>
    </row>
    <row r="4499" spans="1:3">
      <c r="A4499" s="57" t="s">
        <v>2043</v>
      </c>
      <c r="B4499" s="104" t="s">
        <v>1756</v>
      </c>
      <c r="C4499" t="s">
        <v>7939</v>
      </c>
    </row>
    <row r="4500" spans="1:3">
      <c r="A4500" s="57" t="s">
        <v>2043</v>
      </c>
      <c r="B4500" s="104" t="s">
        <v>959</v>
      </c>
      <c r="C4500" t="s">
        <v>7939</v>
      </c>
    </row>
    <row r="4501" spans="1:3">
      <c r="A4501" s="57" t="s">
        <v>2043</v>
      </c>
      <c r="B4501" s="104" t="s">
        <v>960</v>
      </c>
      <c r="C4501" t="s">
        <v>7939</v>
      </c>
    </row>
    <row r="4502" spans="1:3">
      <c r="A4502" s="57" t="s">
        <v>2043</v>
      </c>
      <c r="B4502" s="104" t="s">
        <v>961</v>
      </c>
      <c r="C4502" t="s">
        <v>7939</v>
      </c>
    </row>
    <row r="4503" spans="1:3">
      <c r="A4503" s="57" t="s">
        <v>2043</v>
      </c>
      <c r="B4503" s="104" t="s">
        <v>962</v>
      </c>
      <c r="C4503" t="s">
        <v>7939</v>
      </c>
    </row>
    <row r="4504" spans="1:3">
      <c r="A4504" s="57" t="s">
        <v>2043</v>
      </c>
      <c r="B4504" s="104" t="s">
        <v>2193</v>
      </c>
      <c r="C4504" t="s">
        <v>7939</v>
      </c>
    </row>
    <row r="4505" spans="1:3">
      <c r="A4505" s="57" t="s">
        <v>3843</v>
      </c>
      <c r="B4505" s="104" t="s">
        <v>2194</v>
      </c>
      <c r="C4505" t="s">
        <v>7939</v>
      </c>
    </row>
    <row r="4506" spans="1:3">
      <c r="A4506" s="57" t="s">
        <v>3843</v>
      </c>
      <c r="B4506" s="104" t="s">
        <v>2195</v>
      </c>
      <c r="C4506" t="s">
        <v>7939</v>
      </c>
    </row>
    <row r="4507" spans="1:3">
      <c r="A4507" s="57" t="s">
        <v>3866</v>
      </c>
      <c r="B4507" s="104" t="s">
        <v>2197</v>
      </c>
      <c r="C4507" t="s">
        <v>7939</v>
      </c>
    </row>
    <row r="4508" spans="1:3">
      <c r="A4508" s="57" t="s">
        <v>3930</v>
      </c>
      <c r="B4508" s="104" t="s">
        <v>2084</v>
      </c>
      <c r="C4508" t="s">
        <v>7939</v>
      </c>
    </row>
    <row r="4509" spans="1:3">
      <c r="A4509" s="57" t="s">
        <v>3977</v>
      </c>
      <c r="B4509" s="104" t="s">
        <v>2198</v>
      </c>
      <c r="C4509" t="s">
        <v>7939</v>
      </c>
    </row>
    <row r="4510" spans="1:3">
      <c r="A4510" s="57" t="s">
        <v>3046</v>
      </c>
      <c r="B4510" s="104" t="s">
        <v>2199</v>
      </c>
      <c r="C4510" t="s">
        <v>7939</v>
      </c>
    </row>
    <row r="4511" spans="1:3">
      <c r="A4511" s="57"/>
      <c r="B4511" s="104" t="s">
        <v>2200</v>
      </c>
      <c r="C4511" t="s">
        <v>7939</v>
      </c>
    </row>
    <row r="4512" spans="1:3">
      <c r="A4512" s="57"/>
      <c r="B4512" s="104" t="s">
        <v>2201</v>
      </c>
      <c r="C4512" t="s">
        <v>7939</v>
      </c>
    </row>
    <row r="4513" spans="1:3">
      <c r="A4513" s="57"/>
      <c r="B4513" s="104" t="s">
        <v>2204</v>
      </c>
      <c r="C4513" t="s">
        <v>7939</v>
      </c>
    </row>
    <row r="4514" spans="1:3">
      <c r="A4514" s="57"/>
      <c r="B4514" s="104" t="s">
        <v>2206</v>
      </c>
      <c r="C4514" t="s">
        <v>7939</v>
      </c>
    </row>
    <row r="4515" spans="1:3">
      <c r="A4515" s="57"/>
      <c r="B4515" s="104" t="s">
        <v>2123</v>
      </c>
      <c r="C4515" t="s">
        <v>7939</v>
      </c>
    </row>
    <row r="4516" spans="1:3">
      <c r="A4516" s="57"/>
      <c r="B4516" s="104" t="s">
        <v>2208</v>
      </c>
      <c r="C4516" t="s">
        <v>7939</v>
      </c>
    </row>
    <row r="4517" spans="1:3">
      <c r="A4517" s="57"/>
      <c r="B4517" s="104" t="s">
        <v>2210</v>
      </c>
      <c r="C4517" t="s">
        <v>7939</v>
      </c>
    </row>
    <row r="4518" spans="1:3">
      <c r="A4518" s="57" t="s">
        <v>3078</v>
      </c>
      <c r="B4518" s="104" t="s">
        <v>2212</v>
      </c>
      <c r="C4518" t="s">
        <v>7939</v>
      </c>
    </row>
    <row r="4519" spans="1:3">
      <c r="A4519" s="57" t="s">
        <v>3079</v>
      </c>
      <c r="B4519" s="104" t="s">
        <v>2213</v>
      </c>
      <c r="C4519" t="s">
        <v>7939</v>
      </c>
    </row>
    <row r="4520" spans="1:3">
      <c r="A4520" s="57" t="s">
        <v>3080</v>
      </c>
      <c r="B4520" s="104" t="s">
        <v>2216</v>
      </c>
      <c r="C4520" t="s">
        <v>7939</v>
      </c>
    </row>
    <row r="4521" spans="1:3">
      <c r="A4521" s="57" t="s">
        <v>3081</v>
      </c>
      <c r="B4521" s="104" t="s">
        <v>2219</v>
      </c>
      <c r="C4521" t="s">
        <v>7939</v>
      </c>
    </row>
    <row r="4522" spans="1:3">
      <c r="A4522" s="57" t="s">
        <v>3082</v>
      </c>
      <c r="B4522" s="104" t="s">
        <v>2222</v>
      </c>
      <c r="C4522" t="s">
        <v>7939</v>
      </c>
    </row>
    <row r="4523" spans="1:3">
      <c r="A4523" s="57" t="s">
        <v>3083</v>
      </c>
      <c r="B4523" s="104" t="s">
        <v>2183</v>
      </c>
      <c r="C4523" t="s">
        <v>7939</v>
      </c>
    </row>
    <row r="4524" spans="1:3">
      <c r="A4524" s="57" t="s">
        <v>3046</v>
      </c>
      <c r="B4524" s="104" t="s">
        <v>2226</v>
      </c>
      <c r="C4524" t="s">
        <v>7939</v>
      </c>
    </row>
    <row r="4525" spans="1:3">
      <c r="A4525" s="57" t="s">
        <v>3084</v>
      </c>
      <c r="B4525" s="104" t="s">
        <v>2229</v>
      </c>
      <c r="C4525" t="s">
        <v>7939</v>
      </c>
    </row>
    <row r="4526" spans="1:3">
      <c r="A4526" s="57" t="s">
        <v>3085</v>
      </c>
      <c r="B4526" s="104" t="s">
        <v>2232</v>
      </c>
      <c r="C4526" t="s">
        <v>7939</v>
      </c>
    </row>
    <row r="4527" spans="1:3">
      <c r="A4527" s="57" t="s">
        <v>3046</v>
      </c>
      <c r="B4527" s="104" t="s">
        <v>963</v>
      </c>
      <c r="C4527" t="s">
        <v>7939</v>
      </c>
    </row>
    <row r="4528" spans="1:3">
      <c r="A4528" s="57" t="s">
        <v>3046</v>
      </c>
      <c r="B4528" s="104" t="s">
        <v>964</v>
      </c>
      <c r="C4528" t="s">
        <v>7939</v>
      </c>
    </row>
    <row r="4529" spans="1:3">
      <c r="A4529" s="57" t="s">
        <v>7821</v>
      </c>
      <c r="B4529" s="104" t="s">
        <v>2235</v>
      </c>
      <c r="C4529" t="s">
        <v>7939</v>
      </c>
    </row>
    <row r="4530" spans="1:3">
      <c r="A4530" s="57" t="s">
        <v>7822</v>
      </c>
      <c r="B4530" s="104" t="s">
        <v>2136</v>
      </c>
      <c r="C4530" t="s">
        <v>7939</v>
      </c>
    </row>
    <row r="4531" spans="1:3">
      <c r="A4531" s="57" t="s">
        <v>7823</v>
      </c>
      <c r="B4531" s="104" t="s">
        <v>2240</v>
      </c>
      <c r="C4531" t="s">
        <v>7939</v>
      </c>
    </row>
    <row r="4532" spans="1:3">
      <c r="A4532" s="57" t="s">
        <v>7824</v>
      </c>
      <c r="B4532" s="104" t="s">
        <v>2241</v>
      </c>
      <c r="C4532" t="s">
        <v>7939</v>
      </c>
    </row>
    <row r="4533" spans="1:3">
      <c r="A4533" s="57" t="s">
        <v>7825</v>
      </c>
      <c r="B4533" s="104" t="s">
        <v>2242</v>
      </c>
      <c r="C4533" t="s">
        <v>7939</v>
      </c>
    </row>
    <row r="4534" spans="1:3">
      <c r="A4534" s="57" t="s">
        <v>7824</v>
      </c>
      <c r="B4534" s="104" t="s">
        <v>2244</v>
      </c>
      <c r="C4534" t="s">
        <v>7939</v>
      </c>
    </row>
    <row r="4535" spans="1:3">
      <c r="A4535" s="57" t="s">
        <v>7826</v>
      </c>
      <c r="B4535" s="104" t="s">
        <v>2246</v>
      </c>
      <c r="C4535" t="s">
        <v>7939</v>
      </c>
    </row>
    <row r="4536" spans="1:3">
      <c r="A4536" s="57" t="s">
        <v>7824</v>
      </c>
      <c r="B4536" s="104" t="s">
        <v>2247</v>
      </c>
      <c r="C4536" t="s">
        <v>7939</v>
      </c>
    </row>
    <row r="4537" spans="1:3">
      <c r="A4537" s="57" t="s">
        <v>7827</v>
      </c>
      <c r="B4537" s="104" t="s">
        <v>2248</v>
      </c>
      <c r="C4537" t="s">
        <v>7939</v>
      </c>
    </row>
    <row r="4538" spans="1:3">
      <c r="A4538" s="57" t="s">
        <v>3086</v>
      </c>
      <c r="B4538" s="104" t="s">
        <v>2249</v>
      </c>
      <c r="C4538" t="s">
        <v>7939</v>
      </c>
    </row>
    <row r="4539" spans="1:3">
      <c r="A4539" s="57" t="s">
        <v>3087</v>
      </c>
      <c r="B4539" s="104" t="s">
        <v>2251</v>
      </c>
      <c r="C4539" t="s">
        <v>7939</v>
      </c>
    </row>
    <row r="4540" spans="1:3">
      <c r="A4540" s="57" t="s">
        <v>3088</v>
      </c>
      <c r="B4540" s="104" t="s">
        <v>2250</v>
      </c>
      <c r="C4540" t="s">
        <v>7939</v>
      </c>
    </row>
    <row r="4541" spans="1:3">
      <c r="A4541" s="57" t="s">
        <v>3089</v>
      </c>
      <c r="B4541" s="104" t="s">
        <v>2142</v>
      </c>
      <c r="C4541" t="s">
        <v>7939</v>
      </c>
    </row>
    <row r="4542" spans="1:3">
      <c r="A4542" s="57" t="s">
        <v>3090</v>
      </c>
      <c r="B4542" s="104" t="s">
        <v>2145</v>
      </c>
      <c r="C4542" t="s">
        <v>7939</v>
      </c>
    </row>
    <row r="4543" spans="1:3">
      <c r="A4543" s="57" t="s">
        <v>7828</v>
      </c>
      <c r="B4543" s="104" t="s">
        <v>2253</v>
      </c>
      <c r="C4543" t="s">
        <v>7939</v>
      </c>
    </row>
    <row r="4544" spans="1:3">
      <c r="A4544" s="57" t="s">
        <v>7824</v>
      </c>
      <c r="B4544" s="104" t="s">
        <v>2255</v>
      </c>
      <c r="C4544" t="s">
        <v>7939</v>
      </c>
    </row>
    <row r="4545" spans="1:3">
      <c r="A4545" s="57" t="s">
        <v>7829</v>
      </c>
      <c r="B4545" s="104" t="s">
        <v>2256</v>
      </c>
      <c r="C4545" t="s">
        <v>7939</v>
      </c>
    </row>
    <row r="4546" spans="1:3">
      <c r="A4546" s="57" t="s">
        <v>7824</v>
      </c>
      <c r="B4546" s="104" t="s">
        <v>2257</v>
      </c>
      <c r="C4546" t="s">
        <v>7939</v>
      </c>
    </row>
    <row r="4547" spans="1:3">
      <c r="A4547" s="57" t="s">
        <v>7830</v>
      </c>
      <c r="B4547" s="104" t="s">
        <v>2258</v>
      </c>
      <c r="C4547" t="s">
        <v>7939</v>
      </c>
    </row>
    <row r="4548" spans="1:3">
      <c r="A4548" s="57" t="s">
        <v>7831</v>
      </c>
      <c r="B4548" s="104" t="s">
        <v>2259</v>
      </c>
      <c r="C4548" t="s">
        <v>7939</v>
      </c>
    </row>
    <row r="4549" spans="1:3">
      <c r="A4549" s="57" t="s">
        <v>7832</v>
      </c>
      <c r="B4549" s="104" t="s">
        <v>2260</v>
      </c>
      <c r="C4549" t="s">
        <v>7939</v>
      </c>
    </row>
    <row r="4550" spans="1:3">
      <c r="A4550" s="57" t="s">
        <v>7833</v>
      </c>
      <c r="B4550" s="104" t="s">
        <v>2263</v>
      </c>
      <c r="C4550" t="s">
        <v>7939</v>
      </c>
    </row>
    <row r="4551" spans="1:3">
      <c r="A4551" s="57" t="s">
        <v>3086</v>
      </c>
      <c r="B4551" s="104" t="s">
        <v>1920</v>
      </c>
      <c r="C4551" t="s">
        <v>7939</v>
      </c>
    </row>
    <row r="4552" spans="1:3">
      <c r="A4552" s="57" t="s">
        <v>3086</v>
      </c>
      <c r="B4552" s="104" t="s">
        <v>1921</v>
      </c>
      <c r="C4552" t="s">
        <v>7939</v>
      </c>
    </row>
    <row r="4553" spans="1:3">
      <c r="A4553" s="57" t="s">
        <v>3086</v>
      </c>
      <c r="B4553" s="104" t="s">
        <v>798</v>
      </c>
      <c r="C4553" t="s">
        <v>7939</v>
      </c>
    </row>
    <row r="4554" spans="1:3">
      <c r="A4554" s="57" t="s">
        <v>3091</v>
      </c>
      <c r="B4554" s="104" t="s">
        <v>2209</v>
      </c>
      <c r="C4554" t="s">
        <v>7939</v>
      </c>
    </row>
    <row r="4555" spans="1:3">
      <c r="A4555" s="57" t="s">
        <v>3092</v>
      </c>
      <c r="B4555" s="104" t="s">
        <v>2111</v>
      </c>
      <c r="C4555" t="s">
        <v>7939</v>
      </c>
    </row>
    <row r="4556" spans="1:3">
      <c r="A4556" s="57" t="s">
        <v>3093</v>
      </c>
      <c r="B4556" s="104" t="s">
        <v>2268</v>
      </c>
      <c r="C4556" t="s">
        <v>7939</v>
      </c>
    </row>
    <row r="4557" spans="1:3">
      <c r="A4557" s="57" t="s">
        <v>3094</v>
      </c>
      <c r="B4557" s="104" t="s">
        <v>2269</v>
      </c>
      <c r="C4557" t="s">
        <v>7939</v>
      </c>
    </row>
    <row r="4558" spans="1:3">
      <c r="A4558" s="57" t="s">
        <v>3095</v>
      </c>
      <c r="B4558" s="104" t="s">
        <v>2233</v>
      </c>
      <c r="C4558" t="s">
        <v>7939</v>
      </c>
    </row>
    <row r="4559" spans="1:3">
      <c r="A4559" s="57" t="s">
        <v>3095</v>
      </c>
      <c r="B4559" s="104" t="s">
        <v>2428</v>
      </c>
      <c r="C4559" t="s">
        <v>7939</v>
      </c>
    </row>
    <row r="4560" spans="1:3">
      <c r="A4560" s="57"/>
      <c r="B4560" s="104" t="s">
        <v>2429</v>
      </c>
      <c r="C4560" t="s">
        <v>7939</v>
      </c>
    </row>
    <row r="4561" spans="1:3">
      <c r="A4561" s="57"/>
      <c r="B4561" s="104" t="s">
        <v>965</v>
      </c>
      <c r="C4561" t="s">
        <v>7939</v>
      </c>
    </row>
    <row r="4562" spans="1:3">
      <c r="A4562" s="57"/>
      <c r="B4562" s="104" t="s">
        <v>4777</v>
      </c>
      <c r="C4562" t="s">
        <v>7939</v>
      </c>
    </row>
    <row r="4563" spans="1:3">
      <c r="A4563" s="57"/>
      <c r="B4563" s="104" t="s">
        <v>2128</v>
      </c>
      <c r="C4563" t="s">
        <v>7939</v>
      </c>
    </row>
    <row r="4564" spans="1:3">
      <c r="A4564" s="57"/>
      <c r="B4564" s="104" t="s">
        <v>2273</v>
      </c>
      <c r="C4564" t="s">
        <v>7939</v>
      </c>
    </row>
    <row r="4565" spans="1:3">
      <c r="A4565" s="57" t="s">
        <v>3096</v>
      </c>
      <c r="B4565" s="104" t="s">
        <v>2252</v>
      </c>
      <c r="C4565" t="s">
        <v>7939</v>
      </c>
    </row>
    <row r="4566" spans="1:3">
      <c r="A4566" s="57" t="s">
        <v>3097</v>
      </c>
      <c r="B4566" s="104" t="s">
        <v>2275</v>
      </c>
      <c r="C4566" t="s">
        <v>7939</v>
      </c>
    </row>
    <row r="4567" spans="1:3">
      <c r="A4567" s="57" t="s">
        <v>3098</v>
      </c>
      <c r="B4567" s="104" t="s">
        <v>2277</v>
      </c>
      <c r="C4567" t="s">
        <v>7939</v>
      </c>
    </row>
    <row r="4568" spans="1:3">
      <c r="A4568" s="57" t="s">
        <v>3099</v>
      </c>
      <c r="B4568" s="104" t="s">
        <v>2254</v>
      </c>
      <c r="C4568" t="s">
        <v>7939</v>
      </c>
    </row>
    <row r="4569" spans="1:3">
      <c r="A4569" s="57" t="s">
        <v>3100</v>
      </c>
      <c r="B4569" s="104" t="s">
        <v>2155</v>
      </c>
      <c r="C4569" t="s">
        <v>7939</v>
      </c>
    </row>
    <row r="4570" spans="1:3">
      <c r="A4570" s="57" t="s">
        <v>3096</v>
      </c>
      <c r="B4570" s="104" t="s">
        <v>2279</v>
      </c>
      <c r="C4570" t="s">
        <v>7939</v>
      </c>
    </row>
    <row r="4571" spans="1:3">
      <c r="A4571" s="57" t="s">
        <v>3086</v>
      </c>
      <c r="B4571" s="104" t="s">
        <v>2280</v>
      </c>
      <c r="C4571" t="s">
        <v>7939</v>
      </c>
    </row>
    <row r="4572" spans="1:3">
      <c r="A4572" s="57" t="s">
        <v>3101</v>
      </c>
      <c r="B4572" s="104" t="s">
        <v>2281</v>
      </c>
      <c r="C4572" t="s">
        <v>7939</v>
      </c>
    </row>
    <row r="4573" spans="1:3">
      <c r="A4573" s="57"/>
      <c r="B4573" s="104" t="s">
        <v>966</v>
      </c>
      <c r="C4573" t="s">
        <v>7939</v>
      </c>
    </row>
    <row r="4574" spans="1:3">
      <c r="A4574" s="57"/>
      <c r="B4574" s="104" t="s">
        <v>2449</v>
      </c>
      <c r="C4574" t="s">
        <v>7939</v>
      </c>
    </row>
    <row r="4575" spans="1:3">
      <c r="A4575" s="57"/>
      <c r="B4575" s="104" t="s">
        <v>2452</v>
      </c>
      <c r="C4575" t="s">
        <v>7939</v>
      </c>
    </row>
    <row r="4576" spans="1:3">
      <c r="A4576" s="57" t="s">
        <v>3102</v>
      </c>
      <c r="B4576" s="104" t="s">
        <v>4757</v>
      </c>
      <c r="C4576" t="s">
        <v>7939</v>
      </c>
    </row>
    <row r="4577" spans="1:3">
      <c r="A4577" s="57" t="s">
        <v>3103</v>
      </c>
      <c r="B4577" s="104" t="s">
        <v>4758</v>
      </c>
      <c r="C4577" t="s">
        <v>7939</v>
      </c>
    </row>
    <row r="4578" spans="1:3">
      <c r="A4578" s="57"/>
      <c r="B4578" s="104" t="s">
        <v>4759</v>
      </c>
      <c r="C4578" t="s">
        <v>7939</v>
      </c>
    </row>
    <row r="4579" spans="1:3">
      <c r="A4579" s="57" t="s">
        <v>3086</v>
      </c>
      <c r="B4579" s="104" t="s">
        <v>4760</v>
      </c>
      <c r="C4579" t="s">
        <v>7939</v>
      </c>
    </row>
    <row r="4580" spans="1:3">
      <c r="A4580" s="57" t="s">
        <v>3101</v>
      </c>
      <c r="B4580" s="104" t="s">
        <v>4761</v>
      </c>
      <c r="C4580" t="s">
        <v>7939</v>
      </c>
    </row>
    <row r="4581" spans="1:3">
      <c r="A4581" s="57" t="s">
        <v>3096</v>
      </c>
      <c r="B4581" s="104" t="s">
        <v>4762</v>
      </c>
      <c r="C4581" t="s">
        <v>7939</v>
      </c>
    </row>
    <row r="4582" spans="1:3">
      <c r="A4582" s="57" t="s">
        <v>3103</v>
      </c>
      <c r="B4582" s="104" t="s">
        <v>4763</v>
      </c>
      <c r="C4582" t="s">
        <v>7939</v>
      </c>
    </row>
    <row r="4583" spans="1:3">
      <c r="A4583" s="57" t="s">
        <v>3096</v>
      </c>
      <c r="B4583" s="104" t="s">
        <v>2284</v>
      </c>
      <c r="C4583" t="s">
        <v>7939</v>
      </c>
    </row>
    <row r="4584" spans="1:3">
      <c r="A4584" s="57" t="s">
        <v>3104</v>
      </c>
      <c r="B4584" s="104" t="s">
        <v>2285</v>
      </c>
      <c r="C4584" t="s">
        <v>7939</v>
      </c>
    </row>
    <row r="4585" spans="1:3">
      <c r="A4585" s="57" t="s">
        <v>3105</v>
      </c>
      <c r="B4585" s="104" t="s">
        <v>2288</v>
      </c>
      <c r="C4585" t="s">
        <v>7939</v>
      </c>
    </row>
    <row r="4586" spans="1:3">
      <c r="A4586" s="57" t="s">
        <v>3106</v>
      </c>
      <c r="B4586" s="104" t="s">
        <v>2291</v>
      </c>
      <c r="C4586" t="s">
        <v>7939</v>
      </c>
    </row>
    <row r="4587" spans="1:3">
      <c r="A4587" s="57" t="s">
        <v>3107</v>
      </c>
      <c r="B4587" s="104" t="s">
        <v>2274</v>
      </c>
      <c r="C4587" t="s">
        <v>7939</v>
      </c>
    </row>
    <row r="4588" spans="1:3">
      <c r="A4588" s="57" t="s">
        <v>3108</v>
      </c>
      <c r="B4588" s="104" t="s">
        <v>2295</v>
      </c>
      <c r="C4588" t="s">
        <v>7939</v>
      </c>
    </row>
    <row r="4589" spans="1:3">
      <c r="A4589" s="57" t="s">
        <v>3096</v>
      </c>
      <c r="B4589" s="104" t="s">
        <v>2270</v>
      </c>
      <c r="C4589" t="s">
        <v>7939</v>
      </c>
    </row>
    <row r="4590" spans="1:3">
      <c r="A4590" s="57" t="s">
        <v>3109</v>
      </c>
      <c r="B4590" s="104" t="s">
        <v>2299</v>
      </c>
      <c r="C4590" t="s">
        <v>7939</v>
      </c>
    </row>
    <row r="4591" spans="1:3">
      <c r="A4591" s="57"/>
      <c r="B4591" s="104" t="s">
        <v>2301</v>
      </c>
      <c r="C4591" t="s">
        <v>7939</v>
      </c>
    </row>
    <row r="4592" spans="1:3">
      <c r="A4592" s="57" t="s">
        <v>3110</v>
      </c>
      <c r="B4592" s="104" t="s">
        <v>2304</v>
      </c>
      <c r="C4592" t="s">
        <v>7939</v>
      </c>
    </row>
    <row r="4593" spans="1:3">
      <c r="A4593" s="57" t="s">
        <v>3111</v>
      </c>
      <c r="B4593" s="104" t="s">
        <v>2307</v>
      </c>
      <c r="C4593" t="s">
        <v>7939</v>
      </c>
    </row>
    <row r="4594" spans="1:3">
      <c r="A4594" s="57" t="s">
        <v>3112</v>
      </c>
      <c r="B4594" s="104" t="s">
        <v>2309</v>
      </c>
      <c r="C4594" t="s">
        <v>7939</v>
      </c>
    </row>
    <row r="4595" spans="1:3">
      <c r="A4595" s="57"/>
      <c r="B4595" s="104" t="s">
        <v>2267</v>
      </c>
      <c r="C4595" t="s">
        <v>7939</v>
      </c>
    </row>
    <row r="4596" spans="1:3">
      <c r="A4596" s="57" t="s">
        <v>3113</v>
      </c>
      <c r="B4596" s="104" t="s">
        <v>2313</v>
      </c>
      <c r="C4596" t="s">
        <v>7939</v>
      </c>
    </row>
    <row r="4597" spans="1:3">
      <c r="A4597" s="57" t="s">
        <v>3114</v>
      </c>
      <c r="B4597" s="104" t="s">
        <v>2315</v>
      </c>
      <c r="C4597" t="s">
        <v>7939</v>
      </c>
    </row>
    <row r="4598" spans="1:3">
      <c r="A4598" s="57" t="s">
        <v>3115</v>
      </c>
      <c r="B4598" s="104" t="s">
        <v>2120</v>
      </c>
      <c r="C4598" t="s">
        <v>7939</v>
      </c>
    </row>
    <row r="4599" spans="1:3">
      <c r="A4599" s="57"/>
      <c r="B4599" s="104" t="s">
        <v>2319</v>
      </c>
      <c r="C4599" t="s">
        <v>7939</v>
      </c>
    </row>
    <row r="4600" spans="1:3">
      <c r="A4600" s="57" t="s">
        <v>3977</v>
      </c>
      <c r="B4600" s="104" t="s">
        <v>2322</v>
      </c>
      <c r="C4600" t="s">
        <v>7939</v>
      </c>
    </row>
    <row r="4601" spans="1:3">
      <c r="A4601" s="57"/>
      <c r="B4601" s="104" t="s">
        <v>2324</v>
      </c>
      <c r="C4601" t="s">
        <v>7939</v>
      </c>
    </row>
    <row r="4602" spans="1:3">
      <c r="A4602" s="57" t="s">
        <v>3116</v>
      </c>
      <c r="B4602" s="104" t="s">
        <v>2327</v>
      </c>
      <c r="C4602" t="s">
        <v>7939</v>
      </c>
    </row>
    <row r="4603" spans="1:3">
      <c r="A4603" s="57"/>
      <c r="B4603" s="104" t="s">
        <v>2169</v>
      </c>
      <c r="C4603" t="s">
        <v>7939</v>
      </c>
    </row>
    <row r="4604" spans="1:3">
      <c r="A4604" s="57"/>
      <c r="B4604" s="104" t="s">
        <v>2332</v>
      </c>
      <c r="C4604" t="s">
        <v>7939</v>
      </c>
    </row>
    <row r="4605" spans="1:3">
      <c r="A4605" s="57"/>
      <c r="B4605" s="104" t="s">
        <v>2335</v>
      </c>
      <c r="C4605" t="s">
        <v>7939</v>
      </c>
    </row>
    <row r="4606" spans="1:3">
      <c r="A4606" s="57"/>
      <c r="B4606" s="104" t="s">
        <v>2237</v>
      </c>
      <c r="C4606" t="s">
        <v>7939</v>
      </c>
    </row>
    <row r="4607" spans="1:3">
      <c r="A4607" s="57"/>
      <c r="B4607" s="104" t="s">
        <v>2243</v>
      </c>
      <c r="C4607" t="s">
        <v>7939</v>
      </c>
    </row>
    <row r="4608" spans="1:3">
      <c r="A4608" s="57"/>
      <c r="B4608" s="104" t="s">
        <v>2196</v>
      </c>
      <c r="C4608" t="s">
        <v>7939</v>
      </c>
    </row>
    <row r="4609" spans="1:3">
      <c r="A4609" s="57"/>
      <c r="B4609" s="104" t="s">
        <v>2342</v>
      </c>
      <c r="C4609" t="s">
        <v>7939</v>
      </c>
    </row>
    <row r="4610" spans="1:3">
      <c r="A4610" s="57"/>
      <c r="B4610" s="104" t="s">
        <v>2343</v>
      </c>
      <c r="C4610" t="s">
        <v>7939</v>
      </c>
    </row>
    <row r="4611" spans="1:3">
      <c r="A4611" s="57"/>
      <c r="B4611" s="104" t="s">
        <v>2278</v>
      </c>
      <c r="C4611" t="s">
        <v>7939</v>
      </c>
    </row>
    <row r="4612" spans="1:3">
      <c r="A4612" s="57" t="s">
        <v>3117</v>
      </c>
      <c r="B4612" s="104" t="s">
        <v>2345</v>
      </c>
      <c r="C4612" t="s">
        <v>7939</v>
      </c>
    </row>
    <row r="4613" spans="1:3">
      <c r="A4613" s="57" t="s">
        <v>3115</v>
      </c>
      <c r="B4613" s="104" t="s">
        <v>2348</v>
      </c>
      <c r="C4613" t="s">
        <v>7939</v>
      </c>
    </row>
    <row r="4614" spans="1:3">
      <c r="A4614" s="57" t="s">
        <v>3118</v>
      </c>
      <c r="B4614" s="104" t="s">
        <v>2350</v>
      </c>
      <c r="C4614" t="s">
        <v>7939</v>
      </c>
    </row>
    <row r="4615" spans="1:3">
      <c r="A4615" s="57"/>
      <c r="B4615" s="104" t="s">
        <v>5634</v>
      </c>
      <c r="C4615" t="s">
        <v>7939</v>
      </c>
    </row>
    <row r="4616" spans="1:3">
      <c r="A4616" s="57"/>
      <c r="B4616" s="104" t="s">
        <v>5635</v>
      </c>
      <c r="C4616" t="s">
        <v>7939</v>
      </c>
    </row>
    <row r="4617" spans="1:3">
      <c r="A4617" s="57"/>
      <c r="B4617" s="104" t="s">
        <v>2159</v>
      </c>
      <c r="C4617" t="s">
        <v>7939</v>
      </c>
    </row>
    <row r="4618" spans="1:3">
      <c r="A4618" s="57"/>
      <c r="B4618" s="104" t="s">
        <v>2357</v>
      </c>
      <c r="C4618" t="s">
        <v>7939</v>
      </c>
    </row>
    <row r="4619" spans="1:3">
      <c r="A4619" s="57"/>
      <c r="B4619" s="104" t="s">
        <v>2360</v>
      </c>
      <c r="C4619" t="s">
        <v>7939</v>
      </c>
    </row>
    <row r="4620" spans="1:3">
      <c r="A4620" s="57"/>
      <c r="B4620" s="104" t="s">
        <v>2363</v>
      </c>
      <c r="C4620" t="s">
        <v>7939</v>
      </c>
    </row>
    <row r="4621" spans="1:3">
      <c r="A4621" s="57"/>
      <c r="B4621" s="104" t="s">
        <v>2366</v>
      </c>
      <c r="C4621" t="s">
        <v>7939</v>
      </c>
    </row>
    <row r="4622" spans="1:3">
      <c r="A4622" s="57"/>
      <c r="B4622" s="104" t="s">
        <v>2369</v>
      </c>
      <c r="C4622" t="s">
        <v>7939</v>
      </c>
    </row>
    <row r="4623" spans="1:3">
      <c r="A4623" s="57"/>
      <c r="B4623" s="104" t="s">
        <v>2372</v>
      </c>
      <c r="C4623" t="s">
        <v>7939</v>
      </c>
    </row>
    <row r="4624" spans="1:3">
      <c r="A4624" s="57"/>
      <c r="B4624" s="104" t="s">
        <v>2375</v>
      </c>
      <c r="C4624" t="s">
        <v>7939</v>
      </c>
    </row>
    <row r="4625" spans="1:3">
      <c r="A4625" s="57"/>
      <c r="B4625" s="104" t="s">
        <v>2245</v>
      </c>
      <c r="C4625" t="s">
        <v>7939</v>
      </c>
    </row>
    <row r="4626" spans="1:3">
      <c r="A4626" s="57" t="s">
        <v>3119</v>
      </c>
      <c r="B4626" s="104" t="s">
        <v>2380</v>
      </c>
      <c r="C4626" t="s">
        <v>7939</v>
      </c>
    </row>
    <row r="4627" spans="1:3">
      <c r="A4627" s="57" t="s">
        <v>3120</v>
      </c>
      <c r="B4627" s="104" t="s">
        <v>2383</v>
      </c>
      <c r="C4627" t="s">
        <v>7939</v>
      </c>
    </row>
    <row r="4628" spans="1:3">
      <c r="A4628" s="57" t="s">
        <v>3121</v>
      </c>
      <c r="B4628" s="104" t="s">
        <v>2386</v>
      </c>
      <c r="C4628" t="s">
        <v>7939</v>
      </c>
    </row>
    <row r="4629" spans="1:3">
      <c r="A4629" s="57" t="s">
        <v>3122</v>
      </c>
      <c r="B4629" s="104" t="s">
        <v>2389</v>
      </c>
      <c r="C4629" t="s">
        <v>7939</v>
      </c>
    </row>
    <row r="4630" spans="1:3">
      <c r="A4630" s="57" t="s">
        <v>3119</v>
      </c>
      <c r="B4630" s="104" t="s">
        <v>2392</v>
      </c>
      <c r="C4630" t="s">
        <v>7939</v>
      </c>
    </row>
    <row r="4631" spans="1:3">
      <c r="A4631" s="57" t="s">
        <v>3123</v>
      </c>
      <c r="B4631" s="104" t="s">
        <v>2395</v>
      </c>
      <c r="C4631" t="s">
        <v>7939</v>
      </c>
    </row>
    <row r="4632" spans="1:3">
      <c r="A4632" s="57" t="s">
        <v>3119</v>
      </c>
      <c r="B4632" s="104" t="s">
        <v>2215</v>
      </c>
      <c r="C4632" t="s">
        <v>7939</v>
      </c>
    </row>
    <row r="4633" spans="1:3">
      <c r="A4633" s="57" t="s">
        <v>3119</v>
      </c>
      <c r="B4633" s="104" t="s">
        <v>2400</v>
      </c>
      <c r="C4633" t="s">
        <v>7939</v>
      </c>
    </row>
    <row r="4634" spans="1:3">
      <c r="A4634" s="57" t="s">
        <v>3119</v>
      </c>
      <c r="B4634" s="104" t="s">
        <v>2403</v>
      </c>
      <c r="C4634" t="s">
        <v>7939</v>
      </c>
    </row>
    <row r="4635" spans="1:3">
      <c r="A4635" s="57" t="s">
        <v>3124</v>
      </c>
      <c r="B4635" s="104" t="s">
        <v>2406</v>
      </c>
      <c r="C4635" t="s">
        <v>7939</v>
      </c>
    </row>
    <row r="4636" spans="1:3">
      <c r="A4636" s="57" t="s">
        <v>3119</v>
      </c>
      <c r="B4636" s="104" t="s">
        <v>2408</v>
      </c>
      <c r="C4636" t="s">
        <v>7939</v>
      </c>
    </row>
    <row r="4637" spans="1:3">
      <c r="A4637" s="57" t="s">
        <v>3125</v>
      </c>
      <c r="B4637" s="104" t="s">
        <v>2411</v>
      </c>
      <c r="C4637" t="s">
        <v>7939</v>
      </c>
    </row>
    <row r="4638" spans="1:3">
      <c r="A4638" s="57" t="s">
        <v>3126</v>
      </c>
      <c r="B4638" s="104" t="s">
        <v>2276</v>
      </c>
      <c r="C4638" t="s">
        <v>7939</v>
      </c>
    </row>
    <row r="4639" spans="1:3">
      <c r="A4639" s="57" t="s">
        <v>3119</v>
      </c>
      <c r="B4639" s="104" t="s">
        <v>2415</v>
      </c>
      <c r="C4639" t="s">
        <v>7939</v>
      </c>
    </row>
    <row r="4640" spans="1:3">
      <c r="A4640" s="57" t="s">
        <v>3119</v>
      </c>
      <c r="B4640" s="104" t="s">
        <v>2420</v>
      </c>
      <c r="C4640" t="s">
        <v>7939</v>
      </c>
    </row>
    <row r="4641" spans="1:3">
      <c r="A4641" s="57" t="s">
        <v>3119</v>
      </c>
      <c r="B4641" s="104" t="s">
        <v>2421</v>
      </c>
      <c r="C4641" t="s">
        <v>7939</v>
      </c>
    </row>
    <row r="4642" spans="1:3">
      <c r="A4642" s="57" t="s">
        <v>3119</v>
      </c>
      <c r="B4642" s="104" t="s">
        <v>2422</v>
      </c>
      <c r="C4642" t="s">
        <v>7939</v>
      </c>
    </row>
    <row r="4643" spans="1:3">
      <c r="A4643" s="57" t="s">
        <v>3127</v>
      </c>
      <c r="B4643" s="104" t="s">
        <v>2075</v>
      </c>
      <c r="C4643" t="s">
        <v>7939</v>
      </c>
    </row>
    <row r="4644" spans="1:3">
      <c r="A4644" s="57" t="s">
        <v>3128</v>
      </c>
      <c r="B4644" s="104" t="s">
        <v>2423</v>
      </c>
      <c r="C4644" t="s">
        <v>7939</v>
      </c>
    </row>
    <row r="4645" spans="1:3">
      <c r="A4645" s="57" t="s">
        <v>4029</v>
      </c>
      <c r="B4645" s="104" t="s">
        <v>2424</v>
      </c>
      <c r="C4645" t="s">
        <v>7939</v>
      </c>
    </row>
    <row r="4646" spans="1:3">
      <c r="A4646" s="57" t="s">
        <v>3129</v>
      </c>
      <c r="B4646" s="104" t="s">
        <v>2425</v>
      </c>
      <c r="C4646" t="s">
        <v>7939</v>
      </c>
    </row>
    <row r="4647" spans="1:3">
      <c r="A4647" s="57"/>
      <c r="B4647" s="104" t="s">
        <v>2426</v>
      </c>
      <c r="C4647" t="s">
        <v>7939</v>
      </c>
    </row>
    <row r="4648" spans="1:3">
      <c r="A4648" s="57" t="s">
        <v>4029</v>
      </c>
      <c r="B4648" s="104" t="s">
        <v>2427</v>
      </c>
      <c r="C4648" t="s">
        <v>7939</v>
      </c>
    </row>
    <row r="4649" spans="1:3">
      <c r="A4649" s="57" t="s">
        <v>3130</v>
      </c>
      <c r="B4649" s="104" t="s">
        <v>2416</v>
      </c>
      <c r="C4649" t="s">
        <v>7939</v>
      </c>
    </row>
    <row r="4650" spans="1:3">
      <c r="A4650" s="57" t="s">
        <v>3131</v>
      </c>
      <c r="B4650" s="104" t="s">
        <v>2272</v>
      </c>
      <c r="C4650" t="s">
        <v>7939</v>
      </c>
    </row>
    <row r="4651" spans="1:3">
      <c r="A4651" s="57" t="s">
        <v>3118</v>
      </c>
      <c r="B4651" s="104" t="s">
        <v>2431</v>
      </c>
      <c r="C4651" t="s">
        <v>7939</v>
      </c>
    </row>
    <row r="4652" spans="1:3">
      <c r="A4652" s="57" t="s">
        <v>3132</v>
      </c>
      <c r="B4652" s="104" t="s">
        <v>2432</v>
      </c>
      <c r="C4652" t="s">
        <v>7939</v>
      </c>
    </row>
    <row r="4653" spans="1:3">
      <c r="A4653" s="57"/>
      <c r="B4653" s="104" t="s">
        <v>2434</v>
      </c>
      <c r="C4653" t="s">
        <v>7939</v>
      </c>
    </row>
    <row r="4654" spans="1:3">
      <c r="A4654" s="57" t="s">
        <v>3977</v>
      </c>
      <c r="B4654" s="104" t="s">
        <v>2437</v>
      </c>
      <c r="C4654" t="s">
        <v>7939</v>
      </c>
    </row>
    <row r="4655" spans="1:3">
      <c r="A4655" s="57"/>
      <c r="B4655" s="104" t="s">
        <v>2439</v>
      </c>
      <c r="C4655" t="s">
        <v>7939</v>
      </c>
    </row>
    <row r="4656" spans="1:3">
      <c r="A4656" s="57" t="s">
        <v>3116</v>
      </c>
      <c r="B4656" s="104" t="s">
        <v>2211</v>
      </c>
      <c r="C4656" t="s">
        <v>7939</v>
      </c>
    </row>
    <row r="4657" spans="1:3">
      <c r="A4657" s="57" t="s">
        <v>3133</v>
      </c>
      <c r="B4657" s="104" t="s">
        <v>2443</v>
      </c>
      <c r="C4657" t="s">
        <v>7939</v>
      </c>
    </row>
    <row r="4658" spans="1:3">
      <c r="A4658" s="57" t="s">
        <v>3134</v>
      </c>
      <c r="B4658" s="104" t="s">
        <v>2265</v>
      </c>
      <c r="C4658" t="s">
        <v>7939</v>
      </c>
    </row>
    <row r="4659" spans="1:3">
      <c r="A4659" s="57" t="s">
        <v>3135</v>
      </c>
      <c r="B4659" s="104" t="s">
        <v>2089</v>
      </c>
      <c r="C4659" t="s">
        <v>7939</v>
      </c>
    </row>
    <row r="4660" spans="1:3">
      <c r="A4660" s="57" t="s">
        <v>3136</v>
      </c>
      <c r="B4660" s="104" t="s">
        <v>2444</v>
      </c>
      <c r="C4660" t="s">
        <v>7939</v>
      </c>
    </row>
    <row r="4661" spans="1:3">
      <c r="A4661" s="57" t="s">
        <v>3137</v>
      </c>
      <c r="B4661" s="104" t="s">
        <v>2445</v>
      </c>
      <c r="C4661" t="s">
        <v>7939</v>
      </c>
    </row>
    <row r="4662" spans="1:3">
      <c r="A4662" s="57" t="s">
        <v>3138</v>
      </c>
      <c r="B4662" s="104" t="s">
        <v>2446</v>
      </c>
      <c r="C4662" t="s">
        <v>7939</v>
      </c>
    </row>
    <row r="4663" spans="1:3">
      <c r="A4663" s="57" t="s">
        <v>3139</v>
      </c>
      <c r="B4663" s="104" t="s">
        <v>2077</v>
      </c>
      <c r="C4663" t="s">
        <v>7939</v>
      </c>
    </row>
    <row r="4664" spans="1:3">
      <c r="A4664" s="57" t="s">
        <v>3140</v>
      </c>
      <c r="B4664" s="104" t="s">
        <v>2451</v>
      </c>
      <c r="C4664" t="s">
        <v>7939</v>
      </c>
    </row>
    <row r="4665" spans="1:3">
      <c r="A4665" s="57" t="s">
        <v>3141</v>
      </c>
      <c r="B4665" s="104" t="s">
        <v>2453</v>
      </c>
      <c r="C4665" t="s">
        <v>7939</v>
      </c>
    </row>
    <row r="4666" spans="1:3">
      <c r="A4666" s="57" t="s">
        <v>3142</v>
      </c>
      <c r="B4666" s="104" t="s">
        <v>6377</v>
      </c>
      <c r="C4666" t="s">
        <v>7939</v>
      </c>
    </row>
    <row r="4667" spans="1:3">
      <c r="A4667" s="57"/>
      <c r="B4667" s="104" t="s">
        <v>6378</v>
      </c>
      <c r="C4667" t="s">
        <v>7939</v>
      </c>
    </row>
    <row r="4668" spans="1:3">
      <c r="A4668" s="57"/>
      <c r="B4668" s="104" t="s">
        <v>6379</v>
      </c>
      <c r="C4668" t="s">
        <v>7939</v>
      </c>
    </row>
    <row r="4669" spans="1:3">
      <c r="A4669" s="57" t="s">
        <v>3140</v>
      </c>
      <c r="B4669" s="104" t="s">
        <v>2107</v>
      </c>
      <c r="C4669" t="s">
        <v>7939</v>
      </c>
    </row>
    <row r="4670" spans="1:3">
      <c r="A4670" s="57"/>
      <c r="B4670" s="104" t="s">
        <v>6383</v>
      </c>
      <c r="C4670" t="s">
        <v>7939</v>
      </c>
    </row>
    <row r="4671" spans="1:3">
      <c r="A4671" s="57"/>
      <c r="B4671" s="104" t="s">
        <v>2311</v>
      </c>
      <c r="C4671" t="s">
        <v>7939</v>
      </c>
    </row>
    <row r="4672" spans="1:3">
      <c r="A4672" s="57" t="s">
        <v>3143</v>
      </c>
      <c r="B4672" s="104" t="s">
        <v>6386</v>
      </c>
      <c r="C4672" t="s">
        <v>7939</v>
      </c>
    </row>
    <row r="4673" spans="1:3">
      <c r="A4673" s="57"/>
      <c r="B4673" s="104" t="s">
        <v>6388</v>
      </c>
      <c r="C4673" t="s">
        <v>7939</v>
      </c>
    </row>
    <row r="4674" spans="1:3">
      <c r="A4674" s="57" t="s">
        <v>3116</v>
      </c>
      <c r="B4674" s="104" t="s">
        <v>2303</v>
      </c>
      <c r="C4674" t="s">
        <v>7939</v>
      </c>
    </row>
    <row r="4675" spans="1:3">
      <c r="A4675" s="57" t="s">
        <v>3144</v>
      </c>
      <c r="B4675" s="104" t="s">
        <v>2331</v>
      </c>
      <c r="C4675" t="s">
        <v>7939</v>
      </c>
    </row>
    <row r="4676" spans="1:3">
      <c r="A4676" s="57" t="s">
        <v>3145</v>
      </c>
      <c r="B4676" s="104" t="s">
        <v>6389</v>
      </c>
      <c r="C4676" t="s">
        <v>7939</v>
      </c>
    </row>
    <row r="4677" spans="1:3">
      <c r="A4677" s="57"/>
      <c r="B4677" s="104" t="s">
        <v>6391</v>
      </c>
      <c r="C4677" t="s">
        <v>7939</v>
      </c>
    </row>
    <row r="4678" spans="1:3">
      <c r="A4678" s="57"/>
      <c r="B4678" s="104" t="s">
        <v>6390</v>
      </c>
      <c r="C4678" t="s">
        <v>7939</v>
      </c>
    </row>
    <row r="4679" spans="1:3">
      <c r="A4679" s="57" t="s">
        <v>3146</v>
      </c>
      <c r="B4679" s="104" t="s">
        <v>2318</v>
      </c>
      <c r="C4679" t="s">
        <v>7939</v>
      </c>
    </row>
    <row r="4680" spans="1:3">
      <c r="A4680" s="57"/>
      <c r="B4680" s="104" t="s">
        <v>2341</v>
      </c>
      <c r="C4680" t="s">
        <v>7939</v>
      </c>
    </row>
    <row r="4681" spans="1:3">
      <c r="A4681" s="57" t="s">
        <v>3147</v>
      </c>
      <c r="B4681" s="104" t="s">
        <v>2071</v>
      </c>
      <c r="C4681" t="s">
        <v>7939</v>
      </c>
    </row>
    <row r="4682" spans="1:3">
      <c r="A4682" s="57" t="s">
        <v>3116</v>
      </c>
      <c r="B4682" s="104" t="s">
        <v>6394</v>
      </c>
      <c r="C4682" t="s">
        <v>7939</v>
      </c>
    </row>
    <row r="4683" spans="1:3">
      <c r="A4683" s="57"/>
      <c r="B4683" s="104" t="s">
        <v>6396</v>
      </c>
      <c r="C4683" t="s">
        <v>7939</v>
      </c>
    </row>
    <row r="4684" spans="1:3">
      <c r="A4684" s="57" t="s">
        <v>3148</v>
      </c>
      <c r="B4684" s="104" t="s">
        <v>2329</v>
      </c>
      <c r="C4684" t="s">
        <v>7939</v>
      </c>
    </row>
    <row r="4685" spans="1:3">
      <c r="A4685" s="57"/>
      <c r="B4685" s="104" t="s">
        <v>2448</v>
      </c>
      <c r="C4685" t="s">
        <v>7939</v>
      </c>
    </row>
    <row r="4686" spans="1:3">
      <c r="A4686" s="57" t="s">
        <v>3149</v>
      </c>
      <c r="B4686" s="104" t="s">
        <v>2109</v>
      </c>
      <c r="C4686" t="s">
        <v>7939</v>
      </c>
    </row>
    <row r="4687" spans="1:3">
      <c r="A4687" s="57" t="s">
        <v>3150</v>
      </c>
      <c r="B4687" s="104" t="s">
        <v>2066</v>
      </c>
      <c r="C4687" t="s">
        <v>7939</v>
      </c>
    </row>
    <row r="4688" spans="1:3">
      <c r="A4688" s="57" t="s">
        <v>3151</v>
      </c>
      <c r="B4688" s="104" t="s">
        <v>2283</v>
      </c>
      <c r="C4688" t="s">
        <v>7939</v>
      </c>
    </row>
    <row r="4689" spans="1:3">
      <c r="A4689" s="57"/>
      <c r="B4689" s="104" t="s">
        <v>2064</v>
      </c>
      <c r="C4689" t="s">
        <v>7939</v>
      </c>
    </row>
    <row r="4690" spans="1:3">
      <c r="A4690" s="57" t="s">
        <v>3152</v>
      </c>
      <c r="B4690" s="104" t="s">
        <v>2068</v>
      </c>
      <c r="C4690" t="s">
        <v>7939</v>
      </c>
    </row>
    <row r="4691" spans="1:3">
      <c r="A4691" s="57" t="s">
        <v>3153</v>
      </c>
      <c r="B4691" s="104" t="s">
        <v>6401</v>
      </c>
      <c r="C4691" t="s">
        <v>7939</v>
      </c>
    </row>
    <row r="4692" spans="1:3">
      <c r="A4692" s="57" t="s">
        <v>3149</v>
      </c>
      <c r="B4692" s="104" t="s">
        <v>6404</v>
      </c>
      <c r="C4692" t="s">
        <v>7939</v>
      </c>
    </row>
    <row r="4693" spans="1:3">
      <c r="A4693" s="57"/>
      <c r="B4693" s="104" t="s">
        <v>6393</v>
      </c>
      <c r="C4693" t="s">
        <v>7939</v>
      </c>
    </row>
    <row r="4694" spans="1:3">
      <c r="A4694" s="57" t="s">
        <v>3149</v>
      </c>
      <c r="B4694" s="104" t="s">
        <v>2433</v>
      </c>
      <c r="C4694" t="s">
        <v>7939</v>
      </c>
    </row>
    <row r="4695" spans="1:3">
      <c r="A4695" s="57" t="s">
        <v>3154</v>
      </c>
      <c r="B4695" s="104" t="s">
        <v>6403</v>
      </c>
      <c r="C4695" t="s">
        <v>7939</v>
      </c>
    </row>
    <row r="4696" spans="1:3">
      <c r="A4696" s="57" t="s">
        <v>3155</v>
      </c>
      <c r="B4696" s="104" t="s">
        <v>2148</v>
      </c>
      <c r="C4696" t="s">
        <v>7939</v>
      </c>
    </row>
    <row r="4697" spans="1:3">
      <c r="A4697" s="57"/>
      <c r="B4697" s="104" t="s">
        <v>2114</v>
      </c>
      <c r="C4697" t="s">
        <v>7939</v>
      </c>
    </row>
    <row r="4698" spans="1:3">
      <c r="A4698" s="57" t="s">
        <v>3156</v>
      </c>
      <c r="B4698" s="104" t="s">
        <v>2179</v>
      </c>
      <c r="C4698" t="s">
        <v>7939</v>
      </c>
    </row>
    <row r="4699" spans="1:3">
      <c r="A4699" s="57"/>
      <c r="B4699" s="104" t="s">
        <v>6409</v>
      </c>
      <c r="C4699" t="s">
        <v>7939</v>
      </c>
    </row>
    <row r="4700" spans="1:3">
      <c r="A4700" s="57" t="s">
        <v>3149</v>
      </c>
      <c r="B4700" s="104" t="s">
        <v>6412</v>
      </c>
      <c r="C4700" t="s">
        <v>7939</v>
      </c>
    </row>
    <row r="4701" spans="1:3">
      <c r="A4701" s="57"/>
      <c r="B4701" s="104" t="s">
        <v>6415</v>
      </c>
      <c r="C4701" t="s">
        <v>7939</v>
      </c>
    </row>
    <row r="4702" spans="1:3">
      <c r="A4702" s="57" t="s">
        <v>3157</v>
      </c>
      <c r="B4702" s="104" t="s">
        <v>6418</v>
      </c>
      <c r="C4702" t="s">
        <v>7939</v>
      </c>
    </row>
    <row r="4703" spans="1:3">
      <c r="A4703" s="57" t="s">
        <v>3158</v>
      </c>
      <c r="B4703" s="104" t="s">
        <v>6421</v>
      </c>
      <c r="C4703" t="s">
        <v>7939</v>
      </c>
    </row>
    <row r="4704" spans="1:3">
      <c r="A4704" s="57" t="s">
        <v>3158</v>
      </c>
      <c r="B4704" s="104" t="s">
        <v>6424</v>
      </c>
      <c r="C4704" t="s">
        <v>7939</v>
      </c>
    </row>
    <row r="4705" spans="1:3">
      <c r="A4705" s="57" t="s">
        <v>3149</v>
      </c>
      <c r="B4705" s="104" t="s">
        <v>6426</v>
      </c>
      <c r="C4705" t="s">
        <v>7939</v>
      </c>
    </row>
    <row r="4706" spans="1:3">
      <c r="A4706" s="57" t="s">
        <v>3159</v>
      </c>
      <c r="B4706" s="104" t="s">
        <v>6427</v>
      </c>
      <c r="C4706" t="s">
        <v>7939</v>
      </c>
    </row>
    <row r="4707" spans="1:3">
      <c r="A4707" s="57" t="s">
        <v>3160</v>
      </c>
      <c r="B4707" s="104" t="s">
        <v>6428</v>
      </c>
      <c r="C4707" t="s">
        <v>7939</v>
      </c>
    </row>
    <row r="4708" spans="1:3">
      <c r="A4708" s="57"/>
      <c r="B4708" s="104" t="s">
        <v>2152</v>
      </c>
      <c r="C4708" t="s">
        <v>7939</v>
      </c>
    </row>
    <row r="4709" spans="1:3">
      <c r="A4709" s="57" t="s">
        <v>3161</v>
      </c>
      <c r="B4709" s="104" t="s">
        <v>6433</v>
      </c>
      <c r="C4709" t="s">
        <v>7939</v>
      </c>
    </row>
    <row r="4710" spans="1:3">
      <c r="A4710" s="57" t="s">
        <v>3162</v>
      </c>
      <c r="B4710" s="104" t="s">
        <v>6436</v>
      </c>
      <c r="C4710" t="s">
        <v>7939</v>
      </c>
    </row>
    <row r="4711" spans="1:3">
      <c r="A4711" s="57" t="s">
        <v>3149</v>
      </c>
      <c r="B4711" s="104" t="s">
        <v>6399</v>
      </c>
      <c r="C4711" t="s">
        <v>7939</v>
      </c>
    </row>
    <row r="4712" spans="1:3">
      <c r="A4712" s="57" t="s">
        <v>3163</v>
      </c>
      <c r="B4712" s="104" t="s">
        <v>6441</v>
      </c>
      <c r="C4712" t="s">
        <v>7939</v>
      </c>
    </row>
    <row r="4713" spans="1:3">
      <c r="A4713" s="57" t="s">
        <v>3164</v>
      </c>
      <c r="B4713" s="104" t="s">
        <v>6444</v>
      </c>
      <c r="C4713" t="s">
        <v>7939</v>
      </c>
    </row>
    <row r="4714" spans="1:3">
      <c r="A4714" s="57" t="s">
        <v>3165</v>
      </c>
      <c r="B4714" s="104" t="s">
        <v>6447</v>
      </c>
      <c r="C4714" t="s">
        <v>7939</v>
      </c>
    </row>
    <row r="4715" spans="1:3">
      <c r="A4715" s="57" t="s">
        <v>3166</v>
      </c>
      <c r="B4715" s="104" t="s">
        <v>2413</v>
      </c>
      <c r="C4715" t="s">
        <v>7939</v>
      </c>
    </row>
    <row r="4716" spans="1:3">
      <c r="A4716" s="57" t="s">
        <v>3167</v>
      </c>
      <c r="B4716" s="104" t="s">
        <v>6452</v>
      </c>
      <c r="C4716" t="s">
        <v>7939</v>
      </c>
    </row>
    <row r="4717" spans="1:3">
      <c r="A4717" s="57" t="s">
        <v>3168</v>
      </c>
      <c r="B4717" s="104" t="s">
        <v>6455</v>
      </c>
      <c r="C4717" t="s">
        <v>7939</v>
      </c>
    </row>
    <row r="4718" spans="1:3">
      <c r="A4718" s="57" t="s">
        <v>3149</v>
      </c>
      <c r="B4718" s="104" t="s">
        <v>6458</v>
      </c>
      <c r="C4718" t="s">
        <v>7939</v>
      </c>
    </row>
    <row r="4719" spans="1:3">
      <c r="A4719" s="57" t="s">
        <v>3169</v>
      </c>
      <c r="B4719" s="104" t="s">
        <v>2174</v>
      </c>
      <c r="C4719" t="s">
        <v>7939</v>
      </c>
    </row>
    <row r="4720" spans="1:3">
      <c r="A4720" s="57"/>
      <c r="B4720" s="104" t="s">
        <v>6462</v>
      </c>
      <c r="C4720" t="s">
        <v>7939</v>
      </c>
    </row>
    <row r="4721" spans="1:3">
      <c r="A4721" s="57" t="s">
        <v>3158</v>
      </c>
      <c r="B4721" s="104" t="s">
        <v>6464</v>
      </c>
      <c r="C4721" t="s">
        <v>7939</v>
      </c>
    </row>
    <row r="4722" spans="1:3">
      <c r="A4722" s="57" t="s">
        <v>3158</v>
      </c>
      <c r="B4722" s="104" t="s">
        <v>6466</v>
      </c>
      <c r="C4722" t="s">
        <v>7939</v>
      </c>
    </row>
    <row r="4723" spans="1:3">
      <c r="A4723" s="57"/>
      <c r="B4723" s="104" t="s">
        <v>6469</v>
      </c>
      <c r="C4723" t="s">
        <v>7939</v>
      </c>
    </row>
    <row r="4724" spans="1:3">
      <c r="A4724" s="57"/>
      <c r="B4724" s="104" t="s">
        <v>6472</v>
      </c>
      <c r="C4724" t="s">
        <v>7939</v>
      </c>
    </row>
    <row r="4725" spans="1:3">
      <c r="A4725" s="57" t="s">
        <v>3170</v>
      </c>
      <c r="B4725" s="104" t="s">
        <v>6474</v>
      </c>
      <c r="C4725" t="s">
        <v>7939</v>
      </c>
    </row>
    <row r="4726" spans="1:3">
      <c r="A4726" s="57" t="s">
        <v>3171</v>
      </c>
      <c r="B4726" s="104" t="s">
        <v>6477</v>
      </c>
      <c r="C4726" t="s">
        <v>7939</v>
      </c>
    </row>
    <row r="4727" spans="1:3">
      <c r="A4727" s="57"/>
      <c r="B4727" s="104" t="s">
        <v>6480</v>
      </c>
      <c r="C4727" t="s">
        <v>7939</v>
      </c>
    </row>
    <row r="4728" spans="1:3">
      <c r="A4728" s="57" t="s">
        <v>3172</v>
      </c>
      <c r="B4728" s="104" t="s">
        <v>6483</v>
      </c>
      <c r="C4728" t="s">
        <v>7939</v>
      </c>
    </row>
    <row r="4729" spans="1:3">
      <c r="A4729" s="57"/>
      <c r="B4729" s="104" t="s">
        <v>6486</v>
      </c>
      <c r="C4729" t="s">
        <v>7939</v>
      </c>
    </row>
    <row r="4730" spans="1:3">
      <c r="A4730" s="57" t="s">
        <v>3173</v>
      </c>
      <c r="B4730" s="104" t="s">
        <v>6489</v>
      </c>
      <c r="C4730" t="s">
        <v>7939</v>
      </c>
    </row>
    <row r="4731" spans="1:3">
      <c r="A4731" s="57" t="s">
        <v>3174</v>
      </c>
      <c r="B4731" s="104" t="s">
        <v>6492</v>
      </c>
      <c r="C4731" t="s">
        <v>7939</v>
      </c>
    </row>
    <row r="4732" spans="1:3">
      <c r="A4732" s="57" t="s">
        <v>3175</v>
      </c>
      <c r="B4732" s="104" t="s">
        <v>6495</v>
      </c>
      <c r="C4732" t="s">
        <v>7939</v>
      </c>
    </row>
    <row r="4733" spans="1:3">
      <c r="A4733" s="57"/>
      <c r="B4733" s="104" t="s">
        <v>6468</v>
      </c>
      <c r="C4733" t="s">
        <v>7939</v>
      </c>
    </row>
    <row r="4734" spans="1:3">
      <c r="A4734" s="57"/>
      <c r="B4734" s="104" t="s">
        <v>6500</v>
      </c>
      <c r="C4734" t="s">
        <v>7939</v>
      </c>
    </row>
    <row r="4735" spans="1:3">
      <c r="A4735" s="57"/>
      <c r="B4735" s="104" t="s">
        <v>6502</v>
      </c>
      <c r="C4735" t="s">
        <v>7939</v>
      </c>
    </row>
    <row r="4736" spans="1:3">
      <c r="A4736" s="57" t="s">
        <v>3977</v>
      </c>
      <c r="B4736" s="104" t="s">
        <v>6505</v>
      </c>
      <c r="C4736" t="s">
        <v>7939</v>
      </c>
    </row>
    <row r="4737" spans="1:3">
      <c r="A4737" s="57" t="s">
        <v>3977</v>
      </c>
      <c r="B4737" s="104" t="s">
        <v>6506</v>
      </c>
      <c r="C4737" t="s">
        <v>7939</v>
      </c>
    </row>
    <row r="4738" spans="1:3">
      <c r="A4738" s="57" t="s">
        <v>3977</v>
      </c>
      <c r="B4738" s="104" t="s">
        <v>2442</v>
      </c>
      <c r="C4738" t="s">
        <v>7939</v>
      </c>
    </row>
    <row r="4739" spans="1:3">
      <c r="A4739" s="57" t="s">
        <v>3977</v>
      </c>
      <c r="B4739" s="104" t="s">
        <v>6507</v>
      </c>
      <c r="C4739" t="s">
        <v>7939</v>
      </c>
    </row>
    <row r="4740" spans="1:3">
      <c r="A4740" s="57" t="s">
        <v>3977</v>
      </c>
      <c r="B4740" s="104" t="s">
        <v>2450</v>
      </c>
      <c r="C4740" t="s">
        <v>7939</v>
      </c>
    </row>
    <row r="4741" spans="1:3">
      <c r="A4741" s="57" t="s">
        <v>3977</v>
      </c>
      <c r="B4741" s="104" t="s">
        <v>6510</v>
      </c>
      <c r="C4741" t="s">
        <v>7939</v>
      </c>
    </row>
    <row r="4742" spans="1:3">
      <c r="A4742" s="57" t="s">
        <v>3977</v>
      </c>
      <c r="B4742" s="104" t="s">
        <v>6512</v>
      </c>
      <c r="C4742" t="s">
        <v>7939</v>
      </c>
    </row>
    <row r="4743" spans="1:3">
      <c r="A4743" s="57" t="s">
        <v>3977</v>
      </c>
      <c r="B4743" s="104" t="s">
        <v>6516</v>
      </c>
      <c r="C4743" t="s">
        <v>7939</v>
      </c>
    </row>
    <row r="4744" spans="1:3">
      <c r="A4744" s="57" t="s">
        <v>3977</v>
      </c>
      <c r="B4744" s="104" t="s">
        <v>6518</v>
      </c>
      <c r="C4744" t="s">
        <v>7939</v>
      </c>
    </row>
    <row r="4745" spans="1:3">
      <c r="A4745" s="57" t="s">
        <v>3977</v>
      </c>
      <c r="B4745" s="104" t="s">
        <v>6519</v>
      </c>
      <c r="C4745" t="s">
        <v>7939</v>
      </c>
    </row>
    <row r="4746" spans="1:3">
      <c r="A4746" s="57" t="s">
        <v>3977</v>
      </c>
      <c r="B4746" s="104" t="s">
        <v>6520</v>
      </c>
      <c r="C4746" t="s">
        <v>7939</v>
      </c>
    </row>
    <row r="4747" spans="1:3">
      <c r="A4747" s="57" t="s">
        <v>3977</v>
      </c>
      <c r="B4747" s="104" t="s">
        <v>6521</v>
      </c>
      <c r="C4747" t="s">
        <v>7939</v>
      </c>
    </row>
    <row r="4748" spans="1:3">
      <c r="A4748" s="57" t="s">
        <v>3977</v>
      </c>
      <c r="B4748" s="104" t="s">
        <v>6522</v>
      </c>
      <c r="C4748" t="s">
        <v>7939</v>
      </c>
    </row>
    <row r="4749" spans="1:3">
      <c r="A4749" s="57" t="s">
        <v>3977</v>
      </c>
      <c r="B4749" s="104" t="s">
        <v>6523</v>
      </c>
      <c r="C4749" t="s">
        <v>7939</v>
      </c>
    </row>
    <row r="4750" spans="1:3">
      <c r="A4750" s="57" t="s">
        <v>3977</v>
      </c>
      <c r="B4750" s="104" t="s">
        <v>2231</v>
      </c>
      <c r="C4750" t="s">
        <v>7939</v>
      </c>
    </row>
    <row r="4751" spans="1:3">
      <c r="A4751" s="57" t="s">
        <v>3977</v>
      </c>
      <c r="B4751" s="104" t="s">
        <v>6524</v>
      </c>
      <c r="C4751" t="s">
        <v>7939</v>
      </c>
    </row>
    <row r="4752" spans="1:3">
      <c r="A4752" s="57" t="s">
        <v>3977</v>
      </c>
      <c r="B4752" s="104" t="s">
        <v>2228</v>
      </c>
      <c r="C4752" t="s">
        <v>7939</v>
      </c>
    </row>
    <row r="4753" spans="1:3">
      <c r="A4753" s="57" t="s">
        <v>3977</v>
      </c>
      <c r="B4753" s="104" t="s">
        <v>6435</v>
      </c>
      <c r="C4753" t="s">
        <v>7939</v>
      </c>
    </row>
    <row r="4754" spans="1:3">
      <c r="A4754" s="57" t="s">
        <v>3977</v>
      </c>
      <c r="B4754" s="104" t="s">
        <v>6430</v>
      </c>
      <c r="C4754" t="s">
        <v>7939</v>
      </c>
    </row>
    <row r="4755" spans="1:3">
      <c r="A4755" s="57" t="s">
        <v>3977</v>
      </c>
      <c r="B4755" s="104" t="s">
        <v>6446</v>
      </c>
      <c r="C4755" t="s">
        <v>7939</v>
      </c>
    </row>
    <row r="4756" spans="1:3">
      <c r="A4756" s="57" t="s">
        <v>3977</v>
      </c>
      <c r="B4756" s="104" t="s">
        <v>6449</v>
      </c>
      <c r="C4756" t="s">
        <v>7939</v>
      </c>
    </row>
    <row r="4757" spans="1:3">
      <c r="A4757" s="57" t="s">
        <v>3977</v>
      </c>
      <c r="B4757" s="104" t="s">
        <v>6438</v>
      </c>
      <c r="C4757" t="s">
        <v>7939</v>
      </c>
    </row>
    <row r="4758" spans="1:3">
      <c r="A4758" s="57" t="s">
        <v>3977</v>
      </c>
      <c r="B4758" s="104" t="s">
        <v>6443</v>
      </c>
      <c r="C4758" t="s">
        <v>7939</v>
      </c>
    </row>
    <row r="4759" spans="1:3">
      <c r="A4759" s="57" t="s">
        <v>3977</v>
      </c>
      <c r="B4759" s="104" t="s">
        <v>6440</v>
      </c>
      <c r="C4759" t="s">
        <v>7939</v>
      </c>
    </row>
    <row r="4760" spans="1:3">
      <c r="A4760" s="57" t="s">
        <v>3977</v>
      </c>
      <c r="B4760" s="104" t="s">
        <v>6532</v>
      </c>
      <c r="C4760" t="s">
        <v>7939</v>
      </c>
    </row>
    <row r="4761" spans="1:3">
      <c r="A4761" s="57" t="s">
        <v>3977</v>
      </c>
      <c r="B4761" s="104" t="s">
        <v>6535</v>
      </c>
      <c r="C4761" t="s">
        <v>7939</v>
      </c>
    </row>
    <row r="4762" spans="1:3">
      <c r="A4762" s="57" t="s">
        <v>3977</v>
      </c>
      <c r="B4762" s="104" t="s">
        <v>6536</v>
      </c>
      <c r="C4762" t="s">
        <v>7939</v>
      </c>
    </row>
    <row r="4763" spans="1:3">
      <c r="A4763" s="57" t="s">
        <v>3977</v>
      </c>
      <c r="B4763" s="104" t="s">
        <v>6537</v>
      </c>
      <c r="C4763" t="s">
        <v>7939</v>
      </c>
    </row>
    <row r="4764" spans="1:3">
      <c r="A4764" s="57" t="s">
        <v>3977</v>
      </c>
      <c r="B4764" s="104" t="s">
        <v>6538</v>
      </c>
      <c r="C4764" t="s">
        <v>7939</v>
      </c>
    </row>
    <row r="4765" spans="1:3">
      <c r="A4765" s="57" t="s">
        <v>3977</v>
      </c>
      <c r="B4765" s="104" t="s">
        <v>6540</v>
      </c>
      <c r="C4765" t="s">
        <v>7939</v>
      </c>
    </row>
    <row r="4766" spans="1:3">
      <c r="A4766" s="57" t="s">
        <v>3977</v>
      </c>
      <c r="B4766" s="104" t="s">
        <v>6543</v>
      </c>
      <c r="C4766" t="s">
        <v>7939</v>
      </c>
    </row>
    <row r="4767" spans="1:3">
      <c r="A4767" s="57" t="s">
        <v>3977</v>
      </c>
      <c r="B4767" s="104" t="s">
        <v>6544</v>
      </c>
      <c r="C4767" t="s">
        <v>7939</v>
      </c>
    </row>
    <row r="4768" spans="1:3">
      <c r="A4768" s="57" t="s">
        <v>3977</v>
      </c>
      <c r="B4768" s="104" t="s">
        <v>6546</v>
      </c>
      <c r="C4768" t="s">
        <v>7939</v>
      </c>
    </row>
    <row r="4769" spans="1:3">
      <c r="A4769" s="57" t="s">
        <v>3977</v>
      </c>
      <c r="B4769" s="104" t="s">
        <v>6549</v>
      </c>
      <c r="C4769" t="s">
        <v>7939</v>
      </c>
    </row>
    <row r="4770" spans="1:3">
      <c r="A4770" s="57" t="s">
        <v>3977</v>
      </c>
      <c r="B4770" s="104" t="s">
        <v>6551</v>
      </c>
      <c r="C4770" t="s">
        <v>7939</v>
      </c>
    </row>
    <row r="4771" spans="1:3">
      <c r="A4771" s="57" t="s">
        <v>3977</v>
      </c>
      <c r="B4771" s="104" t="s">
        <v>6552</v>
      </c>
      <c r="C4771" t="s">
        <v>7939</v>
      </c>
    </row>
    <row r="4772" spans="1:3">
      <c r="A4772" s="57" t="s">
        <v>3977</v>
      </c>
      <c r="B4772" s="104" t="s">
        <v>6553</v>
      </c>
      <c r="C4772" t="s">
        <v>7939</v>
      </c>
    </row>
    <row r="4773" spans="1:3">
      <c r="A4773" s="57" t="s">
        <v>3977</v>
      </c>
      <c r="B4773" s="104" t="s">
        <v>6555</v>
      </c>
      <c r="C4773" t="s">
        <v>7939</v>
      </c>
    </row>
    <row r="4774" spans="1:3">
      <c r="A4774" s="57" t="s">
        <v>3977</v>
      </c>
      <c r="B4774" s="104" t="s">
        <v>6558</v>
      </c>
      <c r="C4774" t="s">
        <v>7939</v>
      </c>
    </row>
    <row r="4775" spans="1:3">
      <c r="A4775" s="57" t="s">
        <v>3977</v>
      </c>
      <c r="B4775" s="104" t="s">
        <v>6559</v>
      </c>
      <c r="C4775" t="s">
        <v>7939</v>
      </c>
    </row>
    <row r="4776" spans="1:3">
      <c r="A4776" s="57" t="s">
        <v>3977</v>
      </c>
      <c r="B4776" s="104" t="s">
        <v>6560</v>
      </c>
      <c r="C4776" t="s">
        <v>7939</v>
      </c>
    </row>
    <row r="4777" spans="1:3">
      <c r="A4777" s="57" t="s">
        <v>3977</v>
      </c>
      <c r="B4777" s="104" t="s">
        <v>6562</v>
      </c>
      <c r="C4777" t="s">
        <v>7939</v>
      </c>
    </row>
    <row r="4778" spans="1:3">
      <c r="A4778" s="57" t="s">
        <v>3977</v>
      </c>
      <c r="B4778" s="104" t="s">
        <v>6564</v>
      </c>
      <c r="C4778" t="s">
        <v>7939</v>
      </c>
    </row>
    <row r="4779" spans="1:3">
      <c r="A4779" s="57" t="s">
        <v>3977</v>
      </c>
      <c r="B4779" s="104" t="s">
        <v>6566</v>
      </c>
      <c r="C4779" t="s">
        <v>7939</v>
      </c>
    </row>
    <row r="4780" spans="1:3">
      <c r="A4780" s="57" t="s">
        <v>3977</v>
      </c>
      <c r="B4780" s="104" t="s">
        <v>6568</v>
      </c>
      <c r="C4780" t="s">
        <v>7939</v>
      </c>
    </row>
    <row r="4781" spans="1:3">
      <c r="A4781" s="57" t="s">
        <v>3977</v>
      </c>
      <c r="B4781" s="104" t="s">
        <v>6571</v>
      </c>
      <c r="C4781" t="s">
        <v>7939</v>
      </c>
    </row>
    <row r="4782" spans="1:3">
      <c r="A4782" s="57" t="s">
        <v>3977</v>
      </c>
      <c r="B4782" s="104" t="s">
        <v>6573</v>
      </c>
      <c r="C4782" t="s">
        <v>7939</v>
      </c>
    </row>
    <row r="4783" spans="1:3">
      <c r="A4783" s="57" t="s">
        <v>3977</v>
      </c>
      <c r="B4783" s="104" t="s">
        <v>6576</v>
      </c>
      <c r="C4783" t="s">
        <v>7939</v>
      </c>
    </row>
    <row r="4784" spans="1:3">
      <c r="A4784" s="57" t="s">
        <v>3977</v>
      </c>
      <c r="B4784" s="104" t="s">
        <v>6578</v>
      </c>
      <c r="C4784" t="s">
        <v>7939</v>
      </c>
    </row>
    <row r="4785" spans="1:3">
      <c r="A4785" s="57" t="s">
        <v>3977</v>
      </c>
      <c r="B4785" s="104" t="s">
        <v>6580</v>
      </c>
      <c r="C4785" t="s">
        <v>7939</v>
      </c>
    </row>
    <row r="4786" spans="1:3">
      <c r="A4786" s="57" t="s">
        <v>3977</v>
      </c>
      <c r="B4786" s="104" t="s">
        <v>6583</v>
      </c>
      <c r="C4786" t="s">
        <v>7939</v>
      </c>
    </row>
    <row r="4787" spans="1:3">
      <c r="A4787" s="57" t="s">
        <v>3977</v>
      </c>
      <c r="B4787" s="104" t="s">
        <v>6586</v>
      </c>
      <c r="C4787" t="s">
        <v>7939</v>
      </c>
    </row>
    <row r="4788" spans="1:3">
      <c r="A4788" s="57" t="s">
        <v>3977</v>
      </c>
      <c r="B4788" s="104" t="s">
        <v>6588</v>
      </c>
      <c r="C4788" t="s">
        <v>7939</v>
      </c>
    </row>
    <row r="4789" spans="1:3">
      <c r="A4789" s="57" t="s">
        <v>3977</v>
      </c>
      <c r="B4789" s="104" t="s">
        <v>6432</v>
      </c>
      <c r="C4789" t="s">
        <v>7939</v>
      </c>
    </row>
    <row r="4790" spans="1:3">
      <c r="A4790" s="57" t="s">
        <v>3176</v>
      </c>
      <c r="B4790" s="104" t="s">
        <v>6591</v>
      </c>
      <c r="C4790" t="s">
        <v>7939</v>
      </c>
    </row>
    <row r="4791" spans="1:3">
      <c r="A4791" s="57" t="s">
        <v>3977</v>
      </c>
      <c r="B4791" s="104" t="s">
        <v>6592</v>
      </c>
      <c r="C4791" t="s">
        <v>7939</v>
      </c>
    </row>
    <row r="4792" spans="1:3">
      <c r="A4792" s="57" t="s">
        <v>3977</v>
      </c>
      <c r="B4792" s="104" t="s">
        <v>6593</v>
      </c>
      <c r="C4792" t="s">
        <v>7939</v>
      </c>
    </row>
    <row r="4793" spans="1:3">
      <c r="A4793" s="57" t="s">
        <v>3977</v>
      </c>
      <c r="B4793" s="104" t="s">
        <v>6594</v>
      </c>
      <c r="C4793" t="s">
        <v>7939</v>
      </c>
    </row>
    <row r="4794" spans="1:3">
      <c r="A4794" s="57" t="s">
        <v>3977</v>
      </c>
      <c r="B4794" s="104" t="s">
        <v>6595</v>
      </c>
      <c r="C4794" t="s">
        <v>7939</v>
      </c>
    </row>
    <row r="4795" spans="1:3">
      <c r="A4795" s="57" t="s">
        <v>3977</v>
      </c>
      <c r="B4795" s="104" t="s">
        <v>6811</v>
      </c>
      <c r="C4795" t="s">
        <v>7939</v>
      </c>
    </row>
    <row r="4796" spans="1:3">
      <c r="A4796" s="57" t="s">
        <v>3977</v>
      </c>
      <c r="B4796" s="104" t="s">
        <v>6454</v>
      </c>
      <c r="C4796" t="s">
        <v>7939</v>
      </c>
    </row>
    <row r="4797" spans="1:3">
      <c r="A4797" s="57" t="s">
        <v>3977</v>
      </c>
      <c r="B4797" s="104" t="s">
        <v>6451</v>
      </c>
      <c r="C4797" t="s">
        <v>7939</v>
      </c>
    </row>
    <row r="4798" spans="1:3">
      <c r="A4798" s="57" t="s">
        <v>3977</v>
      </c>
      <c r="B4798" s="104" t="s">
        <v>6596</v>
      </c>
      <c r="C4798" t="s">
        <v>7939</v>
      </c>
    </row>
    <row r="4799" spans="1:3">
      <c r="A4799" s="57" t="s">
        <v>3977</v>
      </c>
      <c r="B4799" s="104" t="s">
        <v>6598</v>
      </c>
      <c r="C4799" t="s">
        <v>7939</v>
      </c>
    </row>
    <row r="4800" spans="1:3">
      <c r="A4800" s="59" t="s">
        <v>3977</v>
      </c>
      <c r="B4800" s="104" t="s">
        <v>6600</v>
      </c>
      <c r="C4800" t="s">
        <v>7939</v>
      </c>
    </row>
    <row r="4801" spans="1:3">
      <c r="A4801" s="59" t="s">
        <v>3977</v>
      </c>
      <c r="B4801" s="104" t="s">
        <v>6385</v>
      </c>
      <c r="C4801" t="s">
        <v>7939</v>
      </c>
    </row>
    <row r="4802" spans="1:3">
      <c r="A4802" s="59" t="s">
        <v>3977</v>
      </c>
      <c r="B4802" s="104" t="s">
        <v>2192</v>
      </c>
      <c r="C4802" t="s">
        <v>7939</v>
      </c>
    </row>
    <row r="4803" spans="1:3">
      <c r="A4803" s="59" t="s">
        <v>3977</v>
      </c>
      <c r="B4803" s="104" t="s">
        <v>6603</v>
      </c>
      <c r="C4803" t="s">
        <v>7939</v>
      </c>
    </row>
    <row r="4804" spans="1:3">
      <c r="A4804" s="59" t="s">
        <v>3977</v>
      </c>
      <c r="B4804" s="104" t="s">
        <v>6604</v>
      </c>
      <c r="C4804" t="s">
        <v>7939</v>
      </c>
    </row>
    <row r="4805" spans="1:3">
      <c r="A4805" s="59" t="s">
        <v>3977</v>
      </c>
      <c r="B4805" s="104" t="s">
        <v>6605</v>
      </c>
      <c r="C4805" t="s">
        <v>7939</v>
      </c>
    </row>
    <row r="4806" spans="1:3">
      <c r="A4806" s="59" t="s">
        <v>3977</v>
      </c>
      <c r="B4806" s="104" t="s">
        <v>6606</v>
      </c>
      <c r="C4806" t="s">
        <v>7939</v>
      </c>
    </row>
    <row r="4807" spans="1:3">
      <c r="A4807" s="59" t="s">
        <v>3977</v>
      </c>
      <c r="B4807" s="104" t="s">
        <v>6471</v>
      </c>
      <c r="C4807" t="s">
        <v>7939</v>
      </c>
    </row>
    <row r="4808" spans="1:3">
      <c r="A4808" s="59" t="s">
        <v>3977</v>
      </c>
      <c r="B4808" s="104" t="s">
        <v>6457</v>
      </c>
      <c r="C4808" t="s">
        <v>7939</v>
      </c>
    </row>
    <row r="4809" spans="1:3">
      <c r="A4809" s="59" t="s">
        <v>3977</v>
      </c>
      <c r="B4809" s="104" t="s">
        <v>6460</v>
      </c>
      <c r="C4809" t="s">
        <v>7939</v>
      </c>
    </row>
    <row r="4810" spans="1:3">
      <c r="A4810" s="59" t="s">
        <v>3977</v>
      </c>
      <c r="B4810" s="104" t="s">
        <v>6610</v>
      </c>
      <c r="C4810" t="s">
        <v>7939</v>
      </c>
    </row>
    <row r="4811" spans="1:3">
      <c r="A4811" s="59" t="s">
        <v>3977</v>
      </c>
      <c r="B4811" s="104" t="s">
        <v>6575</v>
      </c>
      <c r="C4811" t="s">
        <v>7939</v>
      </c>
    </row>
    <row r="4812" spans="1:3">
      <c r="A4812" s="59" t="s">
        <v>3977</v>
      </c>
      <c r="B4812" s="104" t="s">
        <v>6570</v>
      </c>
      <c r="C4812" t="s">
        <v>7939</v>
      </c>
    </row>
    <row r="4813" spans="1:3">
      <c r="A4813" s="59" t="s">
        <v>3977</v>
      </c>
      <c r="B4813" s="104" t="s">
        <v>6499</v>
      </c>
      <c r="C4813" t="s">
        <v>7939</v>
      </c>
    </row>
    <row r="4814" spans="1:3">
      <c r="A4814" s="59" t="s">
        <v>3977</v>
      </c>
      <c r="B4814" s="104" t="s">
        <v>6476</v>
      </c>
      <c r="C4814" t="s">
        <v>7939</v>
      </c>
    </row>
    <row r="4815" spans="1:3">
      <c r="A4815" s="59" t="s">
        <v>3977</v>
      </c>
      <c r="B4815" s="104" t="s">
        <v>6411</v>
      </c>
      <c r="C4815" t="s">
        <v>7939</v>
      </c>
    </row>
    <row r="4816" spans="1:3">
      <c r="A4816" s="59" t="s">
        <v>3977</v>
      </c>
      <c r="B4816" s="104" t="s">
        <v>6420</v>
      </c>
      <c r="C4816" t="s">
        <v>7939</v>
      </c>
    </row>
    <row r="4817" spans="1:3">
      <c r="A4817" s="59" t="s">
        <v>3977</v>
      </c>
      <c r="B4817" s="104" t="s">
        <v>6423</v>
      </c>
      <c r="C4817" t="s">
        <v>7939</v>
      </c>
    </row>
    <row r="4818" spans="1:3">
      <c r="A4818" s="59" t="s">
        <v>3977</v>
      </c>
      <c r="B4818" s="104" t="s">
        <v>6417</v>
      </c>
      <c r="C4818" t="s">
        <v>7939</v>
      </c>
    </row>
    <row r="4819" spans="1:3">
      <c r="A4819" s="59" t="s">
        <v>3977</v>
      </c>
      <c r="B4819" s="104" t="s">
        <v>6408</v>
      </c>
      <c r="C4819" t="s">
        <v>7939</v>
      </c>
    </row>
    <row r="4820" spans="1:3">
      <c r="A4820" s="59" t="s">
        <v>3977</v>
      </c>
      <c r="B4820" s="104" t="s">
        <v>6414</v>
      </c>
      <c r="C4820" t="s">
        <v>7939</v>
      </c>
    </row>
    <row r="4821" spans="1:3">
      <c r="A4821" s="59" t="s">
        <v>3977</v>
      </c>
      <c r="B4821" s="104" t="s">
        <v>6618</v>
      </c>
      <c r="C4821" t="s">
        <v>7939</v>
      </c>
    </row>
    <row r="4822" spans="1:3">
      <c r="A4822" s="59" t="s">
        <v>3977</v>
      </c>
      <c r="B4822" s="104" t="s">
        <v>6620</v>
      </c>
      <c r="C4822" t="s">
        <v>7939</v>
      </c>
    </row>
    <row r="4823" spans="1:3">
      <c r="A4823" s="59" t="s">
        <v>3977</v>
      </c>
      <c r="B4823" s="104" t="s">
        <v>2334</v>
      </c>
      <c r="C4823" t="s">
        <v>7939</v>
      </c>
    </row>
    <row r="4824" spans="1:3">
      <c r="A4824" s="59" t="s">
        <v>3977</v>
      </c>
      <c r="B4824" s="104" t="s">
        <v>2321</v>
      </c>
      <c r="C4824" t="s">
        <v>7939</v>
      </c>
    </row>
    <row r="4825" spans="1:3">
      <c r="A4825" s="59" t="s">
        <v>3977</v>
      </c>
      <c r="B4825" s="104" t="s">
        <v>6557</v>
      </c>
      <c r="C4825" t="s">
        <v>7939</v>
      </c>
    </row>
    <row r="4826" spans="1:3">
      <c r="A4826" s="59" t="s">
        <v>3977</v>
      </c>
      <c r="B4826" s="104" t="s">
        <v>6616</v>
      </c>
      <c r="C4826" t="s">
        <v>7939</v>
      </c>
    </row>
    <row r="4827" spans="1:3">
      <c r="A4827" s="59" t="s">
        <v>3977</v>
      </c>
      <c r="B4827" s="104" t="s">
        <v>6482</v>
      </c>
      <c r="C4827" t="s">
        <v>7939</v>
      </c>
    </row>
    <row r="4828" spans="1:3">
      <c r="A4828" s="59"/>
      <c r="B4828" s="104" t="s">
        <v>2436</v>
      </c>
      <c r="C4828" t="s">
        <v>7939</v>
      </c>
    </row>
    <row r="4829" spans="1:3">
      <c r="A4829" s="59"/>
      <c r="B4829" s="104" t="s">
        <v>6485</v>
      </c>
      <c r="C4829" t="s">
        <v>7939</v>
      </c>
    </row>
    <row r="4830" spans="1:3">
      <c r="A4830" s="59" t="s">
        <v>3177</v>
      </c>
      <c r="B4830" s="104" t="s">
        <v>1780</v>
      </c>
      <c r="C4830" t="s">
        <v>7940</v>
      </c>
    </row>
    <row r="4831" spans="1:3">
      <c r="A4831" s="59" t="s">
        <v>3178</v>
      </c>
      <c r="B4831" s="104" t="s">
        <v>348</v>
      </c>
      <c r="C4831" t="s">
        <v>7940</v>
      </c>
    </row>
    <row r="4832" spans="1:3">
      <c r="A4832" s="59" t="s">
        <v>3179</v>
      </c>
      <c r="B4832" s="104" t="s">
        <v>1781</v>
      </c>
      <c r="C4832" t="s">
        <v>7940</v>
      </c>
    </row>
    <row r="4833" spans="1:3">
      <c r="A4833" s="59" t="s">
        <v>3180</v>
      </c>
      <c r="B4833" s="104" t="s">
        <v>1782</v>
      </c>
      <c r="C4833" t="s">
        <v>7940</v>
      </c>
    </row>
    <row r="4834" spans="1:3">
      <c r="A4834" s="59" t="s">
        <v>3181</v>
      </c>
      <c r="B4834" s="104" t="s">
        <v>1785</v>
      </c>
      <c r="C4834" t="s">
        <v>7940</v>
      </c>
    </row>
    <row r="4835" spans="1:3">
      <c r="A4835" s="59" t="s">
        <v>3182</v>
      </c>
      <c r="B4835" s="104" t="s">
        <v>1789</v>
      </c>
      <c r="C4835" t="s">
        <v>7940</v>
      </c>
    </row>
    <row r="4836" spans="1:3">
      <c r="A4836" s="59" t="s">
        <v>3183</v>
      </c>
      <c r="B4836" s="104" t="s">
        <v>1790</v>
      </c>
      <c r="C4836" t="s">
        <v>7940</v>
      </c>
    </row>
    <row r="4837" spans="1:3">
      <c r="A4837" s="59" t="s">
        <v>3184</v>
      </c>
      <c r="B4837" s="104" t="s">
        <v>1791</v>
      </c>
      <c r="C4837" t="s">
        <v>7940</v>
      </c>
    </row>
    <row r="4838" spans="1:3">
      <c r="A4838" s="59" t="s">
        <v>3185</v>
      </c>
      <c r="B4838" s="104" t="s">
        <v>1792</v>
      </c>
      <c r="C4838" t="s">
        <v>7940</v>
      </c>
    </row>
    <row r="4839" spans="1:3">
      <c r="A4839" s="59" t="s">
        <v>3186</v>
      </c>
      <c r="B4839" s="104" t="s">
        <v>1793</v>
      </c>
      <c r="C4839" t="s">
        <v>7940</v>
      </c>
    </row>
    <row r="4840" spans="1:3">
      <c r="A4840" s="59" t="s">
        <v>3187</v>
      </c>
      <c r="B4840" s="104" t="s">
        <v>349</v>
      </c>
      <c r="C4840" t="s">
        <v>7940</v>
      </c>
    </row>
    <row r="4841" spans="1:3">
      <c r="A4841" s="59" t="s">
        <v>3188</v>
      </c>
      <c r="B4841" s="104" t="s">
        <v>1795</v>
      </c>
      <c r="C4841" t="s">
        <v>7940</v>
      </c>
    </row>
    <row r="4842" spans="1:3">
      <c r="A4842" s="59" t="s">
        <v>3189</v>
      </c>
      <c r="B4842" s="104" t="s">
        <v>1803</v>
      </c>
      <c r="C4842" t="s">
        <v>7940</v>
      </c>
    </row>
    <row r="4843" spans="1:3">
      <c r="A4843" s="59" t="s">
        <v>3190</v>
      </c>
      <c r="B4843" s="104" t="s">
        <v>1805</v>
      </c>
      <c r="C4843" t="s">
        <v>7940</v>
      </c>
    </row>
    <row r="4844" spans="1:3">
      <c r="A4844" s="59" t="s">
        <v>3191</v>
      </c>
      <c r="B4844" s="104" t="s">
        <v>350</v>
      </c>
      <c r="C4844" t="s">
        <v>7940</v>
      </c>
    </row>
    <row r="4845" spans="1:3">
      <c r="A4845" s="59" t="s">
        <v>3192</v>
      </c>
      <c r="B4845" s="104" t="s">
        <v>351</v>
      </c>
      <c r="C4845" t="s">
        <v>7940</v>
      </c>
    </row>
    <row r="4846" spans="1:3">
      <c r="A4846" s="59" t="s">
        <v>3193</v>
      </c>
      <c r="B4846" s="104" t="s">
        <v>352</v>
      </c>
      <c r="C4846" t="s">
        <v>7940</v>
      </c>
    </row>
    <row r="4847" spans="1:3">
      <c r="A4847" s="59" t="s">
        <v>3193</v>
      </c>
      <c r="B4847" s="104" t="s">
        <v>353</v>
      </c>
      <c r="C4847" t="s">
        <v>7940</v>
      </c>
    </row>
    <row r="4848" spans="1:3">
      <c r="A4848" s="59" t="s">
        <v>3194</v>
      </c>
      <c r="B4848" s="104" t="s">
        <v>354</v>
      </c>
      <c r="C4848" t="s">
        <v>7940</v>
      </c>
    </row>
    <row r="4849" spans="1:3">
      <c r="A4849" s="59" t="s">
        <v>3194</v>
      </c>
      <c r="B4849" s="104" t="s">
        <v>355</v>
      </c>
      <c r="C4849" t="s">
        <v>7940</v>
      </c>
    </row>
    <row r="4850" spans="1:3">
      <c r="A4850" s="59" t="s">
        <v>3195</v>
      </c>
      <c r="B4850" s="104" t="s">
        <v>356</v>
      </c>
      <c r="C4850" t="s">
        <v>7940</v>
      </c>
    </row>
    <row r="4851" spans="1:3">
      <c r="A4851" s="59" t="s">
        <v>3195</v>
      </c>
      <c r="B4851" s="104" t="s">
        <v>357</v>
      </c>
      <c r="C4851" t="s">
        <v>7940</v>
      </c>
    </row>
    <row r="4852" spans="1:3">
      <c r="A4852" s="59" t="s">
        <v>3196</v>
      </c>
      <c r="B4852" s="104" t="s">
        <v>358</v>
      </c>
      <c r="C4852" t="s">
        <v>7940</v>
      </c>
    </row>
    <row r="4853" spans="1:3">
      <c r="A4853" s="59" t="s">
        <v>3196</v>
      </c>
      <c r="B4853" s="104" t="s">
        <v>359</v>
      </c>
      <c r="C4853" t="s">
        <v>7940</v>
      </c>
    </row>
    <row r="4854" spans="1:3">
      <c r="A4854" s="57" t="s">
        <v>2027</v>
      </c>
      <c r="B4854" s="104" t="s">
        <v>360</v>
      </c>
      <c r="C4854" t="s">
        <v>7940</v>
      </c>
    </row>
    <row r="4855" spans="1:3">
      <c r="A4855" s="57" t="s">
        <v>2027</v>
      </c>
      <c r="B4855" s="104" t="s">
        <v>361</v>
      </c>
      <c r="C4855" t="s">
        <v>7940</v>
      </c>
    </row>
    <row r="4856" spans="1:3">
      <c r="A4856" s="57" t="s">
        <v>3197</v>
      </c>
      <c r="B4856" s="104" t="s">
        <v>362</v>
      </c>
      <c r="C4856" t="s">
        <v>7940</v>
      </c>
    </row>
    <row r="4857" spans="1:3">
      <c r="A4857" s="57" t="s">
        <v>3197</v>
      </c>
      <c r="B4857" s="104" t="s">
        <v>363</v>
      </c>
      <c r="C4857" t="s">
        <v>7940</v>
      </c>
    </row>
    <row r="4858" spans="1:3">
      <c r="A4858" s="57" t="s">
        <v>3197</v>
      </c>
      <c r="B4858" s="104" t="s">
        <v>364</v>
      </c>
      <c r="C4858" t="s">
        <v>7940</v>
      </c>
    </row>
    <row r="4859" spans="1:3">
      <c r="A4859" s="57" t="s">
        <v>3198</v>
      </c>
      <c r="B4859" s="104" t="s">
        <v>365</v>
      </c>
      <c r="C4859" t="s">
        <v>7940</v>
      </c>
    </row>
    <row r="4860" spans="1:3">
      <c r="A4860" s="57" t="s">
        <v>3198</v>
      </c>
      <c r="B4860" s="104" t="s">
        <v>366</v>
      </c>
      <c r="C4860" t="s">
        <v>7940</v>
      </c>
    </row>
    <row r="4861" spans="1:3">
      <c r="A4861" s="57" t="s">
        <v>3199</v>
      </c>
      <c r="B4861" s="104" t="s">
        <v>367</v>
      </c>
      <c r="C4861" t="s">
        <v>7940</v>
      </c>
    </row>
    <row r="4862" spans="1:3">
      <c r="A4862" s="57" t="s">
        <v>3199</v>
      </c>
      <c r="B4862" s="104" t="s">
        <v>368</v>
      </c>
      <c r="C4862" t="s">
        <v>7940</v>
      </c>
    </row>
    <row r="4863" spans="1:3">
      <c r="A4863" s="57" t="s">
        <v>3200</v>
      </c>
      <c r="B4863" s="104" t="s">
        <v>369</v>
      </c>
      <c r="C4863" t="s">
        <v>7940</v>
      </c>
    </row>
    <row r="4864" spans="1:3">
      <c r="A4864" s="57" t="s">
        <v>3201</v>
      </c>
      <c r="B4864" s="104" t="s">
        <v>370</v>
      </c>
      <c r="C4864" t="s">
        <v>7940</v>
      </c>
    </row>
    <row r="4865" spans="1:3">
      <c r="A4865" s="57" t="s">
        <v>3201</v>
      </c>
      <c r="B4865" s="104" t="s">
        <v>371</v>
      </c>
      <c r="C4865" t="s">
        <v>7940</v>
      </c>
    </row>
    <row r="4866" spans="1:3">
      <c r="A4866" s="57" t="s">
        <v>3201</v>
      </c>
      <c r="B4866" s="104" t="s">
        <v>372</v>
      </c>
      <c r="C4866" t="s">
        <v>7940</v>
      </c>
    </row>
    <row r="4867" spans="1:3">
      <c r="A4867" s="57" t="s">
        <v>3202</v>
      </c>
      <c r="B4867" s="104" t="s">
        <v>373</v>
      </c>
      <c r="C4867" t="s">
        <v>7940</v>
      </c>
    </row>
    <row r="4868" spans="1:3">
      <c r="A4868" s="57" t="s">
        <v>3203</v>
      </c>
      <c r="B4868" s="104" t="s">
        <v>374</v>
      </c>
      <c r="C4868" t="s">
        <v>7940</v>
      </c>
    </row>
    <row r="4869" spans="1:3">
      <c r="A4869" s="57" t="s">
        <v>3202</v>
      </c>
      <c r="B4869" s="104" t="s">
        <v>375</v>
      </c>
      <c r="C4869" t="s">
        <v>7940</v>
      </c>
    </row>
    <row r="4870" spans="1:3">
      <c r="A4870" s="57" t="s">
        <v>3202</v>
      </c>
      <c r="B4870" s="104" t="s">
        <v>376</v>
      </c>
      <c r="C4870" t="s">
        <v>7940</v>
      </c>
    </row>
    <row r="4871" spans="1:3">
      <c r="A4871" s="57" t="s">
        <v>3204</v>
      </c>
      <c r="B4871" s="104" t="s">
        <v>377</v>
      </c>
      <c r="C4871" t="s">
        <v>7940</v>
      </c>
    </row>
    <row r="4872" spans="1:3">
      <c r="A4872" s="57" t="s">
        <v>3205</v>
      </c>
      <c r="B4872" s="104" t="s">
        <v>378</v>
      </c>
      <c r="C4872" t="s">
        <v>7940</v>
      </c>
    </row>
    <row r="4873" spans="1:3">
      <c r="A4873" s="57" t="s">
        <v>3204</v>
      </c>
      <c r="B4873" s="104" t="s">
        <v>379</v>
      </c>
      <c r="C4873" t="s">
        <v>7940</v>
      </c>
    </row>
    <row r="4874" spans="1:3">
      <c r="A4874" s="57" t="s">
        <v>3205</v>
      </c>
      <c r="B4874" s="104" t="s">
        <v>380</v>
      </c>
      <c r="C4874" t="s">
        <v>7940</v>
      </c>
    </row>
    <row r="4875" spans="1:3">
      <c r="A4875" s="57" t="s">
        <v>3206</v>
      </c>
      <c r="B4875" s="104" t="s">
        <v>835</v>
      </c>
      <c r="C4875" t="s">
        <v>7940</v>
      </c>
    </row>
    <row r="4876" spans="1:3">
      <c r="A4876" s="57" t="s">
        <v>3207</v>
      </c>
      <c r="B4876" s="104" t="s">
        <v>836</v>
      </c>
      <c r="C4876" t="s">
        <v>7940</v>
      </c>
    </row>
    <row r="4877" spans="1:3">
      <c r="A4877" s="57" t="s">
        <v>3208</v>
      </c>
      <c r="B4877" s="104" t="s">
        <v>2597</v>
      </c>
      <c r="C4877" t="s">
        <v>7940</v>
      </c>
    </row>
    <row r="4878" spans="1:3">
      <c r="A4878" s="57" t="s">
        <v>3209</v>
      </c>
      <c r="B4878" s="104" t="s">
        <v>6947</v>
      </c>
      <c r="C4878" t="s">
        <v>7940</v>
      </c>
    </row>
    <row r="4879" spans="1:3">
      <c r="A4879" s="57" t="s">
        <v>3210</v>
      </c>
      <c r="B4879" s="104" t="s">
        <v>2069</v>
      </c>
      <c r="C4879" t="s">
        <v>7940</v>
      </c>
    </row>
    <row r="4880" spans="1:3">
      <c r="A4880" s="57" t="s">
        <v>3211</v>
      </c>
      <c r="B4880" s="104" t="s">
        <v>6959</v>
      </c>
      <c r="C4880" t="s">
        <v>7940</v>
      </c>
    </row>
    <row r="4881" spans="1:3">
      <c r="A4881" s="57" t="s">
        <v>3211</v>
      </c>
      <c r="B4881" s="104" t="s">
        <v>6961</v>
      </c>
      <c r="C4881" t="s">
        <v>7940</v>
      </c>
    </row>
    <row r="4882" spans="1:3">
      <c r="A4882" s="57" t="s">
        <v>3212</v>
      </c>
      <c r="B4882" s="104" t="s">
        <v>1818</v>
      </c>
      <c r="C4882" t="s">
        <v>7940</v>
      </c>
    </row>
    <row r="4883" spans="1:3">
      <c r="A4883" s="57" t="s">
        <v>3213</v>
      </c>
      <c r="B4883" s="104" t="s">
        <v>1653</v>
      </c>
      <c r="C4883" t="s">
        <v>7940</v>
      </c>
    </row>
    <row r="4884" spans="1:3">
      <c r="A4884" s="57" t="s">
        <v>4029</v>
      </c>
      <c r="B4884" s="104" t="s">
        <v>7019</v>
      </c>
      <c r="C4884" t="s">
        <v>7940</v>
      </c>
    </row>
    <row r="4885" spans="1:3">
      <c r="A4885" s="57" t="s">
        <v>3214</v>
      </c>
      <c r="B4885" s="104" t="s">
        <v>7021</v>
      </c>
      <c r="C4885" t="s">
        <v>7940</v>
      </c>
    </row>
    <row r="4886" spans="1:3">
      <c r="A4886" s="57" t="s">
        <v>4029</v>
      </c>
      <c r="B4886" s="104" t="s">
        <v>7025</v>
      </c>
      <c r="C4886" t="s">
        <v>7940</v>
      </c>
    </row>
    <row r="4887" spans="1:3">
      <c r="A4887" s="57" t="s">
        <v>3215</v>
      </c>
      <c r="B4887" s="104" t="s">
        <v>7027</v>
      </c>
      <c r="C4887" t="s">
        <v>7940</v>
      </c>
    </row>
    <row r="4888" spans="1:3">
      <c r="A4888" s="57" t="s">
        <v>4029</v>
      </c>
      <c r="B4888" s="104" t="s">
        <v>1839</v>
      </c>
      <c r="C4888" t="s">
        <v>7940</v>
      </c>
    </row>
    <row r="4889" spans="1:3">
      <c r="A4889" s="57" t="s">
        <v>3216</v>
      </c>
      <c r="B4889" s="104" t="s">
        <v>1840</v>
      </c>
      <c r="C4889" t="s">
        <v>7940</v>
      </c>
    </row>
    <row r="4890" spans="1:3">
      <c r="A4890" s="57" t="s">
        <v>3217</v>
      </c>
      <c r="B4890" s="104" t="s">
        <v>1847</v>
      </c>
      <c r="C4890" t="s">
        <v>7940</v>
      </c>
    </row>
    <row r="4891" spans="1:3">
      <c r="A4891" s="57" t="s">
        <v>3218</v>
      </c>
      <c r="B4891" s="104" t="s">
        <v>7033</v>
      </c>
      <c r="C4891" t="s">
        <v>7940</v>
      </c>
    </row>
    <row r="4892" spans="1:3">
      <c r="A4892" s="57" t="s">
        <v>3219</v>
      </c>
      <c r="B4892" s="104" t="s">
        <v>1852</v>
      </c>
      <c r="C4892" t="s">
        <v>7940</v>
      </c>
    </row>
    <row r="4893" spans="1:3">
      <c r="A4893" s="57" t="s">
        <v>3219</v>
      </c>
      <c r="B4893" s="104" t="s">
        <v>381</v>
      </c>
      <c r="C4893" t="s">
        <v>7940</v>
      </c>
    </row>
    <row r="4894" spans="1:3">
      <c r="A4894" s="57" t="s">
        <v>3220</v>
      </c>
      <c r="B4894" s="104" t="s">
        <v>1854</v>
      </c>
      <c r="C4894" t="s">
        <v>7940</v>
      </c>
    </row>
    <row r="4895" spans="1:3">
      <c r="A4895" s="57" t="s">
        <v>3221</v>
      </c>
      <c r="B4895" s="104" t="s">
        <v>2091</v>
      </c>
      <c r="C4895" t="s">
        <v>7940</v>
      </c>
    </row>
    <row r="4896" spans="1:3">
      <c r="A4896" s="57" t="s">
        <v>1180</v>
      </c>
      <c r="B4896" s="104" t="s">
        <v>6740</v>
      </c>
      <c r="C4896" t="s">
        <v>7940</v>
      </c>
    </row>
    <row r="4897" spans="1:3">
      <c r="A4897" s="57" t="s">
        <v>3222</v>
      </c>
      <c r="B4897" s="104" t="s">
        <v>1855</v>
      </c>
      <c r="C4897" t="s">
        <v>7940</v>
      </c>
    </row>
    <row r="4898" spans="1:3">
      <c r="A4898" s="57" t="s">
        <v>3223</v>
      </c>
      <c r="B4898" s="104" t="s">
        <v>2100</v>
      </c>
      <c r="C4898" t="s">
        <v>7940</v>
      </c>
    </row>
    <row r="4899" spans="1:3">
      <c r="A4899" s="57" t="s">
        <v>3223</v>
      </c>
      <c r="B4899" s="104" t="s">
        <v>2103</v>
      </c>
      <c r="C4899" t="s">
        <v>7940</v>
      </c>
    </row>
    <row r="4900" spans="1:3">
      <c r="A4900" s="57" t="s">
        <v>3224</v>
      </c>
      <c r="B4900" s="104" t="s">
        <v>1860</v>
      </c>
      <c r="C4900" t="s">
        <v>7940</v>
      </c>
    </row>
    <row r="4901" spans="1:3">
      <c r="A4901" s="57" t="s">
        <v>3224</v>
      </c>
      <c r="B4901" s="104" t="s">
        <v>1861</v>
      </c>
      <c r="C4901" t="s">
        <v>7940</v>
      </c>
    </row>
    <row r="4902" spans="1:3">
      <c r="A4902" s="57" t="s">
        <v>3222</v>
      </c>
      <c r="B4902" s="104" t="s">
        <v>1862</v>
      </c>
      <c r="C4902" t="s">
        <v>7940</v>
      </c>
    </row>
    <row r="4903" spans="1:3">
      <c r="A4903" s="57" t="s">
        <v>3225</v>
      </c>
      <c r="B4903" s="104" t="s">
        <v>7038</v>
      </c>
      <c r="C4903" t="s">
        <v>7940</v>
      </c>
    </row>
    <row r="4904" spans="1:3">
      <c r="A4904" s="57" t="s">
        <v>3226</v>
      </c>
      <c r="B4904" s="104" t="s">
        <v>6744</v>
      </c>
      <c r="C4904" t="s">
        <v>7940</v>
      </c>
    </row>
    <row r="4905" spans="1:3">
      <c r="A4905" s="57" t="s">
        <v>3222</v>
      </c>
      <c r="B4905" s="104" t="s">
        <v>7039</v>
      </c>
      <c r="C4905" t="s">
        <v>7940</v>
      </c>
    </row>
    <row r="4906" spans="1:3">
      <c r="A4906" s="57" t="s">
        <v>3222</v>
      </c>
      <c r="B4906" s="104" t="s">
        <v>2171</v>
      </c>
      <c r="C4906" t="s">
        <v>7940</v>
      </c>
    </row>
    <row r="4907" spans="1:3">
      <c r="A4907" s="57" t="s">
        <v>3222</v>
      </c>
      <c r="B4907" s="104" t="s">
        <v>4740</v>
      </c>
      <c r="C4907" t="s">
        <v>7940</v>
      </c>
    </row>
    <row r="4908" spans="1:3">
      <c r="A4908" s="57" t="s">
        <v>3222</v>
      </c>
      <c r="B4908" s="104" t="s">
        <v>2112</v>
      </c>
      <c r="C4908" t="s">
        <v>7940</v>
      </c>
    </row>
    <row r="4909" spans="1:3">
      <c r="A4909" s="57" t="s">
        <v>3222</v>
      </c>
      <c r="B4909" s="104" t="s">
        <v>2115</v>
      </c>
      <c r="C4909" t="s">
        <v>7940</v>
      </c>
    </row>
    <row r="4910" spans="1:3">
      <c r="A4910" s="57" t="s">
        <v>3227</v>
      </c>
      <c r="B4910" s="104" t="s">
        <v>2118</v>
      </c>
      <c r="C4910" t="s">
        <v>7940</v>
      </c>
    </row>
    <row r="4911" spans="1:3">
      <c r="A4911" s="57" t="s">
        <v>3228</v>
      </c>
      <c r="B4911" s="104" t="s">
        <v>2121</v>
      </c>
      <c r="C4911" t="s">
        <v>7940</v>
      </c>
    </row>
    <row r="4912" spans="1:3">
      <c r="A4912" s="57" t="s">
        <v>3229</v>
      </c>
      <c r="B4912" s="104" t="s">
        <v>2124</v>
      </c>
      <c r="C4912" t="s">
        <v>7940</v>
      </c>
    </row>
    <row r="4913" spans="1:3">
      <c r="A4913" s="57" t="s">
        <v>3230</v>
      </c>
      <c r="B4913" s="104" t="s">
        <v>2126</v>
      </c>
      <c r="C4913" t="s">
        <v>7940</v>
      </c>
    </row>
    <row r="4914" spans="1:3">
      <c r="A4914" s="57" t="s">
        <v>3231</v>
      </c>
      <c r="B4914" s="104" t="s">
        <v>2129</v>
      </c>
      <c r="C4914" t="s">
        <v>7940</v>
      </c>
    </row>
    <row r="4915" spans="1:3">
      <c r="A4915" s="57" t="s">
        <v>3232</v>
      </c>
      <c r="B4915" s="104" t="s">
        <v>2131</v>
      </c>
      <c r="C4915" t="s">
        <v>7940</v>
      </c>
    </row>
    <row r="4916" spans="1:3">
      <c r="A4916" s="57" t="s">
        <v>3233</v>
      </c>
      <c r="B4916" s="104" t="s">
        <v>2134</v>
      </c>
      <c r="C4916" t="s">
        <v>7940</v>
      </c>
    </row>
    <row r="4917" spans="1:3">
      <c r="A4917" s="57" t="s">
        <v>3234</v>
      </c>
      <c r="B4917" s="104" t="s">
        <v>2137</v>
      </c>
      <c r="C4917" t="s">
        <v>7940</v>
      </c>
    </row>
    <row r="4918" spans="1:3">
      <c r="A4918" s="57" t="s">
        <v>3235</v>
      </c>
      <c r="B4918" s="104" t="s">
        <v>2140</v>
      </c>
      <c r="C4918" t="s">
        <v>7940</v>
      </c>
    </row>
    <row r="4919" spans="1:3">
      <c r="A4919" s="57" t="s">
        <v>4623</v>
      </c>
      <c r="B4919" s="104" t="s">
        <v>382</v>
      </c>
      <c r="C4919" t="s">
        <v>7940</v>
      </c>
    </row>
    <row r="4920" spans="1:3">
      <c r="A4920" s="57" t="s">
        <v>3236</v>
      </c>
      <c r="B4920" s="104" t="s">
        <v>383</v>
      </c>
      <c r="C4920" t="s">
        <v>7940</v>
      </c>
    </row>
    <row r="4921" spans="1:3">
      <c r="A4921" s="57" t="s">
        <v>3237</v>
      </c>
      <c r="B4921" s="104" t="s">
        <v>2146</v>
      </c>
      <c r="C4921" t="s">
        <v>7940</v>
      </c>
    </row>
    <row r="4922" spans="1:3">
      <c r="A4922" s="57" t="s">
        <v>3238</v>
      </c>
      <c r="B4922" s="104" t="s">
        <v>2149</v>
      </c>
      <c r="C4922" t="s">
        <v>7940</v>
      </c>
    </row>
    <row r="4923" spans="1:3">
      <c r="A4923" s="57" t="s">
        <v>3239</v>
      </c>
      <c r="B4923" s="104" t="s">
        <v>2139</v>
      </c>
      <c r="C4923" t="s">
        <v>7940</v>
      </c>
    </row>
    <row r="4924" spans="1:3">
      <c r="A4924" s="57" t="s">
        <v>3240</v>
      </c>
      <c r="B4924" s="104" t="s">
        <v>2153</v>
      </c>
      <c r="C4924" t="s">
        <v>7940</v>
      </c>
    </row>
    <row r="4925" spans="1:3">
      <c r="A4925" s="57" t="s">
        <v>3241</v>
      </c>
      <c r="B4925" s="104" t="s">
        <v>2081</v>
      </c>
      <c r="C4925" t="s">
        <v>7940</v>
      </c>
    </row>
    <row r="4926" spans="1:3">
      <c r="A4926" s="57" t="s">
        <v>3242</v>
      </c>
      <c r="B4926" s="104" t="s">
        <v>2157</v>
      </c>
      <c r="C4926" t="s">
        <v>7940</v>
      </c>
    </row>
    <row r="4927" spans="1:3">
      <c r="A4927" s="57" t="s">
        <v>3243</v>
      </c>
      <c r="B4927" s="104" t="s">
        <v>2160</v>
      </c>
      <c r="C4927" t="s">
        <v>7940</v>
      </c>
    </row>
    <row r="4928" spans="1:3">
      <c r="A4928" s="57" t="s">
        <v>3244</v>
      </c>
      <c r="B4928" s="104" t="s">
        <v>2086</v>
      </c>
      <c r="C4928" t="s">
        <v>7940</v>
      </c>
    </row>
    <row r="4929" spans="1:3">
      <c r="A4929" s="57" t="s">
        <v>3245</v>
      </c>
      <c r="B4929" s="104" t="s">
        <v>2164</v>
      </c>
      <c r="C4929" t="s">
        <v>7940</v>
      </c>
    </row>
    <row r="4930" spans="1:3">
      <c r="A4930" s="57" t="s">
        <v>3246</v>
      </c>
      <c r="B4930" s="104" t="s">
        <v>2166</v>
      </c>
      <c r="C4930" t="s">
        <v>7940</v>
      </c>
    </row>
    <row r="4931" spans="1:3">
      <c r="A4931" s="57" t="s">
        <v>3247</v>
      </c>
      <c r="B4931" s="104" t="s">
        <v>2168</v>
      </c>
      <c r="C4931" t="s">
        <v>7940</v>
      </c>
    </row>
    <row r="4932" spans="1:3">
      <c r="A4932" s="57" t="s">
        <v>3248</v>
      </c>
      <c r="B4932" s="104" t="s">
        <v>2133</v>
      </c>
      <c r="C4932" t="s">
        <v>7940</v>
      </c>
    </row>
    <row r="4933" spans="1:3">
      <c r="A4933" s="57" t="s">
        <v>3249</v>
      </c>
      <c r="B4933" s="104" t="s">
        <v>1879</v>
      </c>
      <c r="C4933" t="s">
        <v>7940</v>
      </c>
    </row>
    <row r="4934" spans="1:3">
      <c r="A4934" s="57" t="s">
        <v>3250</v>
      </c>
      <c r="B4934" s="104" t="s">
        <v>7113</v>
      </c>
      <c r="C4934" t="s">
        <v>7940</v>
      </c>
    </row>
    <row r="4935" spans="1:3">
      <c r="A4935" s="57" t="s">
        <v>3249</v>
      </c>
      <c r="B4935" s="104" t="s">
        <v>7114</v>
      </c>
      <c r="C4935" t="s">
        <v>7940</v>
      </c>
    </row>
    <row r="4936" spans="1:3">
      <c r="A4936" s="57" t="s">
        <v>3251</v>
      </c>
      <c r="B4936" s="104" t="s">
        <v>2079</v>
      </c>
      <c r="C4936" t="s">
        <v>7940</v>
      </c>
    </row>
    <row r="4937" spans="1:3">
      <c r="A4937" s="57" t="s">
        <v>3252</v>
      </c>
      <c r="B4937" s="104" t="s">
        <v>2188</v>
      </c>
      <c r="C4937" t="s">
        <v>7940</v>
      </c>
    </row>
    <row r="4938" spans="1:3">
      <c r="A4938" s="57" t="s">
        <v>3253</v>
      </c>
      <c r="B4938" s="104" t="s">
        <v>2175</v>
      </c>
      <c r="C4938" t="s">
        <v>7940</v>
      </c>
    </row>
    <row r="4939" spans="1:3">
      <c r="A4939" s="57" t="s">
        <v>3254</v>
      </c>
      <c r="B4939" s="104" t="s">
        <v>2177</v>
      </c>
      <c r="C4939" t="s">
        <v>7940</v>
      </c>
    </row>
    <row r="4940" spans="1:3">
      <c r="A4940" s="57" t="s">
        <v>3255</v>
      </c>
      <c r="B4940" s="104" t="s">
        <v>2180</v>
      </c>
      <c r="C4940" t="s">
        <v>7940</v>
      </c>
    </row>
    <row r="4941" spans="1:3">
      <c r="A4941" s="57" t="s">
        <v>3256</v>
      </c>
      <c r="B4941" s="104" t="s">
        <v>2182</v>
      </c>
      <c r="C4941" t="s">
        <v>7940</v>
      </c>
    </row>
    <row r="4942" spans="1:3">
      <c r="A4942" s="57" t="s">
        <v>3222</v>
      </c>
      <c r="B4942" s="104" t="s">
        <v>2101</v>
      </c>
      <c r="C4942" t="s">
        <v>7940</v>
      </c>
    </row>
    <row r="4943" spans="1:3">
      <c r="A4943" s="57" t="s">
        <v>3257</v>
      </c>
      <c r="B4943" s="104" t="s">
        <v>2184</v>
      </c>
      <c r="C4943" t="s">
        <v>7940</v>
      </c>
    </row>
    <row r="4944" spans="1:3">
      <c r="A4944" s="57" t="s">
        <v>3258</v>
      </c>
      <c r="B4944" s="104" t="s">
        <v>384</v>
      </c>
      <c r="C4944" t="s">
        <v>7940</v>
      </c>
    </row>
    <row r="4945" spans="1:3">
      <c r="A4945" s="57" t="s">
        <v>3259</v>
      </c>
      <c r="B4945" s="104" t="s">
        <v>385</v>
      </c>
      <c r="C4945" t="s">
        <v>7940</v>
      </c>
    </row>
    <row r="4946" spans="1:3">
      <c r="A4946" s="57" t="s">
        <v>3260</v>
      </c>
      <c r="B4946" s="104" t="s">
        <v>2186</v>
      </c>
      <c r="C4946" t="s">
        <v>7940</v>
      </c>
    </row>
    <row r="4947" spans="1:3">
      <c r="A4947" s="57" t="s">
        <v>3261</v>
      </c>
      <c r="B4947" s="104" t="s">
        <v>2187</v>
      </c>
      <c r="C4947" t="s">
        <v>7940</v>
      </c>
    </row>
    <row r="4948" spans="1:3">
      <c r="A4948" s="57" t="s">
        <v>3262</v>
      </c>
      <c r="B4948" s="104" t="s">
        <v>2189</v>
      </c>
      <c r="C4948" t="s">
        <v>7940</v>
      </c>
    </row>
    <row r="4949" spans="1:3">
      <c r="A4949" s="57" t="s">
        <v>3263</v>
      </c>
      <c r="B4949" s="104" t="s">
        <v>2190</v>
      </c>
      <c r="C4949" t="s">
        <v>7940</v>
      </c>
    </row>
    <row r="4950" spans="1:3">
      <c r="A4950" s="57" t="s">
        <v>3264</v>
      </c>
      <c r="B4950" s="104" t="s">
        <v>2191</v>
      </c>
      <c r="C4950" t="s">
        <v>7940</v>
      </c>
    </row>
    <row r="4951" spans="1:3">
      <c r="A4951" s="57" t="s">
        <v>3265</v>
      </c>
      <c r="B4951" s="104" t="s">
        <v>2193</v>
      </c>
      <c r="C4951" t="s">
        <v>7940</v>
      </c>
    </row>
    <row r="4952" spans="1:3">
      <c r="A4952" s="57" t="s">
        <v>3266</v>
      </c>
      <c r="B4952" s="104" t="s">
        <v>2194</v>
      </c>
      <c r="C4952" t="s">
        <v>7940</v>
      </c>
    </row>
    <row r="4953" spans="1:3">
      <c r="A4953" s="57" t="s">
        <v>3267</v>
      </c>
      <c r="B4953" s="104" t="s">
        <v>2195</v>
      </c>
      <c r="C4953" t="s">
        <v>7940</v>
      </c>
    </row>
    <row r="4954" spans="1:3">
      <c r="A4954" s="57" t="s">
        <v>3268</v>
      </c>
      <c r="B4954" s="104" t="s">
        <v>2197</v>
      </c>
      <c r="C4954" t="s">
        <v>7940</v>
      </c>
    </row>
    <row r="4955" spans="1:3">
      <c r="A4955" s="57" t="s">
        <v>3269</v>
      </c>
      <c r="B4955" s="104" t="s">
        <v>747</v>
      </c>
      <c r="C4955" t="s">
        <v>7940</v>
      </c>
    </row>
    <row r="4956" spans="1:3">
      <c r="A4956" s="57" t="s">
        <v>3046</v>
      </c>
      <c r="B4956" s="104" t="s">
        <v>748</v>
      </c>
      <c r="C4956" t="s">
        <v>7940</v>
      </c>
    </row>
    <row r="4957" spans="1:3">
      <c r="A4957" s="57" t="s">
        <v>3270</v>
      </c>
      <c r="B4957" s="104" t="s">
        <v>2198</v>
      </c>
      <c r="C4957" t="s">
        <v>7940</v>
      </c>
    </row>
    <row r="4958" spans="1:3">
      <c r="A4958" s="57" t="s">
        <v>3271</v>
      </c>
      <c r="B4958" s="104" t="s">
        <v>2199</v>
      </c>
      <c r="C4958" t="s">
        <v>7940</v>
      </c>
    </row>
    <row r="4959" spans="1:3">
      <c r="A4959" s="57" t="s">
        <v>3272</v>
      </c>
      <c r="B4959" s="104" t="s">
        <v>2200</v>
      </c>
      <c r="C4959" t="s">
        <v>7940</v>
      </c>
    </row>
    <row r="4960" spans="1:3">
      <c r="A4960" s="57" t="s">
        <v>3273</v>
      </c>
      <c r="B4960" s="104" t="s">
        <v>1759</v>
      </c>
      <c r="C4960" t="s">
        <v>7940</v>
      </c>
    </row>
    <row r="4961" spans="1:3">
      <c r="A4961" s="57" t="s">
        <v>3274</v>
      </c>
      <c r="B4961" s="104" t="s">
        <v>1760</v>
      </c>
      <c r="C4961" t="s">
        <v>7940</v>
      </c>
    </row>
    <row r="4962" spans="1:3">
      <c r="A4962" s="57" t="s">
        <v>3275</v>
      </c>
      <c r="B4962" s="104" t="s">
        <v>2204</v>
      </c>
      <c r="C4962" t="s">
        <v>7940</v>
      </c>
    </row>
    <row r="4963" spans="1:3">
      <c r="A4963" s="57" t="s">
        <v>3276</v>
      </c>
      <c r="B4963" s="104" t="s">
        <v>2206</v>
      </c>
      <c r="C4963" t="s">
        <v>7940</v>
      </c>
    </row>
    <row r="4964" spans="1:3">
      <c r="A4964" s="57" t="s">
        <v>3277</v>
      </c>
      <c r="B4964" s="104" t="s">
        <v>1764</v>
      </c>
      <c r="C4964" t="s">
        <v>7940</v>
      </c>
    </row>
    <row r="4965" spans="1:3">
      <c r="A4965" s="57" t="s">
        <v>3278</v>
      </c>
      <c r="B4965" s="104" t="s">
        <v>1766</v>
      </c>
      <c r="C4965" t="s">
        <v>7940</v>
      </c>
    </row>
    <row r="4966" spans="1:3">
      <c r="A4966" s="57" t="s">
        <v>3279</v>
      </c>
      <c r="B4966" s="104" t="s">
        <v>1767</v>
      </c>
      <c r="C4966" t="s">
        <v>7940</v>
      </c>
    </row>
    <row r="4967" spans="1:3">
      <c r="A4967" s="57" t="s">
        <v>3279</v>
      </c>
      <c r="B4967" s="104" t="s">
        <v>1768</v>
      </c>
      <c r="C4967" t="s">
        <v>7940</v>
      </c>
    </row>
    <row r="4968" spans="1:3">
      <c r="A4968" s="57" t="s">
        <v>3279</v>
      </c>
      <c r="B4968" s="104" t="s">
        <v>1901</v>
      </c>
      <c r="C4968" t="s">
        <v>7940</v>
      </c>
    </row>
    <row r="4969" spans="1:3">
      <c r="A4969" s="57" t="s">
        <v>3046</v>
      </c>
      <c r="B4969" s="104" t="s">
        <v>5896</v>
      </c>
      <c r="C4969" t="s">
        <v>7940</v>
      </c>
    </row>
    <row r="4970" spans="1:3">
      <c r="A4970" s="57" t="s">
        <v>3280</v>
      </c>
      <c r="B4970" s="104" t="s">
        <v>386</v>
      </c>
      <c r="C4970" t="s">
        <v>7940</v>
      </c>
    </row>
    <row r="4971" spans="1:3">
      <c r="A4971" s="57" t="s">
        <v>3281</v>
      </c>
      <c r="B4971" s="104" t="s">
        <v>387</v>
      </c>
      <c r="C4971" t="s">
        <v>7940</v>
      </c>
    </row>
    <row r="4972" spans="1:3">
      <c r="A4972" s="57" t="s">
        <v>3046</v>
      </c>
      <c r="B4972" s="104" t="s">
        <v>2213</v>
      </c>
      <c r="C4972" t="s">
        <v>7940</v>
      </c>
    </row>
    <row r="4973" spans="1:3">
      <c r="A4973" s="57" t="s">
        <v>3282</v>
      </c>
      <c r="B4973" s="104" t="s">
        <v>2216</v>
      </c>
      <c r="C4973" t="s">
        <v>7940</v>
      </c>
    </row>
    <row r="4974" spans="1:3">
      <c r="A4974" s="57" t="s">
        <v>3283</v>
      </c>
      <c r="B4974" s="104" t="s">
        <v>2219</v>
      </c>
      <c r="C4974" t="s">
        <v>7940</v>
      </c>
    </row>
    <row r="4975" spans="1:3">
      <c r="A4975" s="57" t="s">
        <v>3284</v>
      </c>
      <c r="B4975" s="104" t="s">
        <v>2222</v>
      </c>
      <c r="C4975" t="s">
        <v>7940</v>
      </c>
    </row>
    <row r="4976" spans="1:3">
      <c r="A4976" s="57" t="s">
        <v>3285</v>
      </c>
      <c r="B4976" s="104" t="s">
        <v>2183</v>
      </c>
      <c r="C4976" t="s">
        <v>7940</v>
      </c>
    </row>
    <row r="4977" spans="1:3">
      <c r="A4977" s="57" t="s">
        <v>3286</v>
      </c>
      <c r="B4977" s="104" t="s">
        <v>2226</v>
      </c>
      <c r="C4977" t="s">
        <v>7940</v>
      </c>
    </row>
    <row r="4978" spans="1:3">
      <c r="A4978" s="57" t="s">
        <v>3287</v>
      </c>
      <c r="B4978" s="104" t="s">
        <v>2639</v>
      </c>
      <c r="C4978" t="s">
        <v>7940</v>
      </c>
    </row>
    <row r="4979" spans="1:3">
      <c r="A4979" s="57" t="s">
        <v>3287</v>
      </c>
      <c r="B4979" s="104" t="s">
        <v>2640</v>
      </c>
      <c r="C4979" t="s">
        <v>7940</v>
      </c>
    </row>
    <row r="4980" spans="1:3">
      <c r="A4980" s="57" t="s">
        <v>4693</v>
      </c>
      <c r="B4980" s="104" t="s">
        <v>785</v>
      </c>
      <c r="C4980" t="s">
        <v>7940</v>
      </c>
    </row>
    <row r="4981" spans="1:3">
      <c r="A4981" s="57" t="s">
        <v>4693</v>
      </c>
      <c r="B4981" s="104" t="s">
        <v>388</v>
      </c>
      <c r="C4981" t="s">
        <v>7940</v>
      </c>
    </row>
    <row r="4982" spans="1:3">
      <c r="A4982" s="57" t="s">
        <v>3288</v>
      </c>
      <c r="B4982" s="104" t="s">
        <v>963</v>
      </c>
      <c r="C4982" t="s">
        <v>7940</v>
      </c>
    </row>
    <row r="4983" spans="1:3">
      <c r="A4983" s="57" t="s">
        <v>3288</v>
      </c>
      <c r="B4983" s="104" t="s">
        <v>964</v>
      </c>
      <c r="C4983" t="s">
        <v>7940</v>
      </c>
    </row>
    <row r="4984" spans="1:3">
      <c r="A4984" s="57" t="s">
        <v>3289</v>
      </c>
      <c r="B4984" s="104" t="s">
        <v>2235</v>
      </c>
      <c r="C4984" t="s">
        <v>7940</v>
      </c>
    </row>
    <row r="4985" spans="1:3">
      <c r="A4985" s="57" t="s">
        <v>3057</v>
      </c>
      <c r="B4985" s="104" t="s">
        <v>2136</v>
      </c>
      <c r="C4985" t="s">
        <v>7940</v>
      </c>
    </row>
    <row r="4986" spans="1:3">
      <c r="A4986" s="57" t="s">
        <v>3290</v>
      </c>
      <c r="B4986" s="104" t="s">
        <v>2240</v>
      </c>
      <c r="C4986" t="s">
        <v>7940</v>
      </c>
    </row>
    <row r="4987" spans="1:3">
      <c r="A4987" s="57" t="s">
        <v>3291</v>
      </c>
      <c r="B4987" s="104" t="s">
        <v>2241</v>
      </c>
      <c r="C4987" t="s">
        <v>7940</v>
      </c>
    </row>
    <row r="4988" spans="1:3">
      <c r="A4988" s="57" t="s">
        <v>3289</v>
      </c>
      <c r="B4988" s="104" t="s">
        <v>2242</v>
      </c>
      <c r="C4988" t="s">
        <v>7940</v>
      </c>
    </row>
    <row r="4989" spans="1:3">
      <c r="A4989" s="57" t="s">
        <v>3292</v>
      </c>
      <c r="B4989" s="104" t="s">
        <v>2244</v>
      </c>
      <c r="C4989" t="s">
        <v>7940</v>
      </c>
    </row>
    <row r="4990" spans="1:3">
      <c r="A4990" s="57" t="s">
        <v>3293</v>
      </c>
      <c r="B4990" s="104" t="s">
        <v>2246</v>
      </c>
      <c r="C4990" t="s">
        <v>7940</v>
      </c>
    </row>
    <row r="4991" spans="1:3">
      <c r="A4991" s="57" t="s">
        <v>3294</v>
      </c>
      <c r="B4991" s="104" t="s">
        <v>2247</v>
      </c>
      <c r="C4991" t="s">
        <v>7940</v>
      </c>
    </row>
    <row r="4992" spans="1:3">
      <c r="A4992" s="57" t="s">
        <v>3057</v>
      </c>
      <c r="B4992" s="104" t="s">
        <v>1908</v>
      </c>
      <c r="C4992" t="s">
        <v>7940</v>
      </c>
    </row>
    <row r="4993" spans="1:3">
      <c r="A4993" s="57" t="s">
        <v>3295</v>
      </c>
      <c r="B4993" s="104" t="s">
        <v>2325</v>
      </c>
      <c r="C4993" t="s">
        <v>7940</v>
      </c>
    </row>
    <row r="4994" spans="1:3">
      <c r="A4994" s="57" t="s">
        <v>3296</v>
      </c>
      <c r="B4994" s="104" t="s">
        <v>2249</v>
      </c>
      <c r="C4994" t="s">
        <v>7940</v>
      </c>
    </row>
    <row r="4995" spans="1:3">
      <c r="A4995" s="57" t="s">
        <v>4614</v>
      </c>
      <c r="B4995" s="104" t="s">
        <v>2251</v>
      </c>
      <c r="C4995" t="s">
        <v>7940</v>
      </c>
    </row>
    <row r="4996" spans="1:3">
      <c r="A4996" s="57" t="s">
        <v>3297</v>
      </c>
      <c r="B4996" s="104" t="s">
        <v>2250</v>
      </c>
      <c r="C4996" t="s">
        <v>7940</v>
      </c>
    </row>
    <row r="4997" spans="1:3">
      <c r="A4997" s="57" t="s">
        <v>3298</v>
      </c>
      <c r="B4997" s="104" t="s">
        <v>2142</v>
      </c>
      <c r="C4997" t="s">
        <v>7940</v>
      </c>
    </row>
    <row r="4998" spans="1:3">
      <c r="A4998" s="57" t="s">
        <v>3299</v>
      </c>
      <c r="B4998" s="104" t="s">
        <v>2641</v>
      </c>
      <c r="C4998" t="s">
        <v>7940</v>
      </c>
    </row>
    <row r="4999" spans="1:3">
      <c r="A4999" s="57" t="s">
        <v>3299</v>
      </c>
      <c r="B4999" s="104" t="s">
        <v>2642</v>
      </c>
      <c r="C4999" t="s">
        <v>7940</v>
      </c>
    </row>
    <row r="5000" spans="1:3">
      <c r="A5000" s="57" t="s">
        <v>3300</v>
      </c>
      <c r="B5000" s="104" t="s">
        <v>2253</v>
      </c>
      <c r="C5000" t="s">
        <v>7940</v>
      </c>
    </row>
    <row r="5001" spans="1:3">
      <c r="A5001" s="57" t="s">
        <v>3301</v>
      </c>
      <c r="B5001" s="104" t="s">
        <v>2255</v>
      </c>
      <c r="C5001" t="s">
        <v>7940</v>
      </c>
    </row>
    <row r="5002" spans="1:3">
      <c r="A5002" s="57" t="s">
        <v>3302</v>
      </c>
      <c r="B5002" s="104" t="s">
        <v>2256</v>
      </c>
      <c r="C5002" t="s">
        <v>7940</v>
      </c>
    </row>
    <row r="5003" spans="1:3">
      <c r="A5003" s="57" t="s">
        <v>3303</v>
      </c>
      <c r="B5003" s="104" t="s">
        <v>2257</v>
      </c>
      <c r="C5003" t="s">
        <v>7940</v>
      </c>
    </row>
    <row r="5004" spans="1:3">
      <c r="A5004" s="57" t="s">
        <v>3304</v>
      </c>
      <c r="B5004" s="104" t="s">
        <v>2258</v>
      </c>
      <c r="C5004" t="s">
        <v>7940</v>
      </c>
    </row>
    <row r="5005" spans="1:3">
      <c r="A5005" s="57" t="s">
        <v>3075</v>
      </c>
      <c r="B5005" s="104" t="s">
        <v>2259</v>
      </c>
      <c r="C5005" t="s">
        <v>7940</v>
      </c>
    </row>
    <row r="5006" spans="1:3">
      <c r="A5006" s="57" t="s">
        <v>3305</v>
      </c>
      <c r="B5006" s="104" t="s">
        <v>2260</v>
      </c>
      <c r="C5006" t="s">
        <v>7940</v>
      </c>
    </row>
    <row r="5007" spans="1:3">
      <c r="A5007" s="57" t="s">
        <v>3306</v>
      </c>
      <c r="B5007" s="104" t="s">
        <v>2263</v>
      </c>
      <c r="C5007" t="s">
        <v>7940</v>
      </c>
    </row>
    <row r="5008" spans="1:3">
      <c r="A5008" s="57" t="s">
        <v>4618</v>
      </c>
      <c r="B5008" s="104" t="s">
        <v>1920</v>
      </c>
      <c r="C5008" t="s">
        <v>7940</v>
      </c>
    </row>
    <row r="5009" spans="1:3">
      <c r="A5009" s="57" t="s">
        <v>4618</v>
      </c>
      <c r="B5009" s="104" t="s">
        <v>1921</v>
      </c>
      <c r="C5009" t="s">
        <v>7940</v>
      </c>
    </row>
    <row r="5010" spans="1:3">
      <c r="A5010" s="57" t="s">
        <v>3075</v>
      </c>
      <c r="B5010" s="104" t="s">
        <v>389</v>
      </c>
      <c r="C5010" t="s">
        <v>7940</v>
      </c>
    </row>
    <row r="5011" spans="1:3">
      <c r="A5011" s="57" t="s">
        <v>3307</v>
      </c>
      <c r="B5011" s="104" t="s">
        <v>802</v>
      </c>
      <c r="C5011" t="s">
        <v>7940</v>
      </c>
    </row>
    <row r="5012" spans="1:3">
      <c r="A5012" s="57" t="s">
        <v>3308</v>
      </c>
      <c r="B5012" s="104" t="s">
        <v>2111</v>
      </c>
      <c r="C5012" t="s">
        <v>7940</v>
      </c>
    </row>
    <row r="5013" spans="1:3">
      <c r="A5013" s="57" t="s">
        <v>3309</v>
      </c>
      <c r="B5013" s="104" t="s">
        <v>5267</v>
      </c>
      <c r="C5013" t="s">
        <v>7940</v>
      </c>
    </row>
    <row r="5014" spans="1:3">
      <c r="A5014" s="57" t="s">
        <v>3310</v>
      </c>
      <c r="B5014" s="104" t="s">
        <v>390</v>
      </c>
      <c r="C5014" t="s">
        <v>7940</v>
      </c>
    </row>
    <row r="5015" spans="1:3">
      <c r="A5015" s="57" t="s">
        <v>3310</v>
      </c>
      <c r="B5015" s="104" t="s">
        <v>391</v>
      </c>
      <c r="C5015" t="s">
        <v>7940</v>
      </c>
    </row>
    <row r="5016" spans="1:3">
      <c r="A5016" s="57" t="s">
        <v>3311</v>
      </c>
      <c r="B5016" s="104" t="s">
        <v>2269</v>
      </c>
      <c r="C5016" t="s">
        <v>7940</v>
      </c>
    </row>
    <row r="5017" spans="1:3">
      <c r="A5017" s="57" t="s">
        <v>3312</v>
      </c>
      <c r="B5017" s="104" t="s">
        <v>2233</v>
      </c>
      <c r="C5017" t="s">
        <v>7940</v>
      </c>
    </row>
    <row r="5018" spans="1:3">
      <c r="A5018" s="57" t="s">
        <v>3313</v>
      </c>
      <c r="B5018" s="104" t="s">
        <v>2271</v>
      </c>
      <c r="C5018" t="s">
        <v>7940</v>
      </c>
    </row>
    <row r="5019" spans="1:3">
      <c r="A5019" s="57" t="s">
        <v>3314</v>
      </c>
      <c r="B5019" s="104" t="s">
        <v>392</v>
      </c>
      <c r="C5019" t="s">
        <v>7940</v>
      </c>
    </row>
    <row r="5020" spans="1:3">
      <c r="A5020" s="57" t="s">
        <v>3314</v>
      </c>
      <c r="B5020" s="104" t="s">
        <v>393</v>
      </c>
      <c r="C5020" t="s">
        <v>7940</v>
      </c>
    </row>
    <row r="5021" spans="1:3">
      <c r="A5021" s="57" t="s">
        <v>3315</v>
      </c>
      <c r="B5021" s="104" t="s">
        <v>5272</v>
      </c>
      <c r="C5021" t="s">
        <v>7940</v>
      </c>
    </row>
    <row r="5022" spans="1:3">
      <c r="A5022" s="57"/>
      <c r="B5022" s="104" t="s">
        <v>5273</v>
      </c>
      <c r="C5022" t="s">
        <v>7940</v>
      </c>
    </row>
    <row r="5023" spans="1:3">
      <c r="A5023" s="57" t="s">
        <v>3316</v>
      </c>
      <c r="B5023" s="104" t="s">
        <v>2252</v>
      </c>
      <c r="C5023" t="s">
        <v>7940</v>
      </c>
    </row>
    <row r="5024" spans="1:3">
      <c r="A5024" s="57" t="s">
        <v>3317</v>
      </c>
      <c r="B5024" s="104" t="s">
        <v>2275</v>
      </c>
      <c r="C5024" t="s">
        <v>7940</v>
      </c>
    </row>
    <row r="5025" spans="1:3">
      <c r="A5025" s="57" t="s">
        <v>3318</v>
      </c>
      <c r="B5025" s="104" t="s">
        <v>2277</v>
      </c>
      <c r="C5025" t="s">
        <v>7940</v>
      </c>
    </row>
    <row r="5026" spans="1:3">
      <c r="A5026" s="57" t="s">
        <v>394</v>
      </c>
      <c r="B5026" s="104" t="s">
        <v>2254</v>
      </c>
      <c r="C5026" t="s">
        <v>7940</v>
      </c>
    </row>
    <row r="5027" spans="1:3">
      <c r="A5027" s="57" t="s">
        <v>3318</v>
      </c>
      <c r="B5027" s="104" t="s">
        <v>2155</v>
      </c>
      <c r="C5027" t="s">
        <v>7940</v>
      </c>
    </row>
    <row r="5028" spans="1:3">
      <c r="A5028" s="57" t="s">
        <v>3318</v>
      </c>
      <c r="B5028" s="104" t="s">
        <v>2279</v>
      </c>
      <c r="C5028" t="s">
        <v>7940</v>
      </c>
    </row>
    <row r="5029" spans="1:3">
      <c r="A5029" s="57" t="s">
        <v>1806</v>
      </c>
      <c r="B5029" s="104" t="s">
        <v>2280</v>
      </c>
      <c r="C5029" t="s">
        <v>7940</v>
      </c>
    </row>
    <row r="5030" spans="1:3">
      <c r="A5030" s="57" t="s">
        <v>3319</v>
      </c>
      <c r="B5030" s="104" t="s">
        <v>2281</v>
      </c>
      <c r="C5030" t="s">
        <v>7940</v>
      </c>
    </row>
    <row r="5031" spans="1:3">
      <c r="A5031" s="57" t="s">
        <v>3320</v>
      </c>
      <c r="B5031" s="104" t="s">
        <v>2282</v>
      </c>
      <c r="C5031" t="s">
        <v>7940</v>
      </c>
    </row>
    <row r="5032" spans="1:3">
      <c r="A5032" s="57" t="s">
        <v>3321</v>
      </c>
      <c r="B5032" s="104" t="s">
        <v>2284</v>
      </c>
      <c r="C5032" t="s">
        <v>7940</v>
      </c>
    </row>
    <row r="5033" spans="1:3">
      <c r="A5033" s="57" t="s">
        <v>3322</v>
      </c>
      <c r="B5033" s="104" t="s">
        <v>2285</v>
      </c>
      <c r="C5033" t="s">
        <v>7940</v>
      </c>
    </row>
    <row r="5034" spans="1:3">
      <c r="A5034" s="57" t="s">
        <v>3323</v>
      </c>
      <c r="B5034" s="104" t="s">
        <v>2288</v>
      </c>
      <c r="C5034" t="s">
        <v>7940</v>
      </c>
    </row>
    <row r="5035" spans="1:3">
      <c r="A5035" s="57" t="s">
        <v>3324</v>
      </c>
      <c r="B5035" s="104" t="s">
        <v>2291</v>
      </c>
      <c r="C5035" t="s">
        <v>7940</v>
      </c>
    </row>
    <row r="5036" spans="1:3">
      <c r="A5036" s="57" t="s">
        <v>3325</v>
      </c>
      <c r="B5036" s="104" t="s">
        <v>2274</v>
      </c>
      <c r="C5036" t="s">
        <v>7940</v>
      </c>
    </row>
    <row r="5037" spans="1:3">
      <c r="A5037" s="57" t="s">
        <v>3326</v>
      </c>
      <c r="B5037" s="104" t="s">
        <v>2295</v>
      </c>
      <c r="C5037" t="s">
        <v>7940</v>
      </c>
    </row>
    <row r="5038" spans="1:3">
      <c r="A5038" s="57" t="s">
        <v>3327</v>
      </c>
      <c r="B5038" s="104" t="s">
        <v>2270</v>
      </c>
      <c r="C5038" t="s">
        <v>7940</v>
      </c>
    </row>
    <row r="5039" spans="1:3">
      <c r="A5039" s="57" t="s">
        <v>3328</v>
      </c>
      <c r="B5039" s="104" t="s">
        <v>2299</v>
      </c>
      <c r="C5039" t="s">
        <v>7940</v>
      </c>
    </row>
    <row r="5040" spans="1:3">
      <c r="A5040" s="57" t="s">
        <v>3329</v>
      </c>
      <c r="B5040" s="104" t="s">
        <v>2301</v>
      </c>
      <c r="C5040" t="s">
        <v>7940</v>
      </c>
    </row>
    <row r="5041" spans="1:3">
      <c r="A5041" s="57" t="s">
        <v>3330</v>
      </c>
      <c r="B5041" s="104" t="s">
        <v>2304</v>
      </c>
      <c r="C5041" t="s">
        <v>7940</v>
      </c>
    </row>
    <row r="5042" spans="1:3">
      <c r="A5042" s="57" t="s">
        <v>3331</v>
      </c>
      <c r="B5042" s="104" t="s">
        <v>2307</v>
      </c>
      <c r="C5042" t="s">
        <v>7940</v>
      </c>
    </row>
    <row r="5043" spans="1:3">
      <c r="A5043" s="57" t="s">
        <v>3332</v>
      </c>
      <c r="B5043" s="104" t="s">
        <v>2309</v>
      </c>
      <c r="C5043" t="s">
        <v>7940</v>
      </c>
    </row>
    <row r="5044" spans="1:3">
      <c r="A5044" s="57" t="s">
        <v>3333</v>
      </c>
      <c r="B5044" s="104" t="s">
        <v>2267</v>
      </c>
      <c r="C5044" t="s">
        <v>7940</v>
      </c>
    </row>
    <row r="5045" spans="1:3">
      <c r="A5045" s="57" t="s">
        <v>3334</v>
      </c>
      <c r="B5045" s="104" t="s">
        <v>2313</v>
      </c>
      <c r="C5045" t="s">
        <v>7940</v>
      </c>
    </row>
    <row r="5046" spans="1:3">
      <c r="A5046" s="57" t="s">
        <v>3335</v>
      </c>
      <c r="B5046" s="104" t="s">
        <v>2315</v>
      </c>
      <c r="C5046" t="s">
        <v>7940</v>
      </c>
    </row>
    <row r="5047" spans="1:3">
      <c r="A5047" s="57" t="s">
        <v>3336</v>
      </c>
      <c r="B5047" s="104" t="s">
        <v>2120</v>
      </c>
      <c r="C5047" t="s">
        <v>7940</v>
      </c>
    </row>
    <row r="5048" spans="1:3">
      <c r="A5048" s="57" t="s">
        <v>3337</v>
      </c>
      <c r="B5048" s="104" t="s">
        <v>2319</v>
      </c>
      <c r="C5048" t="s">
        <v>7940</v>
      </c>
    </row>
    <row r="5049" spans="1:3">
      <c r="A5049" s="57" t="s">
        <v>3338</v>
      </c>
      <c r="B5049" s="104" t="s">
        <v>2322</v>
      </c>
      <c r="C5049" t="s">
        <v>7940</v>
      </c>
    </row>
    <row r="5050" spans="1:3">
      <c r="A5050" s="57" t="s">
        <v>3339</v>
      </c>
      <c r="B5050" s="104" t="s">
        <v>2324</v>
      </c>
      <c r="C5050" t="s">
        <v>7940</v>
      </c>
    </row>
    <row r="5051" spans="1:3">
      <c r="A5051" s="57" t="s">
        <v>3340</v>
      </c>
      <c r="B5051" s="104" t="s">
        <v>2327</v>
      </c>
      <c r="C5051" t="s">
        <v>7940</v>
      </c>
    </row>
    <row r="5052" spans="1:3">
      <c r="A5052" s="57" t="s">
        <v>3341</v>
      </c>
      <c r="B5052" s="104" t="s">
        <v>2169</v>
      </c>
      <c r="C5052" t="s">
        <v>7940</v>
      </c>
    </row>
    <row r="5053" spans="1:3">
      <c r="A5053" s="57" t="s">
        <v>3342</v>
      </c>
      <c r="B5053" s="104" t="s">
        <v>2332</v>
      </c>
      <c r="C5053" t="s">
        <v>7940</v>
      </c>
    </row>
    <row r="5054" spans="1:3">
      <c r="A5054" s="57" t="s">
        <v>3343</v>
      </c>
      <c r="B5054" s="104" t="s">
        <v>2335</v>
      </c>
      <c r="C5054" t="s">
        <v>7940</v>
      </c>
    </row>
    <row r="5055" spans="1:3">
      <c r="A5055" s="57" t="s">
        <v>3344</v>
      </c>
      <c r="B5055" s="104" t="s">
        <v>5435</v>
      </c>
      <c r="C5055" t="s">
        <v>7940</v>
      </c>
    </row>
    <row r="5056" spans="1:3">
      <c r="A5056" s="57" t="s">
        <v>3344</v>
      </c>
      <c r="B5056" s="104" t="s">
        <v>5436</v>
      </c>
      <c r="C5056" t="s">
        <v>7940</v>
      </c>
    </row>
    <row r="5057" spans="1:3">
      <c r="A5057" s="57" t="s">
        <v>3344</v>
      </c>
      <c r="B5057" s="104" t="s">
        <v>395</v>
      </c>
      <c r="C5057" t="s">
        <v>7940</v>
      </c>
    </row>
    <row r="5058" spans="1:3">
      <c r="A5058" s="57" t="s">
        <v>3345</v>
      </c>
      <c r="B5058" s="104" t="s">
        <v>2243</v>
      </c>
      <c r="C5058" t="s">
        <v>7940</v>
      </c>
    </row>
    <row r="5059" spans="1:3">
      <c r="A5059" s="57" t="s">
        <v>3346</v>
      </c>
      <c r="B5059" s="104" t="s">
        <v>2196</v>
      </c>
      <c r="C5059" t="s">
        <v>7940</v>
      </c>
    </row>
    <row r="5060" spans="1:3">
      <c r="A5060" s="57" t="s">
        <v>3347</v>
      </c>
      <c r="B5060" s="104" t="s">
        <v>2342</v>
      </c>
      <c r="C5060" t="s">
        <v>7940</v>
      </c>
    </row>
    <row r="5061" spans="1:3">
      <c r="A5061" s="57" t="s">
        <v>3348</v>
      </c>
      <c r="B5061" s="104" t="s">
        <v>2343</v>
      </c>
      <c r="C5061" t="s">
        <v>7940</v>
      </c>
    </row>
    <row r="5062" spans="1:3">
      <c r="A5062" s="57" t="s">
        <v>3349</v>
      </c>
      <c r="B5062" s="104" t="s">
        <v>2278</v>
      </c>
      <c r="C5062" t="s">
        <v>7940</v>
      </c>
    </row>
    <row r="5063" spans="1:3">
      <c r="A5063" s="57" t="s">
        <v>3350</v>
      </c>
      <c r="B5063" s="104" t="s">
        <v>2345</v>
      </c>
      <c r="C5063" t="s">
        <v>7940</v>
      </c>
    </row>
    <row r="5064" spans="1:3">
      <c r="A5064" s="57" t="s">
        <v>3351</v>
      </c>
      <c r="B5064" s="104" t="s">
        <v>2348</v>
      </c>
      <c r="C5064" t="s">
        <v>7940</v>
      </c>
    </row>
    <row r="5065" spans="1:3">
      <c r="A5065" s="57" t="s">
        <v>3352</v>
      </c>
      <c r="B5065" s="104" t="s">
        <v>6503</v>
      </c>
      <c r="C5065" t="s">
        <v>7940</v>
      </c>
    </row>
    <row r="5066" spans="1:3">
      <c r="A5066" s="57" t="s">
        <v>3352</v>
      </c>
      <c r="B5066" s="104" t="s">
        <v>396</v>
      </c>
      <c r="C5066" t="s">
        <v>7940</v>
      </c>
    </row>
    <row r="5067" spans="1:3">
      <c r="A5067" s="57" t="s">
        <v>3246</v>
      </c>
      <c r="B5067" s="104" t="s">
        <v>2266</v>
      </c>
      <c r="C5067" t="s">
        <v>7940</v>
      </c>
    </row>
    <row r="5068" spans="1:3">
      <c r="A5068" s="57" t="s">
        <v>3353</v>
      </c>
      <c r="B5068" s="104" t="s">
        <v>2159</v>
      </c>
      <c r="C5068" t="s">
        <v>7940</v>
      </c>
    </row>
    <row r="5069" spans="1:3">
      <c r="A5069" s="57" t="s">
        <v>397</v>
      </c>
      <c r="B5069" s="104" t="s">
        <v>2357</v>
      </c>
      <c r="C5069" t="s">
        <v>7940</v>
      </c>
    </row>
    <row r="5070" spans="1:3">
      <c r="A5070" s="57" t="s">
        <v>3354</v>
      </c>
      <c r="B5070" s="104" t="s">
        <v>2360</v>
      </c>
      <c r="C5070" t="s">
        <v>7940</v>
      </c>
    </row>
    <row r="5071" spans="1:3">
      <c r="A5071" s="57" t="s">
        <v>3355</v>
      </c>
      <c r="B5071" s="104" t="s">
        <v>2363</v>
      </c>
      <c r="C5071" t="s">
        <v>7940</v>
      </c>
    </row>
    <row r="5072" spans="1:3">
      <c r="A5072" s="57" t="s">
        <v>3356</v>
      </c>
      <c r="B5072" s="104" t="s">
        <v>2366</v>
      </c>
      <c r="C5072" t="s">
        <v>7940</v>
      </c>
    </row>
    <row r="5073" spans="1:3">
      <c r="A5073" s="57" t="s">
        <v>3357</v>
      </c>
      <c r="B5073" s="104" t="s">
        <v>2369</v>
      </c>
      <c r="C5073" t="s">
        <v>7940</v>
      </c>
    </row>
    <row r="5074" spans="1:3">
      <c r="A5074" s="57" t="s">
        <v>3358</v>
      </c>
      <c r="B5074" s="104" t="s">
        <v>2372</v>
      </c>
      <c r="C5074" t="s">
        <v>7940</v>
      </c>
    </row>
    <row r="5075" spans="1:3">
      <c r="A5075" s="57" t="s">
        <v>3359</v>
      </c>
      <c r="B5075" s="104" t="s">
        <v>2375</v>
      </c>
      <c r="C5075" t="s">
        <v>7940</v>
      </c>
    </row>
    <row r="5076" spans="1:3">
      <c r="A5076" s="57" t="s">
        <v>3360</v>
      </c>
      <c r="B5076" s="104" t="s">
        <v>2245</v>
      </c>
      <c r="C5076" t="s">
        <v>7940</v>
      </c>
    </row>
    <row r="5077" spans="1:3">
      <c r="A5077" s="57" t="s">
        <v>3222</v>
      </c>
      <c r="B5077" s="104" t="s">
        <v>398</v>
      </c>
      <c r="C5077" t="s">
        <v>7940</v>
      </c>
    </row>
    <row r="5078" spans="1:3">
      <c r="A5078" s="57" t="s">
        <v>3222</v>
      </c>
      <c r="B5078" s="104" t="s">
        <v>399</v>
      </c>
      <c r="C5078" t="s">
        <v>7940</v>
      </c>
    </row>
    <row r="5079" spans="1:3">
      <c r="A5079" s="57" t="s">
        <v>3246</v>
      </c>
      <c r="B5079" s="104" t="s">
        <v>2380</v>
      </c>
      <c r="C5079" t="s">
        <v>7940</v>
      </c>
    </row>
    <row r="5080" spans="1:3">
      <c r="A5080" s="57" t="s">
        <v>3361</v>
      </c>
      <c r="B5080" s="104" t="s">
        <v>2383</v>
      </c>
      <c r="C5080" t="s">
        <v>7940</v>
      </c>
    </row>
    <row r="5081" spans="1:3">
      <c r="A5081" s="57" t="s">
        <v>3362</v>
      </c>
      <c r="B5081" s="104" t="s">
        <v>5643</v>
      </c>
      <c r="C5081" t="s">
        <v>7940</v>
      </c>
    </row>
    <row r="5082" spans="1:3">
      <c r="A5082" s="57" t="s">
        <v>3363</v>
      </c>
      <c r="B5082" s="104" t="s">
        <v>400</v>
      </c>
      <c r="C5082" t="s">
        <v>7940</v>
      </c>
    </row>
    <row r="5083" spans="1:3">
      <c r="A5083" s="57" t="s">
        <v>3364</v>
      </c>
      <c r="B5083" s="104" t="s">
        <v>2389</v>
      </c>
      <c r="C5083" t="s">
        <v>7940</v>
      </c>
    </row>
    <row r="5084" spans="1:3">
      <c r="A5084" s="57" t="s">
        <v>4029</v>
      </c>
      <c r="B5084" s="104" t="s">
        <v>5651</v>
      </c>
      <c r="C5084" t="s">
        <v>7940</v>
      </c>
    </row>
    <row r="5085" spans="1:3">
      <c r="A5085" s="57" t="s">
        <v>4029</v>
      </c>
      <c r="B5085" s="104" t="s">
        <v>5652</v>
      </c>
      <c r="C5085" t="s">
        <v>7940</v>
      </c>
    </row>
    <row r="5086" spans="1:3">
      <c r="A5086" s="57" t="s">
        <v>4029</v>
      </c>
      <c r="B5086" s="104" t="s">
        <v>401</v>
      </c>
      <c r="C5086" t="s">
        <v>7940</v>
      </c>
    </row>
    <row r="5087" spans="1:3">
      <c r="A5087" s="57" t="s">
        <v>4029</v>
      </c>
      <c r="B5087" s="104" t="s">
        <v>402</v>
      </c>
      <c r="C5087" t="s">
        <v>7940</v>
      </c>
    </row>
    <row r="5088" spans="1:3">
      <c r="A5088" s="57" t="s">
        <v>4029</v>
      </c>
      <c r="B5088" s="104" t="s">
        <v>2395</v>
      </c>
      <c r="C5088" t="s">
        <v>7940</v>
      </c>
    </row>
    <row r="5089" spans="1:3">
      <c r="A5089" s="57" t="s">
        <v>3365</v>
      </c>
      <c r="B5089" s="104" t="s">
        <v>2215</v>
      </c>
      <c r="C5089" t="s">
        <v>7940</v>
      </c>
    </row>
    <row r="5090" spans="1:3">
      <c r="A5090" s="57" t="s">
        <v>3365</v>
      </c>
      <c r="B5090" s="104" t="s">
        <v>403</v>
      </c>
      <c r="C5090" t="s">
        <v>7940</v>
      </c>
    </row>
    <row r="5091" spans="1:3">
      <c r="A5091" s="57" t="s">
        <v>3366</v>
      </c>
      <c r="B5091" s="104" t="s">
        <v>2406</v>
      </c>
      <c r="C5091" t="s">
        <v>7940</v>
      </c>
    </row>
    <row r="5092" spans="1:3">
      <c r="A5092" s="57" t="s">
        <v>3196</v>
      </c>
      <c r="B5092" s="104" t="s">
        <v>2408</v>
      </c>
      <c r="C5092" t="s">
        <v>7940</v>
      </c>
    </row>
    <row r="5093" spans="1:3">
      <c r="A5093" s="57" t="s">
        <v>4029</v>
      </c>
      <c r="B5093" s="104" t="s">
        <v>2423</v>
      </c>
      <c r="C5093" t="s">
        <v>7940</v>
      </c>
    </row>
    <row r="5094" spans="1:3">
      <c r="A5094" s="57" t="s">
        <v>4029</v>
      </c>
      <c r="B5094" s="104" t="s">
        <v>404</v>
      </c>
      <c r="C5094" t="s">
        <v>7940</v>
      </c>
    </row>
    <row r="5095" spans="1:3">
      <c r="A5095" s="57" t="s">
        <v>3213</v>
      </c>
      <c r="B5095" s="104" t="s">
        <v>5993</v>
      </c>
      <c r="C5095" t="s">
        <v>7940</v>
      </c>
    </row>
    <row r="5096" spans="1:3">
      <c r="A5096" s="57" t="s">
        <v>4029</v>
      </c>
      <c r="B5096" s="104" t="s">
        <v>405</v>
      </c>
      <c r="C5096" t="s">
        <v>7940</v>
      </c>
    </row>
    <row r="5097" spans="1:3">
      <c r="A5097" s="57" t="s">
        <v>3213</v>
      </c>
      <c r="B5097" s="104" t="s">
        <v>406</v>
      </c>
      <c r="C5097" t="s">
        <v>7940</v>
      </c>
    </row>
    <row r="5098" spans="1:3">
      <c r="A5098" s="57" t="s">
        <v>1189</v>
      </c>
      <c r="B5098" s="104" t="s">
        <v>2427</v>
      </c>
      <c r="C5098" t="s">
        <v>7940</v>
      </c>
    </row>
    <row r="5099" spans="1:3">
      <c r="A5099" s="57" t="s">
        <v>3367</v>
      </c>
      <c r="B5099" s="104" t="s">
        <v>2416</v>
      </c>
      <c r="C5099" t="s">
        <v>7940</v>
      </c>
    </row>
    <row r="5100" spans="1:3">
      <c r="A5100" s="57" t="s">
        <v>3368</v>
      </c>
      <c r="B5100" s="104" t="s">
        <v>2272</v>
      </c>
      <c r="C5100" t="s">
        <v>7940</v>
      </c>
    </row>
    <row r="5101" spans="1:3">
      <c r="A5101" s="57" t="s">
        <v>1165</v>
      </c>
      <c r="B5101" s="104" t="s">
        <v>2431</v>
      </c>
      <c r="C5101" t="s">
        <v>7940</v>
      </c>
    </row>
    <row r="5102" spans="1:3">
      <c r="A5102" s="57" t="s">
        <v>1167</v>
      </c>
      <c r="B5102" s="104" t="s">
        <v>2432</v>
      </c>
      <c r="C5102" t="s">
        <v>7940</v>
      </c>
    </row>
    <row r="5103" spans="1:3">
      <c r="A5103" s="57" t="s">
        <v>1169</v>
      </c>
      <c r="B5103" s="104" t="s">
        <v>2434</v>
      </c>
      <c r="C5103" t="s">
        <v>7940</v>
      </c>
    </row>
    <row r="5104" spans="1:3">
      <c r="A5104" s="57" t="s">
        <v>3369</v>
      </c>
      <c r="B5104" s="104" t="s">
        <v>2437</v>
      </c>
      <c r="C5104" t="s">
        <v>7940</v>
      </c>
    </row>
    <row r="5105" spans="1:3">
      <c r="A5105" s="57" t="s">
        <v>3370</v>
      </c>
      <c r="B5105" s="104" t="s">
        <v>2439</v>
      </c>
      <c r="C5105" t="s">
        <v>7940</v>
      </c>
    </row>
    <row r="5106" spans="1:3">
      <c r="A5106" s="57" t="s">
        <v>3371</v>
      </c>
      <c r="B5106" s="104" t="s">
        <v>2211</v>
      </c>
      <c r="C5106" t="s">
        <v>7940</v>
      </c>
    </row>
    <row r="5107" spans="1:3">
      <c r="A5107" s="57" t="s">
        <v>3372</v>
      </c>
      <c r="B5107" s="104" t="s">
        <v>2443</v>
      </c>
      <c r="C5107" t="s">
        <v>7940</v>
      </c>
    </row>
    <row r="5108" spans="1:3">
      <c r="A5108" s="57" t="s">
        <v>1171</v>
      </c>
      <c r="B5108" s="104" t="s">
        <v>2265</v>
      </c>
      <c r="C5108" t="s">
        <v>7940</v>
      </c>
    </row>
    <row r="5109" spans="1:3">
      <c r="A5109" s="57" t="s">
        <v>3373</v>
      </c>
      <c r="B5109" s="104" t="s">
        <v>2089</v>
      </c>
      <c r="C5109" t="s">
        <v>7940</v>
      </c>
    </row>
    <row r="5110" spans="1:3">
      <c r="A5110" s="57" t="s">
        <v>3374</v>
      </c>
      <c r="B5110" s="104" t="s">
        <v>2444</v>
      </c>
      <c r="C5110" t="s">
        <v>7940</v>
      </c>
    </row>
    <row r="5111" spans="1:3">
      <c r="A5111" s="57" t="s">
        <v>3375</v>
      </c>
      <c r="B5111" s="104" t="s">
        <v>2445</v>
      </c>
      <c r="C5111" t="s">
        <v>7940</v>
      </c>
    </row>
    <row r="5112" spans="1:3">
      <c r="A5112" s="57" t="s">
        <v>3376</v>
      </c>
      <c r="B5112" s="104" t="s">
        <v>2446</v>
      </c>
      <c r="C5112" t="s">
        <v>7940</v>
      </c>
    </row>
    <row r="5113" spans="1:3">
      <c r="A5113" s="57" t="s">
        <v>3377</v>
      </c>
      <c r="B5113" s="104" t="s">
        <v>2077</v>
      </c>
      <c r="C5113" t="s">
        <v>7940</v>
      </c>
    </row>
    <row r="5114" spans="1:3">
      <c r="A5114" s="57" t="s">
        <v>3378</v>
      </c>
      <c r="B5114" s="104" t="s">
        <v>2451</v>
      </c>
      <c r="C5114" t="s">
        <v>7940</v>
      </c>
    </row>
    <row r="5115" spans="1:3">
      <c r="A5115" s="57" t="s">
        <v>3379</v>
      </c>
      <c r="B5115" s="104" t="s">
        <v>2453</v>
      </c>
      <c r="C5115" t="s">
        <v>7940</v>
      </c>
    </row>
    <row r="5116" spans="1:3">
      <c r="A5116" s="57" t="s">
        <v>3380</v>
      </c>
      <c r="B5116" s="104" t="s">
        <v>6377</v>
      </c>
      <c r="C5116" t="s">
        <v>7940</v>
      </c>
    </row>
    <row r="5117" spans="1:3">
      <c r="A5117" s="57" t="s">
        <v>3381</v>
      </c>
      <c r="B5117" s="104" t="s">
        <v>5682</v>
      </c>
      <c r="C5117" t="s">
        <v>7940</v>
      </c>
    </row>
    <row r="5118" spans="1:3">
      <c r="A5118" s="57" t="s">
        <v>3382</v>
      </c>
      <c r="B5118" s="104" t="s">
        <v>5683</v>
      </c>
      <c r="C5118" t="s">
        <v>7940</v>
      </c>
    </row>
    <row r="5119" spans="1:3">
      <c r="A5119" s="57" t="s">
        <v>3366</v>
      </c>
      <c r="B5119" s="104" t="s">
        <v>407</v>
      </c>
      <c r="C5119" t="s">
        <v>7940</v>
      </c>
    </row>
    <row r="5120" spans="1:3">
      <c r="A5120" s="57" t="s">
        <v>3213</v>
      </c>
      <c r="B5120" s="104" t="s">
        <v>408</v>
      </c>
      <c r="C5120" t="s">
        <v>7940</v>
      </c>
    </row>
    <row r="5121" spans="1:3">
      <c r="A5121" s="57" t="s">
        <v>3213</v>
      </c>
      <c r="B5121" s="104" t="s">
        <v>409</v>
      </c>
      <c r="C5121" t="s">
        <v>7940</v>
      </c>
    </row>
    <row r="5122" spans="1:3">
      <c r="A5122" s="57" t="s">
        <v>3213</v>
      </c>
      <c r="B5122" s="104" t="s">
        <v>410</v>
      </c>
      <c r="C5122" t="s">
        <v>7940</v>
      </c>
    </row>
    <row r="5123" spans="1:3">
      <c r="A5123" s="57" t="s">
        <v>3383</v>
      </c>
      <c r="B5123" s="104" t="s">
        <v>2107</v>
      </c>
      <c r="C5123" t="s">
        <v>7940</v>
      </c>
    </row>
    <row r="5124" spans="1:3">
      <c r="A5124" s="57" t="s">
        <v>3384</v>
      </c>
      <c r="B5124" s="104" t="s">
        <v>6383</v>
      </c>
      <c r="C5124" t="s">
        <v>7940</v>
      </c>
    </row>
    <row r="5125" spans="1:3">
      <c r="A5125" s="57" t="s">
        <v>3385</v>
      </c>
      <c r="B5125" s="104" t="s">
        <v>2311</v>
      </c>
      <c r="C5125" t="s">
        <v>7940</v>
      </c>
    </row>
    <row r="5126" spans="1:3">
      <c r="A5126" s="57" t="s">
        <v>3386</v>
      </c>
      <c r="B5126" s="104" t="s">
        <v>6386</v>
      </c>
      <c r="C5126" t="s">
        <v>7940</v>
      </c>
    </row>
    <row r="5127" spans="1:3">
      <c r="A5127" s="57"/>
      <c r="B5127" s="104" t="s">
        <v>6614</v>
      </c>
      <c r="C5127" t="s">
        <v>7940</v>
      </c>
    </row>
    <row r="5128" spans="1:3">
      <c r="A5128" s="57"/>
      <c r="B5128" s="104" t="s">
        <v>6615</v>
      </c>
      <c r="C5128" t="s">
        <v>7940</v>
      </c>
    </row>
    <row r="5129" spans="1:3">
      <c r="A5129" s="57"/>
      <c r="B5129" s="104" t="s">
        <v>411</v>
      </c>
      <c r="C5129" t="s">
        <v>7940</v>
      </c>
    </row>
    <row r="5130" spans="1:3">
      <c r="A5130" s="57"/>
      <c r="B5130" s="104" t="s">
        <v>412</v>
      </c>
      <c r="C5130" t="s">
        <v>7940</v>
      </c>
    </row>
    <row r="5131" spans="1:3">
      <c r="A5131" s="57"/>
      <c r="B5131" s="104" t="s">
        <v>413</v>
      </c>
      <c r="C5131" t="s">
        <v>7940</v>
      </c>
    </row>
    <row r="5132" spans="1:3">
      <c r="A5132" s="57" t="s">
        <v>3387</v>
      </c>
      <c r="B5132" s="104" t="s">
        <v>2303</v>
      </c>
      <c r="C5132" t="s">
        <v>7940</v>
      </c>
    </row>
    <row r="5133" spans="1:3">
      <c r="A5133" s="57" t="s">
        <v>3388</v>
      </c>
      <c r="B5133" s="104" t="s">
        <v>2331</v>
      </c>
      <c r="C5133" t="s">
        <v>7940</v>
      </c>
    </row>
    <row r="5134" spans="1:3">
      <c r="A5134" s="57" t="s">
        <v>3192</v>
      </c>
      <c r="B5134" s="104" t="s">
        <v>6389</v>
      </c>
      <c r="C5134" t="s">
        <v>7940</v>
      </c>
    </row>
    <row r="5135" spans="1:3">
      <c r="A5135" s="57" t="s">
        <v>3192</v>
      </c>
      <c r="B5135" s="104" t="s">
        <v>6391</v>
      </c>
      <c r="C5135" t="s">
        <v>7940</v>
      </c>
    </row>
    <row r="5136" spans="1:3">
      <c r="A5136" s="57"/>
      <c r="B5136" s="104" t="s">
        <v>414</v>
      </c>
      <c r="C5136" t="s">
        <v>7940</v>
      </c>
    </row>
    <row r="5137" spans="1:3">
      <c r="A5137" s="57"/>
      <c r="B5137" s="104" t="s">
        <v>415</v>
      </c>
      <c r="C5137" t="s">
        <v>7940</v>
      </c>
    </row>
    <row r="5138" spans="1:3">
      <c r="A5138" s="57" t="s">
        <v>3213</v>
      </c>
      <c r="B5138" s="104" t="s">
        <v>2318</v>
      </c>
      <c r="C5138" t="s">
        <v>7940</v>
      </c>
    </row>
    <row r="5139" spans="1:3">
      <c r="A5139" s="57" t="s">
        <v>3389</v>
      </c>
      <c r="B5139" s="104" t="s">
        <v>416</v>
      </c>
      <c r="C5139" t="s">
        <v>7940</v>
      </c>
    </row>
    <row r="5140" spans="1:3">
      <c r="A5140" s="57" t="s">
        <v>3389</v>
      </c>
      <c r="B5140" s="104" t="s">
        <v>417</v>
      </c>
      <c r="C5140" t="s">
        <v>7940</v>
      </c>
    </row>
    <row r="5141" spans="1:3">
      <c r="A5141" s="57" t="s">
        <v>3192</v>
      </c>
      <c r="B5141" s="104" t="s">
        <v>418</v>
      </c>
      <c r="C5141" t="s">
        <v>7940</v>
      </c>
    </row>
    <row r="5142" spans="1:3">
      <c r="A5142" s="57" t="s">
        <v>3390</v>
      </c>
      <c r="B5142" s="104" t="s">
        <v>2071</v>
      </c>
      <c r="C5142" t="s">
        <v>7940</v>
      </c>
    </row>
    <row r="5143" spans="1:3">
      <c r="A5143" s="57" t="s">
        <v>3391</v>
      </c>
      <c r="B5143" s="104" t="s">
        <v>6394</v>
      </c>
      <c r="C5143" t="s">
        <v>7940</v>
      </c>
    </row>
    <row r="5144" spans="1:3">
      <c r="A5144" s="57" t="s">
        <v>2033</v>
      </c>
      <c r="B5144" s="104" t="s">
        <v>6396</v>
      </c>
      <c r="C5144" t="s">
        <v>7940</v>
      </c>
    </row>
    <row r="5145" spans="1:3">
      <c r="A5145" s="57" t="s">
        <v>1150</v>
      </c>
      <c r="B5145" s="104" t="s">
        <v>2329</v>
      </c>
      <c r="C5145" t="s">
        <v>7940</v>
      </c>
    </row>
    <row r="5146" spans="1:3">
      <c r="A5146" s="57" t="s">
        <v>3392</v>
      </c>
      <c r="B5146" s="104" t="s">
        <v>2448</v>
      </c>
      <c r="C5146" t="s">
        <v>7940</v>
      </c>
    </row>
    <row r="5147" spans="1:3">
      <c r="A5147" s="57" t="s">
        <v>3393</v>
      </c>
      <c r="B5147" s="104" t="s">
        <v>2109</v>
      </c>
      <c r="C5147" t="s">
        <v>7940</v>
      </c>
    </row>
    <row r="5148" spans="1:3">
      <c r="A5148" s="57" t="s">
        <v>3394</v>
      </c>
      <c r="B5148" s="104" t="s">
        <v>2066</v>
      </c>
      <c r="C5148" t="s">
        <v>7940</v>
      </c>
    </row>
    <row r="5149" spans="1:3">
      <c r="A5149" s="57" t="s">
        <v>3395</v>
      </c>
      <c r="B5149" s="104" t="s">
        <v>419</v>
      </c>
      <c r="C5149" t="s">
        <v>7940</v>
      </c>
    </row>
    <row r="5150" spans="1:3">
      <c r="A5150" s="57"/>
      <c r="B5150" s="104" t="s">
        <v>420</v>
      </c>
      <c r="C5150" t="s">
        <v>7940</v>
      </c>
    </row>
    <row r="5151" spans="1:3">
      <c r="A5151" s="57"/>
      <c r="B5151" s="104" t="s">
        <v>421</v>
      </c>
      <c r="C5151" t="s">
        <v>7940</v>
      </c>
    </row>
    <row r="5152" spans="1:3">
      <c r="A5152" s="57"/>
      <c r="B5152" s="104" t="s">
        <v>422</v>
      </c>
      <c r="C5152" t="s">
        <v>7940</v>
      </c>
    </row>
    <row r="5153" spans="1:3">
      <c r="A5153" s="57"/>
      <c r="B5153" s="104" t="s">
        <v>423</v>
      </c>
      <c r="C5153" t="s">
        <v>7940</v>
      </c>
    </row>
    <row r="5154" spans="1:3">
      <c r="A5154" s="57"/>
      <c r="B5154" s="104" t="s">
        <v>424</v>
      </c>
      <c r="C5154" t="s">
        <v>7940</v>
      </c>
    </row>
    <row r="5155" spans="1:3">
      <c r="A5155" s="57"/>
      <c r="B5155" s="104" t="s">
        <v>425</v>
      </c>
      <c r="C5155" t="s">
        <v>7940</v>
      </c>
    </row>
    <row r="5156" spans="1:3">
      <c r="A5156" s="57" t="s">
        <v>3396</v>
      </c>
      <c r="B5156" s="104" t="s">
        <v>2064</v>
      </c>
      <c r="C5156" t="s">
        <v>7940</v>
      </c>
    </row>
    <row r="5157" spans="1:3">
      <c r="A5157" s="57" t="s">
        <v>4653</v>
      </c>
      <c r="B5157" s="104" t="s">
        <v>2068</v>
      </c>
      <c r="C5157" t="s">
        <v>7940</v>
      </c>
    </row>
    <row r="5158" spans="1:3">
      <c r="A5158" s="57" t="s">
        <v>4651</v>
      </c>
      <c r="B5158" s="104" t="s">
        <v>6401</v>
      </c>
      <c r="C5158" t="s">
        <v>7940</v>
      </c>
    </row>
    <row r="5159" spans="1:3">
      <c r="A5159" s="57" t="s">
        <v>3397</v>
      </c>
      <c r="B5159" s="104" t="s">
        <v>6404</v>
      </c>
      <c r="C5159" t="s">
        <v>7940</v>
      </c>
    </row>
    <row r="5160" spans="1:3">
      <c r="A5160" s="57" t="s">
        <v>3398</v>
      </c>
      <c r="B5160" s="104" t="s">
        <v>6393</v>
      </c>
      <c r="C5160" t="s">
        <v>7940</v>
      </c>
    </row>
    <row r="5161" spans="1:3">
      <c r="A5161" s="57" t="s">
        <v>3399</v>
      </c>
      <c r="B5161" s="104" t="s">
        <v>2433</v>
      </c>
      <c r="C5161" t="s">
        <v>7940</v>
      </c>
    </row>
    <row r="5162" spans="1:3">
      <c r="A5162" s="57"/>
      <c r="B5162" s="104" t="s">
        <v>6648</v>
      </c>
      <c r="C5162" t="s">
        <v>7940</v>
      </c>
    </row>
    <row r="5163" spans="1:3">
      <c r="A5163" s="57" t="s">
        <v>3395</v>
      </c>
      <c r="B5163" s="104" t="s">
        <v>426</v>
      </c>
      <c r="C5163" t="s">
        <v>7940</v>
      </c>
    </row>
    <row r="5164" spans="1:3">
      <c r="A5164" s="57" t="s">
        <v>3400</v>
      </c>
      <c r="B5164" s="104" t="s">
        <v>2148</v>
      </c>
      <c r="C5164" t="s">
        <v>7940</v>
      </c>
    </row>
    <row r="5165" spans="1:3">
      <c r="A5165" s="57" t="s">
        <v>3401</v>
      </c>
      <c r="B5165" s="104" t="s">
        <v>2114</v>
      </c>
      <c r="C5165" t="s">
        <v>7940</v>
      </c>
    </row>
    <row r="5166" spans="1:3">
      <c r="A5166" s="57" t="s">
        <v>3402</v>
      </c>
      <c r="B5166" s="104" t="s">
        <v>2179</v>
      </c>
      <c r="C5166" t="s">
        <v>7940</v>
      </c>
    </row>
    <row r="5167" spans="1:3">
      <c r="A5167" s="57" t="s">
        <v>3395</v>
      </c>
      <c r="B5167" s="104" t="s">
        <v>6409</v>
      </c>
      <c r="C5167" t="s">
        <v>7940</v>
      </c>
    </row>
    <row r="5168" spans="1:3">
      <c r="A5168" s="57"/>
      <c r="B5168" s="104" t="s">
        <v>6418</v>
      </c>
      <c r="C5168" t="s">
        <v>7940</v>
      </c>
    </row>
    <row r="5169" spans="1:3">
      <c r="A5169" s="57" t="s">
        <v>3403</v>
      </c>
      <c r="B5169" s="104" t="s">
        <v>6421</v>
      </c>
      <c r="C5169" t="s">
        <v>7940</v>
      </c>
    </row>
    <row r="5170" spans="1:3">
      <c r="A5170" s="57" t="s">
        <v>3404</v>
      </c>
      <c r="B5170" s="104" t="s">
        <v>6668</v>
      </c>
      <c r="C5170" t="s">
        <v>7940</v>
      </c>
    </row>
    <row r="5171" spans="1:3">
      <c r="A5171" s="57" t="s">
        <v>3404</v>
      </c>
      <c r="B5171" s="104" t="s">
        <v>6670</v>
      </c>
      <c r="C5171" t="s">
        <v>7940</v>
      </c>
    </row>
    <row r="5172" spans="1:3">
      <c r="A5172" s="57" t="s">
        <v>3405</v>
      </c>
      <c r="B5172" s="104" t="s">
        <v>6426</v>
      </c>
      <c r="C5172" t="s">
        <v>7940</v>
      </c>
    </row>
    <row r="5173" spans="1:3">
      <c r="A5173" s="57" t="s">
        <v>3406</v>
      </c>
      <c r="B5173" s="104" t="s">
        <v>6427</v>
      </c>
      <c r="C5173" t="s">
        <v>7940</v>
      </c>
    </row>
    <row r="5174" spans="1:3">
      <c r="A5174" s="57" t="s">
        <v>3407</v>
      </c>
      <c r="B5174" s="104" t="s">
        <v>6428</v>
      </c>
      <c r="C5174" t="s">
        <v>7940</v>
      </c>
    </row>
    <row r="5175" spans="1:3">
      <c r="A5175" s="57" t="s">
        <v>3408</v>
      </c>
      <c r="B5175" s="104" t="s">
        <v>2152</v>
      </c>
      <c r="C5175" t="s">
        <v>7940</v>
      </c>
    </row>
    <row r="5176" spans="1:3">
      <c r="A5176" s="57" t="s">
        <v>3409</v>
      </c>
      <c r="B5176" s="104" t="s">
        <v>6433</v>
      </c>
      <c r="C5176" t="s">
        <v>7940</v>
      </c>
    </row>
    <row r="5177" spans="1:3">
      <c r="A5177" s="57" t="s">
        <v>3410</v>
      </c>
      <c r="B5177" s="104" t="s">
        <v>6436</v>
      </c>
      <c r="C5177" t="s">
        <v>7940</v>
      </c>
    </row>
    <row r="5178" spans="1:3">
      <c r="A5178" s="57" t="s">
        <v>3411</v>
      </c>
      <c r="B5178" s="104" t="s">
        <v>6399</v>
      </c>
      <c r="C5178" t="s">
        <v>7940</v>
      </c>
    </row>
    <row r="5179" spans="1:3">
      <c r="A5179" s="57" t="s">
        <v>3412</v>
      </c>
      <c r="B5179" s="104" t="s">
        <v>6441</v>
      </c>
      <c r="C5179" t="s">
        <v>7940</v>
      </c>
    </row>
    <row r="5180" spans="1:3">
      <c r="A5180" s="57" t="s">
        <v>3413</v>
      </c>
      <c r="B5180" s="104" t="s">
        <v>6444</v>
      </c>
      <c r="C5180" t="s">
        <v>7940</v>
      </c>
    </row>
    <row r="5181" spans="1:3">
      <c r="A5181" s="57" t="s">
        <v>3414</v>
      </c>
      <c r="B5181" s="104" t="s">
        <v>6447</v>
      </c>
      <c r="C5181" t="s">
        <v>7940</v>
      </c>
    </row>
    <row r="5182" spans="1:3">
      <c r="A5182" s="57" t="s">
        <v>3415</v>
      </c>
      <c r="B5182" s="104" t="s">
        <v>2413</v>
      </c>
      <c r="C5182" t="s">
        <v>7940</v>
      </c>
    </row>
    <row r="5183" spans="1:3">
      <c r="A5183" s="57" t="s">
        <v>3382</v>
      </c>
      <c r="B5183" s="104" t="s">
        <v>6452</v>
      </c>
      <c r="C5183" t="s">
        <v>7940</v>
      </c>
    </row>
    <row r="5184" spans="1:3">
      <c r="A5184" s="57" t="s">
        <v>3416</v>
      </c>
      <c r="B5184" s="104" t="s">
        <v>6455</v>
      </c>
      <c r="C5184" t="s">
        <v>7940</v>
      </c>
    </row>
    <row r="5185" spans="1:3">
      <c r="A5185" s="57" t="s">
        <v>3417</v>
      </c>
      <c r="B5185" s="104" t="s">
        <v>6458</v>
      </c>
      <c r="C5185" t="s">
        <v>7940</v>
      </c>
    </row>
    <row r="5186" spans="1:3">
      <c r="A5186" s="57" t="s">
        <v>3418</v>
      </c>
      <c r="B5186" s="104" t="s">
        <v>2174</v>
      </c>
      <c r="C5186" t="s">
        <v>7940</v>
      </c>
    </row>
    <row r="5187" spans="1:3">
      <c r="A5187" s="57" t="s">
        <v>3419</v>
      </c>
      <c r="B5187" s="104" t="s">
        <v>6462</v>
      </c>
      <c r="C5187" t="s">
        <v>7940</v>
      </c>
    </row>
    <row r="5188" spans="1:3">
      <c r="A5188" s="57" t="s">
        <v>3420</v>
      </c>
      <c r="B5188" s="104" t="s">
        <v>6464</v>
      </c>
      <c r="C5188" t="s">
        <v>7940</v>
      </c>
    </row>
    <row r="5189" spans="1:3">
      <c r="A5189" s="57" t="s">
        <v>3421</v>
      </c>
      <c r="B5189" s="104" t="s">
        <v>6466</v>
      </c>
      <c r="C5189" t="s">
        <v>7940</v>
      </c>
    </row>
    <row r="5190" spans="1:3">
      <c r="A5190" s="57" t="s">
        <v>3422</v>
      </c>
      <c r="B5190" s="104" t="s">
        <v>6469</v>
      </c>
      <c r="C5190" t="s">
        <v>7940</v>
      </c>
    </row>
    <row r="5191" spans="1:3">
      <c r="A5191" s="57" t="s">
        <v>3423</v>
      </c>
      <c r="B5191" s="104" t="s">
        <v>6472</v>
      </c>
      <c r="C5191" t="s">
        <v>7940</v>
      </c>
    </row>
    <row r="5192" spans="1:3">
      <c r="A5192" s="57" t="s">
        <v>3424</v>
      </c>
      <c r="B5192" s="104" t="s">
        <v>6474</v>
      </c>
      <c r="C5192" t="s">
        <v>7940</v>
      </c>
    </row>
    <row r="5193" spans="1:3">
      <c r="A5193" s="57" t="s">
        <v>3425</v>
      </c>
      <c r="B5193" s="104" t="s">
        <v>6477</v>
      </c>
      <c r="C5193" t="s">
        <v>7940</v>
      </c>
    </row>
    <row r="5194" spans="1:3">
      <c r="A5194" s="59" t="s">
        <v>3426</v>
      </c>
      <c r="B5194" s="104" t="s">
        <v>6480</v>
      </c>
      <c r="C5194" t="s">
        <v>7940</v>
      </c>
    </row>
    <row r="5195" spans="1:3">
      <c r="A5195" s="59" t="s">
        <v>3427</v>
      </c>
      <c r="B5195" s="104" t="s">
        <v>6483</v>
      </c>
      <c r="C5195" t="s">
        <v>7940</v>
      </c>
    </row>
    <row r="5196" spans="1:3">
      <c r="A5196" s="59" t="s">
        <v>3428</v>
      </c>
      <c r="B5196" s="104" t="s">
        <v>6486</v>
      </c>
      <c r="C5196" t="s">
        <v>7940</v>
      </c>
    </row>
    <row r="5197" spans="1:3">
      <c r="A5197" s="59" t="s">
        <v>3429</v>
      </c>
      <c r="B5197" s="104" t="s">
        <v>6489</v>
      </c>
      <c r="C5197" t="s">
        <v>7940</v>
      </c>
    </row>
    <row r="5198" spans="1:3">
      <c r="A5198" s="59" t="s">
        <v>3430</v>
      </c>
      <c r="B5198" s="104" t="s">
        <v>6492</v>
      </c>
      <c r="C5198" t="s">
        <v>7940</v>
      </c>
    </row>
    <row r="5199" spans="1:3">
      <c r="A5199" s="59" t="s">
        <v>3431</v>
      </c>
      <c r="B5199" s="104" t="s">
        <v>6495</v>
      </c>
      <c r="C5199" t="s">
        <v>7940</v>
      </c>
    </row>
    <row r="5200" spans="1:3">
      <c r="A5200" s="59" t="s">
        <v>3382</v>
      </c>
      <c r="B5200" s="104" t="s">
        <v>6468</v>
      </c>
      <c r="C5200" t="s">
        <v>7940</v>
      </c>
    </row>
    <row r="5201" spans="1:3">
      <c r="A5201" s="59" t="s">
        <v>3222</v>
      </c>
      <c r="B5201" s="104" t="s">
        <v>6500</v>
      </c>
      <c r="C5201" t="s">
        <v>7940</v>
      </c>
    </row>
    <row r="5202" spans="1:3">
      <c r="A5202" s="59" t="s">
        <v>3432</v>
      </c>
      <c r="B5202" s="104" t="s">
        <v>6502</v>
      </c>
      <c r="C5202" t="s">
        <v>7940</v>
      </c>
    </row>
    <row r="5203" spans="1:3">
      <c r="A5203" s="59" t="s">
        <v>3433</v>
      </c>
      <c r="B5203" s="104" t="s">
        <v>6505</v>
      </c>
      <c r="C5203" t="s">
        <v>7940</v>
      </c>
    </row>
    <row r="5204" spans="1:3">
      <c r="A5204" s="59" t="s">
        <v>3434</v>
      </c>
      <c r="B5204" s="104" t="s">
        <v>6506</v>
      </c>
      <c r="C5204" t="s">
        <v>7940</v>
      </c>
    </row>
    <row r="5205" spans="1:3">
      <c r="A5205" s="59" t="s">
        <v>3237</v>
      </c>
      <c r="B5205" s="104" t="s">
        <v>427</v>
      </c>
      <c r="C5205" t="s">
        <v>7940</v>
      </c>
    </row>
    <row r="5206" spans="1:3">
      <c r="A5206" s="59" t="s">
        <v>3237</v>
      </c>
      <c r="B5206" s="104" t="s">
        <v>428</v>
      </c>
      <c r="C5206" t="s">
        <v>7940</v>
      </c>
    </row>
    <row r="5207" spans="1:3">
      <c r="A5207" s="59" t="s">
        <v>3237</v>
      </c>
      <c r="B5207" s="104" t="s">
        <v>429</v>
      </c>
      <c r="C5207" t="s">
        <v>7940</v>
      </c>
    </row>
    <row r="5208" spans="1:3">
      <c r="A5208" s="59" t="s">
        <v>3237</v>
      </c>
      <c r="B5208" s="104" t="s">
        <v>430</v>
      </c>
      <c r="C5208" t="s">
        <v>7940</v>
      </c>
    </row>
    <row r="5209" spans="1:3">
      <c r="A5209" s="59" t="s">
        <v>3237</v>
      </c>
      <c r="B5209" s="104" t="s">
        <v>431</v>
      </c>
      <c r="C5209" t="s">
        <v>7940</v>
      </c>
    </row>
    <row r="5210" spans="1:3">
      <c r="A5210" s="59" t="s">
        <v>3435</v>
      </c>
      <c r="B5210" s="104" t="s">
        <v>6507</v>
      </c>
      <c r="C5210" t="s">
        <v>7940</v>
      </c>
    </row>
    <row r="5211" spans="1:3">
      <c r="A5211" s="59" t="s">
        <v>3237</v>
      </c>
      <c r="B5211" s="104" t="s">
        <v>5718</v>
      </c>
      <c r="C5211" t="s">
        <v>7940</v>
      </c>
    </row>
    <row r="5212" spans="1:3">
      <c r="A5212" s="59" t="s">
        <v>3436</v>
      </c>
      <c r="B5212" s="104" t="s">
        <v>5719</v>
      </c>
      <c r="C5212" t="s">
        <v>7940</v>
      </c>
    </row>
    <row r="5213" spans="1:3">
      <c r="A5213" s="59" t="s">
        <v>3437</v>
      </c>
      <c r="B5213" s="104" t="s">
        <v>6510</v>
      </c>
      <c r="C5213" t="s">
        <v>7940</v>
      </c>
    </row>
    <row r="5214" spans="1:3">
      <c r="A5214" s="59" t="s">
        <v>3438</v>
      </c>
      <c r="B5214" s="104" t="s">
        <v>6512</v>
      </c>
      <c r="C5214" t="s">
        <v>7940</v>
      </c>
    </row>
    <row r="5215" spans="1:3">
      <c r="A5215" s="59" t="s">
        <v>3439</v>
      </c>
      <c r="B5215" s="104" t="s">
        <v>6513</v>
      </c>
      <c r="C5215" t="s">
        <v>7940</v>
      </c>
    </row>
    <row r="5216" spans="1:3">
      <c r="A5216" s="59" t="s">
        <v>3440</v>
      </c>
      <c r="B5216" s="104" t="s">
        <v>6514</v>
      </c>
      <c r="C5216" t="s">
        <v>7940</v>
      </c>
    </row>
    <row r="5217" spans="1:3">
      <c r="A5217" s="59" t="s">
        <v>2043</v>
      </c>
      <c r="B5217" s="104" t="s">
        <v>432</v>
      </c>
      <c r="C5217" t="s">
        <v>7940</v>
      </c>
    </row>
    <row r="5218" spans="1:3">
      <c r="A5218" s="60" t="s">
        <v>3441</v>
      </c>
      <c r="B5218" s="104" t="s">
        <v>2576</v>
      </c>
      <c r="C5218" t="s">
        <v>7940</v>
      </c>
    </row>
    <row r="5219" spans="1:3">
      <c r="A5219" s="59" t="s">
        <v>2043</v>
      </c>
      <c r="B5219" s="104" t="s">
        <v>2590</v>
      </c>
      <c r="C5219" t="s">
        <v>7940</v>
      </c>
    </row>
    <row r="5220" spans="1:3">
      <c r="A5220" s="59" t="s">
        <v>2043</v>
      </c>
      <c r="B5220" s="104" t="s">
        <v>433</v>
      </c>
      <c r="C5220" t="s">
        <v>7940</v>
      </c>
    </row>
    <row r="5221" spans="1:3">
      <c r="A5221" s="59" t="s">
        <v>2043</v>
      </c>
      <c r="B5221" s="104" t="s">
        <v>434</v>
      </c>
      <c r="C5221" t="s">
        <v>7940</v>
      </c>
    </row>
    <row r="5222" spans="1:3">
      <c r="A5222" s="59" t="s">
        <v>2043</v>
      </c>
      <c r="B5222" s="104" t="s">
        <v>435</v>
      </c>
      <c r="C5222" t="s">
        <v>7940</v>
      </c>
    </row>
    <row r="5223" spans="1:3">
      <c r="A5223" s="59" t="s">
        <v>2043</v>
      </c>
      <c r="B5223" s="104" t="s">
        <v>436</v>
      </c>
      <c r="C5223" t="s">
        <v>7940</v>
      </c>
    </row>
    <row r="5224" spans="1:3">
      <c r="A5224" s="59" t="s">
        <v>2043</v>
      </c>
      <c r="B5224" s="104" t="s">
        <v>437</v>
      </c>
      <c r="C5224" t="s">
        <v>7940</v>
      </c>
    </row>
    <row r="5225" spans="1:3">
      <c r="A5225" s="59" t="s">
        <v>2043</v>
      </c>
      <c r="B5225" s="104" t="s">
        <v>438</v>
      </c>
      <c r="C5225" t="s">
        <v>7940</v>
      </c>
    </row>
    <row r="5226" spans="1:3">
      <c r="A5226" s="59" t="s">
        <v>2043</v>
      </c>
      <c r="B5226" s="104" t="s">
        <v>439</v>
      </c>
      <c r="C5226" t="s">
        <v>7940</v>
      </c>
    </row>
    <row r="5227" spans="1:3">
      <c r="A5227" s="59" t="s">
        <v>2043</v>
      </c>
      <c r="B5227" s="104" t="s">
        <v>440</v>
      </c>
      <c r="C5227" t="s">
        <v>7940</v>
      </c>
    </row>
    <row r="5228" spans="1:3">
      <c r="A5228" s="59" t="s">
        <v>2043</v>
      </c>
      <c r="B5228" s="104" t="s">
        <v>441</v>
      </c>
      <c r="C5228" t="s">
        <v>7940</v>
      </c>
    </row>
    <row r="5229" spans="1:3">
      <c r="A5229" s="59" t="s">
        <v>2043</v>
      </c>
      <c r="B5229" s="104" t="s">
        <v>442</v>
      </c>
      <c r="C5229" t="s">
        <v>7940</v>
      </c>
    </row>
    <row r="5230" spans="1:3">
      <c r="A5230" s="59"/>
      <c r="B5230" s="104" t="s">
        <v>6016</v>
      </c>
      <c r="C5230" t="s">
        <v>7940</v>
      </c>
    </row>
    <row r="5231" spans="1:3">
      <c r="A5231" s="59" t="s">
        <v>2043</v>
      </c>
      <c r="B5231" s="104" t="s">
        <v>443</v>
      </c>
      <c r="C5231" t="s">
        <v>7940</v>
      </c>
    </row>
    <row r="5232" spans="1:3">
      <c r="A5232" s="59" t="s">
        <v>2043</v>
      </c>
      <c r="B5232" s="104" t="s">
        <v>444</v>
      </c>
      <c r="C5232" t="s">
        <v>7940</v>
      </c>
    </row>
    <row r="5233" spans="1:3">
      <c r="A5233" s="59" t="s">
        <v>2043</v>
      </c>
      <c r="B5233" s="104" t="s">
        <v>445</v>
      </c>
      <c r="C5233" t="s">
        <v>7940</v>
      </c>
    </row>
    <row r="5234" spans="1:3">
      <c r="A5234" s="59" t="s">
        <v>2043</v>
      </c>
      <c r="B5234" s="104" t="s">
        <v>446</v>
      </c>
      <c r="C5234" t="s">
        <v>7940</v>
      </c>
    </row>
    <row r="5235" spans="1:3">
      <c r="A5235" s="59" t="s">
        <v>2043</v>
      </c>
      <c r="B5235" s="104" t="s">
        <v>447</v>
      </c>
      <c r="C5235" t="s">
        <v>7940</v>
      </c>
    </row>
    <row r="5236" spans="1:3">
      <c r="A5236" s="59" t="s">
        <v>2043</v>
      </c>
      <c r="B5236" s="104" t="s">
        <v>448</v>
      </c>
      <c r="C5236" t="s">
        <v>7940</v>
      </c>
    </row>
    <row r="5237" spans="1:3">
      <c r="A5237" s="59" t="s">
        <v>2043</v>
      </c>
      <c r="B5237" s="104" t="s">
        <v>449</v>
      </c>
      <c r="C5237" t="s">
        <v>7940</v>
      </c>
    </row>
    <row r="5238" spans="1:3">
      <c r="A5238" s="59" t="s">
        <v>2043</v>
      </c>
      <c r="B5238" s="104" t="s">
        <v>450</v>
      </c>
      <c r="C5238" t="s">
        <v>7940</v>
      </c>
    </row>
    <row r="5239" spans="1:3">
      <c r="A5239" s="59" t="s">
        <v>2043</v>
      </c>
      <c r="B5239" s="104" t="s">
        <v>451</v>
      </c>
      <c r="C5239" t="s">
        <v>7940</v>
      </c>
    </row>
    <row r="5240" spans="1:3">
      <c r="A5240" s="59" t="s">
        <v>2043</v>
      </c>
      <c r="B5240" s="104" t="s">
        <v>452</v>
      </c>
      <c r="C5240" t="s">
        <v>7940</v>
      </c>
    </row>
    <row r="5241" spans="1:3">
      <c r="A5241" s="59" t="s">
        <v>2043</v>
      </c>
      <c r="B5241" s="104" t="s">
        <v>453</v>
      </c>
      <c r="C5241" t="s">
        <v>7940</v>
      </c>
    </row>
    <row r="5242" spans="1:3">
      <c r="A5242" s="59" t="s">
        <v>2043</v>
      </c>
      <c r="B5242" s="104" t="s">
        <v>454</v>
      </c>
      <c r="C5242" t="s">
        <v>7940</v>
      </c>
    </row>
    <row r="5243" spans="1:3">
      <c r="A5243" s="59" t="s">
        <v>2043</v>
      </c>
      <c r="B5243" s="104" t="s">
        <v>455</v>
      </c>
      <c r="C5243" t="s">
        <v>7940</v>
      </c>
    </row>
    <row r="5244" spans="1:3">
      <c r="A5244" s="59" t="s">
        <v>2043</v>
      </c>
      <c r="B5244" s="104" t="s">
        <v>456</v>
      </c>
      <c r="C5244" t="s">
        <v>7940</v>
      </c>
    </row>
    <row r="5245" spans="1:3">
      <c r="A5245" s="59" t="s">
        <v>2043</v>
      </c>
      <c r="B5245" s="104" t="s">
        <v>457</v>
      </c>
      <c r="C5245" t="s">
        <v>7940</v>
      </c>
    </row>
    <row r="5246" spans="1:3">
      <c r="A5246" s="59" t="s">
        <v>2043</v>
      </c>
      <c r="B5246" s="104" t="s">
        <v>458</v>
      </c>
      <c r="C5246" t="s">
        <v>7940</v>
      </c>
    </row>
    <row r="5247" spans="1:3">
      <c r="A5247" s="59" t="s">
        <v>3442</v>
      </c>
      <c r="B5247" s="104" t="s">
        <v>459</v>
      </c>
      <c r="C5247" t="s">
        <v>7940</v>
      </c>
    </row>
    <row r="5248" spans="1:3">
      <c r="A5248" s="59" t="s">
        <v>2043</v>
      </c>
      <c r="B5248" s="104" t="s">
        <v>460</v>
      </c>
      <c r="C5248" t="s">
        <v>7940</v>
      </c>
    </row>
    <row r="5249" spans="1:3">
      <c r="A5249" s="59" t="s">
        <v>2043</v>
      </c>
      <c r="B5249" s="104" t="s">
        <v>461</v>
      </c>
      <c r="C5249" t="s">
        <v>7940</v>
      </c>
    </row>
    <row r="5250" spans="1:3">
      <c r="A5250" s="59" t="s">
        <v>2043</v>
      </c>
      <c r="B5250" s="104" t="s">
        <v>462</v>
      </c>
      <c r="C5250" t="s">
        <v>7940</v>
      </c>
    </row>
    <row r="5251" spans="1:3">
      <c r="A5251" s="59" t="s">
        <v>2043</v>
      </c>
      <c r="B5251" s="104" t="s">
        <v>463</v>
      </c>
      <c r="C5251" t="s">
        <v>7940</v>
      </c>
    </row>
    <row r="5252" spans="1:3">
      <c r="A5252" s="59" t="s">
        <v>2043</v>
      </c>
      <c r="B5252" s="104" t="s">
        <v>464</v>
      </c>
      <c r="C5252" t="s">
        <v>7940</v>
      </c>
    </row>
    <row r="5253" spans="1:3">
      <c r="A5253" s="59" t="s">
        <v>2043</v>
      </c>
      <c r="B5253" s="104" t="s">
        <v>465</v>
      </c>
      <c r="C5253" t="s">
        <v>7940</v>
      </c>
    </row>
    <row r="5254" spans="1:3">
      <c r="A5254" s="59" t="s">
        <v>2043</v>
      </c>
      <c r="B5254" s="104" t="s">
        <v>466</v>
      </c>
      <c r="C5254" t="s">
        <v>7940</v>
      </c>
    </row>
    <row r="5255" spans="1:3">
      <c r="A5255" s="59" t="s">
        <v>2043</v>
      </c>
      <c r="B5255" s="104" t="s">
        <v>467</v>
      </c>
      <c r="C5255" t="s">
        <v>7940</v>
      </c>
    </row>
    <row r="5256" spans="1:3">
      <c r="A5256" s="59" t="s">
        <v>2043</v>
      </c>
      <c r="B5256" s="104" t="s">
        <v>468</v>
      </c>
      <c r="C5256" t="s">
        <v>7940</v>
      </c>
    </row>
    <row r="5257" spans="1:3">
      <c r="A5257" s="59" t="s">
        <v>2043</v>
      </c>
      <c r="B5257" s="104" t="s">
        <v>469</v>
      </c>
      <c r="C5257" t="s">
        <v>7940</v>
      </c>
    </row>
    <row r="5258" spans="1:3">
      <c r="A5258" s="59" t="s">
        <v>2043</v>
      </c>
      <c r="B5258" s="104" t="s">
        <v>470</v>
      </c>
      <c r="C5258" t="s">
        <v>7940</v>
      </c>
    </row>
    <row r="5259" spans="1:3">
      <c r="A5259" s="59" t="s">
        <v>2043</v>
      </c>
      <c r="B5259" s="104" t="s">
        <v>471</v>
      </c>
      <c r="C5259" t="s">
        <v>7940</v>
      </c>
    </row>
    <row r="5260" spans="1:3">
      <c r="A5260" s="59" t="s">
        <v>2043</v>
      </c>
      <c r="B5260" s="104" t="s">
        <v>472</v>
      </c>
      <c r="C5260" t="s">
        <v>7940</v>
      </c>
    </row>
    <row r="5261" spans="1:3">
      <c r="A5261" s="59" t="s">
        <v>2043</v>
      </c>
      <c r="B5261" s="104" t="s">
        <v>473</v>
      </c>
      <c r="C5261" t="s">
        <v>7940</v>
      </c>
    </row>
    <row r="5262" spans="1:3">
      <c r="A5262" s="59" t="s">
        <v>3443</v>
      </c>
      <c r="B5262" s="104" t="s">
        <v>474</v>
      </c>
      <c r="C5262" t="s">
        <v>7940</v>
      </c>
    </row>
    <row r="5263" spans="1:3">
      <c r="A5263" s="59" t="s">
        <v>2043</v>
      </c>
      <c r="B5263" s="104" t="s">
        <v>475</v>
      </c>
      <c r="C5263" t="s">
        <v>7940</v>
      </c>
    </row>
    <row r="5264" spans="1:3">
      <c r="A5264" s="59" t="s">
        <v>2043</v>
      </c>
      <c r="B5264" s="104" t="s">
        <v>476</v>
      </c>
      <c r="C5264" t="s">
        <v>7940</v>
      </c>
    </row>
    <row r="5265" spans="1:3">
      <c r="A5265" s="59" t="s">
        <v>2043</v>
      </c>
      <c r="B5265" s="104" t="s">
        <v>477</v>
      </c>
      <c r="C5265" t="s">
        <v>7940</v>
      </c>
    </row>
    <row r="5266" spans="1:3">
      <c r="A5266" s="59" t="s">
        <v>2043</v>
      </c>
      <c r="B5266" s="104" t="s">
        <v>478</v>
      </c>
      <c r="C5266" t="s">
        <v>7940</v>
      </c>
    </row>
    <row r="5267" spans="1:3">
      <c r="A5267" s="59" t="s">
        <v>2043</v>
      </c>
      <c r="B5267" s="104" t="s">
        <v>479</v>
      </c>
      <c r="C5267" t="s">
        <v>7940</v>
      </c>
    </row>
    <row r="5268" spans="1:3">
      <c r="A5268" s="59" t="s">
        <v>2043</v>
      </c>
      <c r="B5268" s="104" t="s">
        <v>480</v>
      </c>
      <c r="C5268" t="s">
        <v>7940</v>
      </c>
    </row>
    <row r="5269" spans="1:3">
      <c r="A5269" s="59" t="s">
        <v>2043</v>
      </c>
      <c r="B5269" s="104" t="s">
        <v>481</v>
      </c>
      <c r="C5269" t="s">
        <v>7940</v>
      </c>
    </row>
    <row r="5270" spans="1:3">
      <c r="A5270" s="59" t="s">
        <v>2043</v>
      </c>
      <c r="B5270" s="104" t="s">
        <v>482</v>
      </c>
      <c r="C5270" t="s">
        <v>7940</v>
      </c>
    </row>
    <row r="5271" spans="1:3">
      <c r="A5271" s="59" t="s">
        <v>2043</v>
      </c>
      <c r="B5271" s="104" t="s">
        <v>483</v>
      </c>
      <c r="C5271" t="s">
        <v>7940</v>
      </c>
    </row>
    <row r="5272" spans="1:3">
      <c r="A5272" s="59" t="s">
        <v>3444</v>
      </c>
      <c r="B5272" s="104" t="s">
        <v>484</v>
      </c>
      <c r="C5272" t="s">
        <v>7940</v>
      </c>
    </row>
    <row r="5273" spans="1:3">
      <c r="A5273" s="59" t="s">
        <v>2043</v>
      </c>
      <c r="B5273" s="104" t="s">
        <v>485</v>
      </c>
      <c r="C5273" t="s">
        <v>7940</v>
      </c>
    </row>
    <row r="5274" spans="1:3">
      <c r="A5274" s="59" t="s">
        <v>2043</v>
      </c>
      <c r="B5274" s="104" t="s">
        <v>486</v>
      </c>
      <c r="C5274" t="s">
        <v>7940</v>
      </c>
    </row>
    <row r="5275" spans="1:3">
      <c r="A5275" s="59" t="s">
        <v>2043</v>
      </c>
      <c r="B5275" s="104" t="s">
        <v>487</v>
      </c>
      <c r="C5275" t="s">
        <v>7940</v>
      </c>
    </row>
    <row r="5276" spans="1:3">
      <c r="A5276" s="59" t="s">
        <v>2043</v>
      </c>
      <c r="B5276" s="104" t="s">
        <v>488</v>
      </c>
      <c r="C5276" t="s">
        <v>7940</v>
      </c>
    </row>
    <row r="5277" spans="1:3">
      <c r="A5277" s="59" t="s">
        <v>2043</v>
      </c>
      <c r="B5277" s="104" t="s">
        <v>489</v>
      </c>
      <c r="C5277" t="s">
        <v>7940</v>
      </c>
    </row>
    <row r="5278" spans="1:3">
      <c r="A5278" s="59" t="s">
        <v>2043</v>
      </c>
      <c r="B5278" s="104" t="s">
        <v>490</v>
      </c>
      <c r="C5278" t="s">
        <v>7940</v>
      </c>
    </row>
    <row r="5279" spans="1:3">
      <c r="A5279" s="59" t="s">
        <v>3445</v>
      </c>
      <c r="B5279" s="104" t="s">
        <v>491</v>
      </c>
      <c r="C5279" t="s">
        <v>7940</v>
      </c>
    </row>
    <row r="5280" spans="1:3">
      <c r="A5280" s="59" t="s">
        <v>3445</v>
      </c>
      <c r="B5280" s="104" t="s">
        <v>492</v>
      </c>
      <c r="C5280" t="s">
        <v>7940</v>
      </c>
    </row>
    <row r="5281" spans="1:3">
      <c r="A5281" s="59" t="s">
        <v>3445</v>
      </c>
      <c r="B5281" s="104" t="s">
        <v>493</v>
      </c>
      <c r="C5281" t="s">
        <v>7940</v>
      </c>
    </row>
    <row r="5282" spans="1:3">
      <c r="A5282" s="59" t="s">
        <v>3445</v>
      </c>
      <c r="B5282" s="104" t="s">
        <v>494</v>
      </c>
      <c r="C5282" t="s">
        <v>7940</v>
      </c>
    </row>
    <row r="5283" spans="1:3">
      <c r="A5283" s="59" t="s">
        <v>2043</v>
      </c>
      <c r="B5283" s="104" t="s">
        <v>495</v>
      </c>
      <c r="C5283" t="s">
        <v>7940</v>
      </c>
    </row>
    <row r="5284" spans="1:3">
      <c r="A5284" s="59" t="s">
        <v>2043</v>
      </c>
      <c r="B5284" s="104" t="s">
        <v>496</v>
      </c>
      <c r="C5284" t="s">
        <v>7940</v>
      </c>
    </row>
    <row r="5285" spans="1:3">
      <c r="A5285" s="59" t="s">
        <v>2043</v>
      </c>
      <c r="B5285" s="104" t="s">
        <v>497</v>
      </c>
      <c r="C5285" t="s">
        <v>7940</v>
      </c>
    </row>
    <row r="5286" spans="1:3">
      <c r="A5286" s="59" t="s">
        <v>2043</v>
      </c>
      <c r="B5286" s="104" t="s">
        <v>498</v>
      </c>
      <c r="C5286" t="s">
        <v>7940</v>
      </c>
    </row>
    <row r="5287" spans="1:3">
      <c r="A5287" s="59" t="s">
        <v>2043</v>
      </c>
      <c r="B5287" s="104" t="s">
        <v>499</v>
      </c>
      <c r="C5287" t="s">
        <v>7940</v>
      </c>
    </row>
    <row r="5288" spans="1:3">
      <c r="A5288" s="59" t="s">
        <v>2043</v>
      </c>
      <c r="B5288" s="104" t="s">
        <v>500</v>
      </c>
      <c r="C5288" t="s">
        <v>7940</v>
      </c>
    </row>
    <row r="5289" spans="1:3">
      <c r="A5289" s="59" t="s">
        <v>2043</v>
      </c>
      <c r="B5289" s="104" t="s">
        <v>501</v>
      </c>
      <c r="C5289" t="s">
        <v>7940</v>
      </c>
    </row>
    <row r="5290" spans="1:3">
      <c r="A5290" s="59" t="s">
        <v>2043</v>
      </c>
      <c r="B5290" s="104" t="s">
        <v>502</v>
      </c>
      <c r="C5290" t="s">
        <v>7940</v>
      </c>
    </row>
    <row r="5291" spans="1:3">
      <c r="A5291" s="59" t="s">
        <v>2043</v>
      </c>
      <c r="B5291" s="104" t="s">
        <v>503</v>
      </c>
      <c r="C5291" t="s">
        <v>7940</v>
      </c>
    </row>
    <row r="5292" spans="1:3">
      <c r="A5292" s="59" t="s">
        <v>2043</v>
      </c>
      <c r="B5292" s="104" t="s">
        <v>504</v>
      </c>
      <c r="C5292" t="s">
        <v>7940</v>
      </c>
    </row>
    <row r="5293" spans="1:3">
      <c r="A5293" s="59" t="s">
        <v>2043</v>
      </c>
      <c r="B5293" s="104" t="s">
        <v>505</v>
      </c>
      <c r="C5293" t="s">
        <v>7940</v>
      </c>
    </row>
    <row r="5294" spans="1:3">
      <c r="A5294" s="60" t="s">
        <v>5808</v>
      </c>
      <c r="B5294" s="104" t="s">
        <v>6522</v>
      </c>
      <c r="C5294" t="s">
        <v>7940</v>
      </c>
    </row>
    <row r="5295" spans="1:3">
      <c r="A5295" s="59" t="s">
        <v>3075</v>
      </c>
      <c r="B5295" s="104" t="s">
        <v>6523</v>
      </c>
      <c r="C5295" t="s">
        <v>7940</v>
      </c>
    </row>
    <row r="5296" spans="1:3">
      <c r="A5296" s="59" t="s">
        <v>3057</v>
      </c>
      <c r="B5296" s="104" t="s">
        <v>2231</v>
      </c>
      <c r="C5296" t="s">
        <v>7940</v>
      </c>
    </row>
    <row r="5297" spans="1:3">
      <c r="A5297" s="59" t="s">
        <v>3222</v>
      </c>
      <c r="B5297" s="104" t="s">
        <v>5735</v>
      </c>
      <c r="C5297" t="s">
        <v>7940</v>
      </c>
    </row>
    <row r="5298" spans="1:3">
      <c r="A5298" s="59" t="s">
        <v>3222</v>
      </c>
      <c r="B5298" s="104" t="s">
        <v>5736</v>
      </c>
      <c r="C5298" t="s">
        <v>7940</v>
      </c>
    </row>
    <row r="5299" spans="1:3">
      <c r="A5299" s="59" t="s">
        <v>3446</v>
      </c>
      <c r="B5299" s="104" t="s">
        <v>5737</v>
      </c>
      <c r="C5299" t="s">
        <v>7940</v>
      </c>
    </row>
    <row r="5300" spans="1:3">
      <c r="A5300" s="59" t="s">
        <v>3446</v>
      </c>
      <c r="B5300" s="104" t="s">
        <v>5738</v>
      </c>
      <c r="C5300" t="s">
        <v>7940</v>
      </c>
    </row>
    <row r="5301" spans="1:3">
      <c r="A5301" s="59" t="s">
        <v>3446</v>
      </c>
      <c r="B5301" s="104" t="s">
        <v>506</v>
      </c>
      <c r="C5301" t="s">
        <v>7940</v>
      </c>
    </row>
    <row r="5302" spans="1:3">
      <c r="A5302" s="59" t="s">
        <v>3447</v>
      </c>
      <c r="B5302" s="104" t="s">
        <v>6435</v>
      </c>
      <c r="C5302" t="s">
        <v>7940</v>
      </c>
    </row>
    <row r="5303" spans="1:3">
      <c r="A5303" s="59" t="s">
        <v>3448</v>
      </c>
      <c r="B5303" s="104" t="s">
        <v>6430</v>
      </c>
      <c r="C5303" t="s">
        <v>7940</v>
      </c>
    </row>
    <row r="5304" spans="1:3">
      <c r="A5304" s="59" t="s">
        <v>3449</v>
      </c>
      <c r="B5304" s="104" t="s">
        <v>6446</v>
      </c>
      <c r="C5304" t="s">
        <v>7940</v>
      </c>
    </row>
    <row r="5305" spans="1:3">
      <c r="A5305" s="57" t="s">
        <v>3450</v>
      </c>
      <c r="B5305" s="104" t="s">
        <v>6449</v>
      </c>
      <c r="C5305" t="s">
        <v>7940</v>
      </c>
    </row>
    <row r="5306" spans="1:3">
      <c r="A5306" s="57" t="s">
        <v>3451</v>
      </c>
      <c r="B5306" s="104" t="s">
        <v>507</v>
      </c>
      <c r="C5306" t="s">
        <v>7940</v>
      </c>
    </row>
    <row r="5307" spans="1:3">
      <c r="A5307" s="57" t="s">
        <v>3452</v>
      </c>
      <c r="B5307" s="104" t="s">
        <v>508</v>
      </c>
      <c r="C5307" t="s">
        <v>7940</v>
      </c>
    </row>
    <row r="5308" spans="1:3">
      <c r="A5308" s="57" t="s">
        <v>3453</v>
      </c>
      <c r="B5308" s="104" t="s">
        <v>6443</v>
      </c>
      <c r="C5308" t="s">
        <v>7940</v>
      </c>
    </row>
    <row r="5309" spans="1:3">
      <c r="A5309" s="57" t="s">
        <v>3454</v>
      </c>
      <c r="B5309" s="104" t="s">
        <v>6440</v>
      </c>
      <c r="C5309" t="s">
        <v>7940</v>
      </c>
    </row>
    <row r="5310" spans="1:3">
      <c r="A5310" s="57" t="s">
        <v>3454</v>
      </c>
      <c r="B5310" s="104" t="s">
        <v>6532</v>
      </c>
      <c r="C5310" t="s">
        <v>7940</v>
      </c>
    </row>
    <row r="5311" spans="1:3">
      <c r="A5311" s="57" t="s">
        <v>3455</v>
      </c>
      <c r="B5311" s="104" t="s">
        <v>6535</v>
      </c>
      <c r="C5311" t="s">
        <v>7940</v>
      </c>
    </row>
    <row r="5312" spans="1:3">
      <c r="A5312" s="57"/>
      <c r="B5312" s="104" t="s">
        <v>5754</v>
      </c>
      <c r="C5312" t="s">
        <v>7940</v>
      </c>
    </row>
    <row r="5313" spans="1:3">
      <c r="A5313" s="57" t="s">
        <v>3456</v>
      </c>
      <c r="B5313" s="104" t="s">
        <v>509</v>
      </c>
      <c r="C5313" t="s">
        <v>7940</v>
      </c>
    </row>
    <row r="5314" spans="1:3">
      <c r="A5314" s="57"/>
      <c r="B5314" s="104" t="s">
        <v>510</v>
      </c>
      <c r="C5314" t="s">
        <v>7940</v>
      </c>
    </row>
    <row r="5315" spans="1:3">
      <c r="A5315" s="57" t="s">
        <v>3222</v>
      </c>
      <c r="B5315" s="104" t="s">
        <v>511</v>
      </c>
      <c r="C5315" t="s">
        <v>7940</v>
      </c>
    </row>
    <row r="5316" spans="1:3">
      <c r="A5316" s="57" t="s">
        <v>3222</v>
      </c>
      <c r="B5316" s="104" t="s">
        <v>512</v>
      </c>
      <c r="C5316" t="s">
        <v>7940</v>
      </c>
    </row>
    <row r="5317" spans="1:3">
      <c r="A5317" s="57" t="s">
        <v>3457</v>
      </c>
      <c r="B5317" s="104" t="s">
        <v>5758</v>
      </c>
      <c r="C5317" t="s">
        <v>7940</v>
      </c>
    </row>
    <row r="5318" spans="1:3">
      <c r="A5318" s="57" t="s">
        <v>3458</v>
      </c>
      <c r="B5318" s="104" t="s">
        <v>513</v>
      </c>
      <c r="C5318" t="s">
        <v>7940</v>
      </c>
    </row>
    <row r="5319" spans="1:3">
      <c r="A5319" s="57"/>
      <c r="B5319" s="104" t="s">
        <v>514</v>
      </c>
      <c r="C5319" t="s">
        <v>7940</v>
      </c>
    </row>
    <row r="5320" spans="1:3">
      <c r="A5320" s="57" t="s">
        <v>1182</v>
      </c>
      <c r="B5320" s="104" t="s">
        <v>6540</v>
      </c>
      <c r="C5320" t="s">
        <v>7940</v>
      </c>
    </row>
    <row r="5321" spans="1:3">
      <c r="A5321" s="57" t="s">
        <v>3459</v>
      </c>
      <c r="B5321" s="104" t="s">
        <v>6543</v>
      </c>
      <c r="C5321" t="s">
        <v>7940</v>
      </c>
    </row>
    <row r="5322" spans="1:3">
      <c r="A5322" s="57" t="s">
        <v>1184</v>
      </c>
      <c r="B5322" s="104" t="s">
        <v>6544</v>
      </c>
      <c r="C5322" t="s">
        <v>7940</v>
      </c>
    </row>
    <row r="5323" spans="1:3">
      <c r="A5323" s="57"/>
      <c r="B5323" s="104" t="s">
        <v>515</v>
      </c>
      <c r="C5323" t="s">
        <v>7940</v>
      </c>
    </row>
    <row r="5324" spans="1:3">
      <c r="A5324" s="57"/>
      <c r="B5324" s="104" t="s">
        <v>516</v>
      </c>
      <c r="C5324" t="s">
        <v>7940</v>
      </c>
    </row>
    <row r="5325" spans="1:3">
      <c r="A5325" s="57" t="s">
        <v>3460</v>
      </c>
      <c r="B5325" s="104" t="s">
        <v>517</v>
      </c>
      <c r="C5325" t="s">
        <v>7940</v>
      </c>
    </row>
    <row r="5326" spans="1:3">
      <c r="A5326" s="57" t="s">
        <v>3461</v>
      </c>
      <c r="B5326" s="104" t="s">
        <v>518</v>
      </c>
      <c r="C5326" t="s">
        <v>7940</v>
      </c>
    </row>
    <row r="5327" spans="1:3">
      <c r="A5327" s="57" t="s">
        <v>3462</v>
      </c>
      <c r="B5327" s="104" t="s">
        <v>519</v>
      </c>
      <c r="C5327" t="s">
        <v>7940</v>
      </c>
    </row>
    <row r="5328" spans="1:3">
      <c r="A5328" s="57" t="s">
        <v>3463</v>
      </c>
      <c r="B5328" s="104" t="s">
        <v>6551</v>
      </c>
      <c r="C5328" t="s">
        <v>7940</v>
      </c>
    </row>
    <row r="5329" spans="1:3">
      <c r="A5329" s="57" t="s">
        <v>3464</v>
      </c>
      <c r="B5329" s="104" t="s">
        <v>6552</v>
      </c>
      <c r="C5329" t="s">
        <v>7940</v>
      </c>
    </row>
    <row r="5330" spans="1:3">
      <c r="A5330" s="57" t="s">
        <v>3222</v>
      </c>
      <c r="B5330" s="104" t="s">
        <v>6553</v>
      </c>
      <c r="C5330" t="s">
        <v>7940</v>
      </c>
    </row>
    <row r="5331" spans="1:3">
      <c r="A5331" s="57" t="s">
        <v>3222</v>
      </c>
      <c r="B5331" s="104" t="s">
        <v>6555</v>
      </c>
      <c r="C5331" t="s">
        <v>7940</v>
      </c>
    </row>
    <row r="5332" spans="1:3">
      <c r="A5332" s="57" t="s">
        <v>3222</v>
      </c>
      <c r="B5332" s="104" t="s">
        <v>6558</v>
      </c>
      <c r="C5332" t="s">
        <v>7940</v>
      </c>
    </row>
    <row r="5333" spans="1:3">
      <c r="A5333" s="57" t="s">
        <v>3222</v>
      </c>
      <c r="B5333" s="104" t="s">
        <v>6559</v>
      </c>
      <c r="C5333" t="s">
        <v>7940</v>
      </c>
    </row>
    <row r="5334" spans="1:3">
      <c r="A5334" s="57" t="s">
        <v>3222</v>
      </c>
      <c r="B5334" s="104" t="s">
        <v>6560</v>
      </c>
      <c r="C5334" t="s">
        <v>7940</v>
      </c>
    </row>
    <row r="5335" spans="1:3">
      <c r="A5335" s="57" t="s">
        <v>3222</v>
      </c>
      <c r="B5335" s="104" t="s">
        <v>6562</v>
      </c>
      <c r="C5335" t="s">
        <v>7940</v>
      </c>
    </row>
    <row r="5336" spans="1:3">
      <c r="A5336" s="57" t="s">
        <v>3222</v>
      </c>
      <c r="B5336" s="104" t="s">
        <v>6564</v>
      </c>
      <c r="C5336" t="s">
        <v>7940</v>
      </c>
    </row>
    <row r="5337" spans="1:3">
      <c r="A5337" s="57" t="s">
        <v>1063</v>
      </c>
      <c r="B5337" s="104" t="s">
        <v>6566</v>
      </c>
      <c r="C5337" t="s">
        <v>7940</v>
      </c>
    </row>
    <row r="5338" spans="1:3">
      <c r="A5338" s="57" t="s">
        <v>2043</v>
      </c>
      <c r="B5338" s="104" t="s">
        <v>6568</v>
      </c>
      <c r="C5338" t="s">
        <v>7940</v>
      </c>
    </row>
    <row r="5339" spans="1:3">
      <c r="A5339" s="57" t="s">
        <v>2043</v>
      </c>
      <c r="B5339" s="104" t="s">
        <v>6571</v>
      </c>
      <c r="C5339" t="s">
        <v>7940</v>
      </c>
    </row>
    <row r="5340" spans="1:3">
      <c r="A5340" s="57" t="s">
        <v>2043</v>
      </c>
      <c r="B5340" s="104" t="s">
        <v>6573</v>
      </c>
      <c r="C5340" t="s">
        <v>7940</v>
      </c>
    </row>
    <row r="5341" spans="1:3">
      <c r="A5341" s="57" t="s">
        <v>2043</v>
      </c>
      <c r="B5341" s="104" t="s">
        <v>6576</v>
      </c>
      <c r="C5341" t="s">
        <v>7940</v>
      </c>
    </row>
    <row r="5342" spans="1:3">
      <c r="A5342" s="57" t="s">
        <v>3465</v>
      </c>
      <c r="B5342" s="104" t="s">
        <v>5789</v>
      </c>
      <c r="C5342" t="s">
        <v>7940</v>
      </c>
    </row>
    <row r="5343" spans="1:3">
      <c r="A5343" s="57" t="s">
        <v>3213</v>
      </c>
      <c r="B5343" s="104" t="s">
        <v>5790</v>
      </c>
      <c r="C5343" t="s">
        <v>7940</v>
      </c>
    </row>
    <row r="5344" spans="1:3">
      <c r="A5344" s="57" t="s">
        <v>3466</v>
      </c>
      <c r="B5344" s="104" t="s">
        <v>520</v>
      </c>
      <c r="C5344" t="s">
        <v>7940</v>
      </c>
    </row>
    <row r="5345" spans="1:3">
      <c r="A5345" s="57" t="s">
        <v>3467</v>
      </c>
      <c r="B5345" s="104" t="s">
        <v>6580</v>
      </c>
      <c r="C5345" t="s">
        <v>7940</v>
      </c>
    </row>
    <row r="5346" spans="1:3">
      <c r="A5346" s="57" t="s">
        <v>3468</v>
      </c>
      <c r="B5346" s="104" t="s">
        <v>1649</v>
      </c>
      <c r="C5346" t="s">
        <v>7941</v>
      </c>
    </row>
    <row r="5347" spans="1:3">
      <c r="A5347" s="57" t="s">
        <v>7834</v>
      </c>
      <c r="B5347" s="104" t="s">
        <v>1650</v>
      </c>
      <c r="C5347" t="s">
        <v>7941</v>
      </c>
    </row>
    <row r="5348" spans="1:3">
      <c r="A5348" s="57" t="s">
        <v>3469</v>
      </c>
      <c r="B5348" s="104" t="s">
        <v>1651</v>
      </c>
      <c r="C5348" t="s">
        <v>7941</v>
      </c>
    </row>
    <row r="5349" spans="1:3">
      <c r="A5349" s="57" t="s">
        <v>7835</v>
      </c>
      <c r="B5349" s="104" t="s">
        <v>521</v>
      </c>
      <c r="C5349" t="s">
        <v>7941</v>
      </c>
    </row>
    <row r="5350" spans="1:3">
      <c r="A5350" s="57" t="s">
        <v>7836</v>
      </c>
      <c r="B5350" s="104" t="s">
        <v>522</v>
      </c>
      <c r="C5350" t="s">
        <v>7941</v>
      </c>
    </row>
    <row r="5351" spans="1:3">
      <c r="A5351" s="57" t="s">
        <v>3470</v>
      </c>
      <c r="B5351" s="104" t="s">
        <v>523</v>
      </c>
      <c r="C5351" t="s">
        <v>7941</v>
      </c>
    </row>
    <row r="5352" spans="1:3">
      <c r="A5352" s="57" t="s">
        <v>3471</v>
      </c>
      <c r="B5352" s="104" t="s">
        <v>524</v>
      </c>
      <c r="C5352" t="s">
        <v>7941</v>
      </c>
    </row>
    <row r="5353" spans="1:3">
      <c r="A5353" s="57" t="s">
        <v>3469</v>
      </c>
      <c r="B5353" s="104" t="s">
        <v>525</v>
      </c>
      <c r="C5353" t="s">
        <v>7941</v>
      </c>
    </row>
    <row r="5354" spans="1:3">
      <c r="A5354" s="57" t="s">
        <v>3469</v>
      </c>
      <c r="B5354" s="104" t="s">
        <v>526</v>
      </c>
      <c r="C5354" t="s">
        <v>7941</v>
      </c>
    </row>
    <row r="5355" spans="1:3">
      <c r="A5355" s="57" t="s">
        <v>3469</v>
      </c>
      <c r="B5355" s="104" t="s">
        <v>527</v>
      </c>
      <c r="C5355" t="s">
        <v>7941</v>
      </c>
    </row>
    <row r="5356" spans="1:3">
      <c r="A5356" s="57" t="s">
        <v>7837</v>
      </c>
      <c r="B5356" s="104" t="s">
        <v>528</v>
      </c>
      <c r="C5356" t="s">
        <v>7941</v>
      </c>
    </row>
    <row r="5357" spans="1:3">
      <c r="A5357" s="59" t="s">
        <v>3469</v>
      </c>
      <c r="B5357" s="104" t="s">
        <v>529</v>
      </c>
      <c r="C5357" t="s">
        <v>7941</v>
      </c>
    </row>
    <row r="5358" spans="1:3">
      <c r="A5358" s="59" t="s">
        <v>3472</v>
      </c>
      <c r="B5358" s="104" t="s">
        <v>1778</v>
      </c>
      <c r="C5358" t="s">
        <v>7941</v>
      </c>
    </row>
    <row r="5359" spans="1:3">
      <c r="A5359" s="59" t="s">
        <v>6317</v>
      </c>
      <c r="B5359" s="104" t="s">
        <v>1652</v>
      </c>
      <c r="C5359" t="s">
        <v>7941</v>
      </c>
    </row>
    <row r="5360" spans="1:3">
      <c r="A5360" s="59" t="s">
        <v>6317</v>
      </c>
      <c r="B5360" s="104" t="s">
        <v>835</v>
      </c>
      <c r="C5360" t="s">
        <v>7941</v>
      </c>
    </row>
    <row r="5361" spans="1:3">
      <c r="A5361" s="59" t="s">
        <v>6317</v>
      </c>
      <c r="B5361" s="104" t="s">
        <v>837</v>
      </c>
      <c r="C5361" t="s">
        <v>7941</v>
      </c>
    </row>
    <row r="5362" spans="1:3">
      <c r="A5362" s="59" t="s">
        <v>6317</v>
      </c>
      <c r="B5362" s="104" t="s">
        <v>838</v>
      </c>
      <c r="C5362" t="s">
        <v>7941</v>
      </c>
    </row>
    <row r="5363" spans="1:3">
      <c r="A5363" s="59" t="s">
        <v>3473</v>
      </c>
      <c r="B5363" s="104" t="s">
        <v>2065</v>
      </c>
      <c r="C5363" t="s">
        <v>7941</v>
      </c>
    </row>
    <row r="5364" spans="1:3">
      <c r="A5364" s="59" t="s">
        <v>3474</v>
      </c>
      <c r="B5364" s="104" t="s">
        <v>2598</v>
      </c>
      <c r="C5364" t="s">
        <v>7941</v>
      </c>
    </row>
    <row r="5365" spans="1:3">
      <c r="A5365" s="59" t="s">
        <v>6317</v>
      </c>
      <c r="B5365" s="104" t="s">
        <v>530</v>
      </c>
      <c r="C5365" t="s">
        <v>7941</v>
      </c>
    </row>
    <row r="5366" spans="1:3">
      <c r="A5366" s="59" t="s">
        <v>6290</v>
      </c>
      <c r="B5366" s="104" t="s">
        <v>531</v>
      </c>
      <c r="C5366" t="s">
        <v>7941</v>
      </c>
    </row>
    <row r="5367" spans="1:3">
      <c r="A5367" s="59" t="s">
        <v>2117</v>
      </c>
      <c r="B5367" s="104" t="s">
        <v>6957</v>
      </c>
      <c r="C5367" t="s">
        <v>7941</v>
      </c>
    </row>
    <row r="5368" spans="1:3">
      <c r="A5368" s="59" t="s">
        <v>3475</v>
      </c>
      <c r="B5368" s="104" t="s">
        <v>532</v>
      </c>
      <c r="C5368" t="s">
        <v>7941</v>
      </c>
    </row>
    <row r="5369" spans="1:3">
      <c r="A5369" s="59" t="s">
        <v>6290</v>
      </c>
      <c r="B5369" s="104" t="s">
        <v>533</v>
      </c>
      <c r="C5369" t="s">
        <v>7941</v>
      </c>
    </row>
    <row r="5370" spans="1:3">
      <c r="A5370" s="59" t="s">
        <v>6290</v>
      </c>
      <c r="B5370" s="104" t="s">
        <v>534</v>
      </c>
      <c r="C5370" t="s">
        <v>7941</v>
      </c>
    </row>
    <row r="5371" spans="1:3">
      <c r="A5371" s="59" t="s">
        <v>3475</v>
      </c>
      <c r="B5371" s="104" t="s">
        <v>535</v>
      </c>
      <c r="C5371" t="s">
        <v>7941</v>
      </c>
    </row>
    <row r="5372" spans="1:3">
      <c r="A5372" s="59" t="s">
        <v>7838</v>
      </c>
      <c r="B5372" s="104" t="s">
        <v>6961</v>
      </c>
      <c r="C5372" t="s">
        <v>7941</v>
      </c>
    </row>
    <row r="5373" spans="1:3">
      <c r="A5373" s="59"/>
      <c r="B5373" s="104" t="s">
        <v>536</v>
      </c>
      <c r="C5373" t="s">
        <v>7941</v>
      </c>
    </row>
    <row r="5374" spans="1:3">
      <c r="A5374" s="59" t="s">
        <v>7839</v>
      </c>
      <c r="B5374" s="104" t="s">
        <v>537</v>
      </c>
      <c r="C5374" t="s">
        <v>7941</v>
      </c>
    </row>
    <row r="5375" spans="1:3">
      <c r="A5375" s="59" t="s">
        <v>6290</v>
      </c>
      <c r="B5375" s="104" t="s">
        <v>538</v>
      </c>
      <c r="C5375" t="s">
        <v>7941</v>
      </c>
    </row>
    <row r="5376" spans="1:3">
      <c r="A5376" s="59" t="s">
        <v>7839</v>
      </c>
      <c r="B5376" s="104" t="s">
        <v>1808</v>
      </c>
      <c r="C5376" t="s">
        <v>7941</v>
      </c>
    </row>
    <row r="5377" spans="1:3">
      <c r="A5377" s="59" t="s">
        <v>6290</v>
      </c>
      <c r="B5377" s="104" t="s">
        <v>1809</v>
      </c>
      <c r="C5377" t="s">
        <v>7941</v>
      </c>
    </row>
    <row r="5378" spans="1:3">
      <c r="A5378" s="59" t="s">
        <v>7839</v>
      </c>
      <c r="B5378" s="104" t="s">
        <v>1810</v>
      </c>
      <c r="C5378" t="s">
        <v>7941</v>
      </c>
    </row>
    <row r="5379" spans="1:3">
      <c r="A5379" s="59" t="s">
        <v>7839</v>
      </c>
      <c r="B5379" s="104" t="s">
        <v>6963</v>
      </c>
      <c r="C5379" t="s">
        <v>7941</v>
      </c>
    </row>
    <row r="5380" spans="1:3">
      <c r="A5380" s="59" t="s">
        <v>7840</v>
      </c>
      <c r="B5380" s="104" t="s">
        <v>6964</v>
      </c>
      <c r="C5380" t="s">
        <v>7941</v>
      </c>
    </row>
    <row r="5381" spans="1:3">
      <c r="A5381" s="60" t="s">
        <v>6327</v>
      </c>
      <c r="B5381" s="104" t="s">
        <v>2073</v>
      </c>
      <c r="C5381" t="s">
        <v>7941</v>
      </c>
    </row>
    <row r="5382" spans="1:3">
      <c r="A5382" s="59" t="s">
        <v>3476</v>
      </c>
      <c r="B5382" s="104" t="s">
        <v>1818</v>
      </c>
      <c r="C5382" t="s">
        <v>7941</v>
      </c>
    </row>
    <row r="5383" spans="1:3">
      <c r="A5383" s="59" t="s">
        <v>3477</v>
      </c>
      <c r="B5383" s="104" t="s">
        <v>871</v>
      </c>
      <c r="C5383" t="s">
        <v>7941</v>
      </c>
    </row>
    <row r="5384" spans="1:3">
      <c r="A5384" s="59" t="s">
        <v>3478</v>
      </c>
      <c r="B5384" s="104" t="s">
        <v>539</v>
      </c>
      <c r="C5384" t="s">
        <v>7941</v>
      </c>
    </row>
    <row r="5385" spans="1:3">
      <c r="A5385" s="59" t="s">
        <v>3479</v>
      </c>
      <c r="B5385" s="104" t="s">
        <v>540</v>
      </c>
      <c r="C5385" t="s">
        <v>7941</v>
      </c>
    </row>
    <row r="5386" spans="1:3">
      <c r="A5386" s="59" t="s">
        <v>6290</v>
      </c>
      <c r="B5386" s="104" t="s">
        <v>6977</v>
      </c>
      <c r="C5386" t="s">
        <v>7941</v>
      </c>
    </row>
    <row r="5387" spans="1:3">
      <c r="A5387" s="59" t="s">
        <v>6290</v>
      </c>
      <c r="B5387" s="104" t="s">
        <v>6979</v>
      </c>
      <c r="C5387" t="s">
        <v>7941</v>
      </c>
    </row>
    <row r="5388" spans="1:3">
      <c r="A5388" s="59" t="s">
        <v>3476</v>
      </c>
      <c r="B5388" s="104" t="s">
        <v>6981</v>
      </c>
      <c r="C5388" t="s">
        <v>7941</v>
      </c>
    </row>
    <row r="5389" spans="1:3">
      <c r="A5389" s="59" t="s">
        <v>3476</v>
      </c>
      <c r="B5389" s="104" t="s">
        <v>6983</v>
      </c>
      <c r="C5389" t="s">
        <v>7941</v>
      </c>
    </row>
    <row r="5390" spans="1:3">
      <c r="A5390" s="59" t="s">
        <v>6317</v>
      </c>
      <c r="B5390" s="104" t="s">
        <v>1821</v>
      </c>
      <c r="C5390" t="s">
        <v>7941</v>
      </c>
    </row>
    <row r="5391" spans="1:3">
      <c r="A5391" s="59" t="s">
        <v>6317</v>
      </c>
      <c r="B5391" s="104" t="s">
        <v>1823</v>
      </c>
      <c r="C5391" t="s">
        <v>7941</v>
      </c>
    </row>
    <row r="5392" spans="1:3">
      <c r="A5392" s="59" t="s">
        <v>7841</v>
      </c>
      <c r="B5392" s="104" t="s">
        <v>541</v>
      </c>
      <c r="C5392" t="s">
        <v>7941</v>
      </c>
    </row>
    <row r="5393" spans="1:3">
      <c r="A5393" s="59" t="s">
        <v>7842</v>
      </c>
      <c r="B5393" s="104" t="s">
        <v>542</v>
      </c>
      <c r="C5393" t="s">
        <v>7941</v>
      </c>
    </row>
    <row r="5394" spans="1:3">
      <c r="A5394" s="59" t="s">
        <v>7841</v>
      </c>
      <c r="B5394" s="104" t="s">
        <v>543</v>
      </c>
      <c r="C5394" t="s">
        <v>7941</v>
      </c>
    </row>
    <row r="5395" spans="1:3">
      <c r="A5395" s="59" t="s">
        <v>3480</v>
      </c>
      <c r="B5395" s="104" t="s">
        <v>544</v>
      </c>
      <c r="C5395" t="s">
        <v>7941</v>
      </c>
    </row>
    <row r="5396" spans="1:3">
      <c r="A5396" s="59" t="s">
        <v>3481</v>
      </c>
      <c r="B5396" s="104" t="s">
        <v>545</v>
      </c>
      <c r="C5396" t="s">
        <v>7941</v>
      </c>
    </row>
    <row r="5397" spans="1:3">
      <c r="A5397" s="59" t="s">
        <v>3482</v>
      </c>
      <c r="B5397" s="104" t="s">
        <v>546</v>
      </c>
      <c r="C5397" t="s">
        <v>7941</v>
      </c>
    </row>
    <row r="5398" spans="1:3">
      <c r="A5398" s="59" t="s">
        <v>3483</v>
      </c>
      <c r="B5398" s="104" t="s">
        <v>547</v>
      </c>
      <c r="C5398" t="s">
        <v>7941</v>
      </c>
    </row>
    <row r="5399" spans="1:3">
      <c r="A5399" s="59" t="s">
        <v>0</v>
      </c>
      <c r="B5399" s="104" t="s">
        <v>548</v>
      </c>
      <c r="C5399" t="s">
        <v>7941</v>
      </c>
    </row>
    <row r="5400" spans="1:3">
      <c r="A5400" s="59" t="s">
        <v>1</v>
      </c>
      <c r="B5400" s="104" t="s">
        <v>549</v>
      </c>
      <c r="C5400" t="s">
        <v>7941</v>
      </c>
    </row>
    <row r="5401" spans="1:3">
      <c r="A5401" s="59" t="s">
        <v>2</v>
      </c>
      <c r="B5401" s="104" t="s">
        <v>550</v>
      </c>
      <c r="C5401" t="s">
        <v>7941</v>
      </c>
    </row>
    <row r="5402" spans="1:3">
      <c r="A5402" s="59" t="s">
        <v>2</v>
      </c>
      <c r="B5402" s="104" t="s">
        <v>551</v>
      </c>
      <c r="C5402" t="s">
        <v>7941</v>
      </c>
    </row>
    <row r="5403" spans="1:3">
      <c r="A5403" s="59" t="s">
        <v>7839</v>
      </c>
      <c r="B5403" s="104" t="s">
        <v>552</v>
      </c>
      <c r="C5403" t="s">
        <v>7941</v>
      </c>
    </row>
    <row r="5404" spans="1:3">
      <c r="A5404" s="59" t="s">
        <v>7839</v>
      </c>
      <c r="B5404" s="104" t="s">
        <v>553</v>
      </c>
      <c r="C5404" t="s">
        <v>7941</v>
      </c>
    </row>
    <row r="5405" spans="1:3">
      <c r="A5405" s="59" t="s">
        <v>6290</v>
      </c>
      <c r="B5405" s="104" t="s">
        <v>2078</v>
      </c>
      <c r="C5405" t="s">
        <v>7941</v>
      </c>
    </row>
    <row r="5406" spans="1:3">
      <c r="A5406" s="59" t="s">
        <v>3</v>
      </c>
      <c r="B5406" s="104" t="s">
        <v>2080</v>
      </c>
      <c r="C5406" t="s">
        <v>7941</v>
      </c>
    </row>
    <row r="5407" spans="1:3">
      <c r="A5407" s="60" t="s">
        <v>4</v>
      </c>
      <c r="B5407" s="104" t="s">
        <v>7134</v>
      </c>
      <c r="C5407" t="s">
        <v>7941</v>
      </c>
    </row>
    <row r="5408" spans="1:3">
      <c r="A5408" s="59" t="s">
        <v>4725</v>
      </c>
      <c r="B5408" s="104" t="s">
        <v>554</v>
      </c>
      <c r="C5408" t="s">
        <v>7941</v>
      </c>
    </row>
    <row r="5409" spans="1:3">
      <c r="A5409" s="59" t="s">
        <v>3</v>
      </c>
      <c r="B5409" s="104" t="s">
        <v>2082</v>
      </c>
      <c r="C5409" t="s">
        <v>7941</v>
      </c>
    </row>
    <row r="5410" spans="1:3">
      <c r="A5410" s="59" t="s">
        <v>6317</v>
      </c>
      <c r="B5410" s="104" t="s">
        <v>2083</v>
      </c>
      <c r="C5410" t="s">
        <v>7941</v>
      </c>
    </row>
    <row r="5411" spans="1:3">
      <c r="A5411" s="59" t="s">
        <v>5</v>
      </c>
      <c r="B5411" s="104" t="s">
        <v>1844</v>
      </c>
      <c r="C5411" t="s">
        <v>7941</v>
      </c>
    </row>
    <row r="5412" spans="1:3">
      <c r="A5412" s="59" t="s">
        <v>6</v>
      </c>
      <c r="B5412" s="104" t="s">
        <v>1849</v>
      </c>
      <c r="C5412" t="s">
        <v>7941</v>
      </c>
    </row>
    <row r="5413" spans="1:3">
      <c r="A5413" s="59" t="s">
        <v>7</v>
      </c>
      <c r="B5413" s="104" t="s">
        <v>2088</v>
      </c>
      <c r="C5413" t="s">
        <v>7941</v>
      </c>
    </row>
    <row r="5414" spans="1:3">
      <c r="A5414" s="59" t="s">
        <v>8</v>
      </c>
      <c r="B5414" s="104" t="s">
        <v>2095</v>
      </c>
      <c r="C5414" t="s">
        <v>7941</v>
      </c>
    </row>
    <row r="5415" spans="1:3">
      <c r="A5415" s="59" t="s">
        <v>8</v>
      </c>
      <c r="B5415" s="104" t="s">
        <v>2097</v>
      </c>
      <c r="C5415" t="s">
        <v>7941</v>
      </c>
    </row>
    <row r="5416" spans="1:3">
      <c r="A5416" s="59" t="s">
        <v>8</v>
      </c>
      <c r="B5416" s="104" t="s">
        <v>555</v>
      </c>
      <c r="C5416" t="s">
        <v>7941</v>
      </c>
    </row>
    <row r="5417" spans="1:3">
      <c r="A5417" s="59" t="s">
        <v>9</v>
      </c>
      <c r="B5417" s="104" t="s">
        <v>6740</v>
      </c>
      <c r="C5417" t="s">
        <v>7941</v>
      </c>
    </row>
    <row r="5418" spans="1:3">
      <c r="A5418" s="59" t="s">
        <v>9</v>
      </c>
      <c r="B5418" s="104" t="s">
        <v>1855</v>
      </c>
      <c r="C5418" t="s">
        <v>7941</v>
      </c>
    </row>
    <row r="5419" spans="1:3">
      <c r="A5419" s="59" t="s">
        <v>9</v>
      </c>
      <c r="B5419" s="104" t="s">
        <v>1856</v>
      </c>
      <c r="C5419" t="s">
        <v>7941</v>
      </c>
    </row>
    <row r="5420" spans="1:3">
      <c r="A5420" s="59" t="s">
        <v>8</v>
      </c>
      <c r="B5420" s="104" t="s">
        <v>1861</v>
      </c>
      <c r="C5420" t="s">
        <v>7941</v>
      </c>
    </row>
    <row r="5421" spans="1:3">
      <c r="A5421" s="59" t="s">
        <v>7336</v>
      </c>
      <c r="B5421" s="104" t="s">
        <v>2098</v>
      </c>
      <c r="C5421" t="s">
        <v>7941</v>
      </c>
    </row>
    <row r="5422" spans="1:3">
      <c r="A5422" s="59" t="s">
        <v>7357</v>
      </c>
      <c r="B5422" s="104" t="s">
        <v>4739</v>
      </c>
      <c r="C5422" t="s">
        <v>7941</v>
      </c>
    </row>
    <row r="5423" spans="1:3">
      <c r="A5423" s="59" t="s">
        <v>10</v>
      </c>
      <c r="B5423" s="104" t="s">
        <v>1863</v>
      </c>
      <c r="C5423" t="s">
        <v>7941</v>
      </c>
    </row>
    <row r="5424" spans="1:3">
      <c r="A5424" s="59" t="s">
        <v>6317</v>
      </c>
      <c r="B5424" s="104" t="s">
        <v>1864</v>
      </c>
      <c r="C5424" t="s">
        <v>7941</v>
      </c>
    </row>
    <row r="5425" spans="1:3">
      <c r="A5425" s="59" t="s">
        <v>6317</v>
      </c>
      <c r="B5425" s="104" t="s">
        <v>1865</v>
      </c>
      <c r="C5425" t="s">
        <v>7941</v>
      </c>
    </row>
    <row r="5426" spans="1:3">
      <c r="A5426" s="59" t="s">
        <v>7358</v>
      </c>
      <c r="B5426" s="104" t="s">
        <v>737</v>
      </c>
      <c r="C5426" t="s">
        <v>7941</v>
      </c>
    </row>
    <row r="5427" spans="1:3">
      <c r="A5427" s="59" t="s">
        <v>7358</v>
      </c>
      <c r="B5427" s="104" t="s">
        <v>738</v>
      </c>
      <c r="C5427" t="s">
        <v>7941</v>
      </c>
    </row>
    <row r="5428" spans="1:3">
      <c r="A5428" s="59" t="s">
        <v>7336</v>
      </c>
      <c r="B5428" s="104" t="s">
        <v>7045</v>
      </c>
      <c r="C5428" t="s">
        <v>7941</v>
      </c>
    </row>
    <row r="5429" spans="1:3">
      <c r="A5429" s="59" t="s">
        <v>7359</v>
      </c>
      <c r="B5429" s="104" t="s">
        <v>2113</v>
      </c>
      <c r="C5429" t="s">
        <v>7941</v>
      </c>
    </row>
    <row r="5430" spans="1:3">
      <c r="A5430" s="59" t="s">
        <v>7359</v>
      </c>
      <c r="B5430" s="104" t="s">
        <v>2116</v>
      </c>
      <c r="C5430" t="s">
        <v>7941</v>
      </c>
    </row>
    <row r="5431" spans="1:3">
      <c r="A5431" s="59" t="s">
        <v>7360</v>
      </c>
      <c r="B5431" s="104" t="s">
        <v>7054</v>
      </c>
      <c r="C5431" t="s">
        <v>7941</v>
      </c>
    </row>
    <row r="5432" spans="1:3">
      <c r="A5432" s="59" t="s">
        <v>7361</v>
      </c>
      <c r="B5432" s="104" t="s">
        <v>556</v>
      </c>
      <c r="C5432" t="s">
        <v>7941</v>
      </c>
    </row>
    <row r="5433" spans="1:3">
      <c r="A5433" s="59" t="s">
        <v>8</v>
      </c>
      <c r="B5433" s="104" t="s">
        <v>557</v>
      </c>
      <c r="C5433" t="s">
        <v>7941</v>
      </c>
    </row>
    <row r="5434" spans="1:3">
      <c r="A5434" s="59" t="s">
        <v>7336</v>
      </c>
      <c r="B5434" s="104" t="s">
        <v>558</v>
      </c>
      <c r="C5434" t="s">
        <v>7941</v>
      </c>
    </row>
    <row r="5435" spans="1:3">
      <c r="A5435" s="59" t="s">
        <v>7360</v>
      </c>
      <c r="B5435" s="104" t="s">
        <v>559</v>
      </c>
      <c r="C5435" t="s">
        <v>7941</v>
      </c>
    </row>
    <row r="5436" spans="1:3">
      <c r="A5436" s="59" t="s">
        <v>7360</v>
      </c>
      <c r="B5436" s="104" t="s">
        <v>560</v>
      </c>
      <c r="C5436" t="s">
        <v>7941</v>
      </c>
    </row>
    <row r="5437" spans="1:3">
      <c r="A5437" s="59" t="s">
        <v>8</v>
      </c>
      <c r="B5437" s="104" t="s">
        <v>740</v>
      </c>
      <c r="C5437" t="s">
        <v>7941</v>
      </c>
    </row>
    <row r="5438" spans="1:3">
      <c r="A5438" s="59" t="s">
        <v>11</v>
      </c>
      <c r="B5438" s="104" t="s">
        <v>741</v>
      </c>
      <c r="C5438" t="s">
        <v>7941</v>
      </c>
    </row>
    <row r="5439" spans="1:3">
      <c r="A5439" s="59" t="s">
        <v>12</v>
      </c>
      <c r="B5439" s="104" t="s">
        <v>742</v>
      </c>
      <c r="C5439" t="s">
        <v>7941</v>
      </c>
    </row>
    <row r="5440" spans="1:3">
      <c r="A5440" s="59" t="s">
        <v>13</v>
      </c>
      <c r="B5440" s="104" t="s">
        <v>561</v>
      </c>
      <c r="C5440" t="s">
        <v>7941</v>
      </c>
    </row>
    <row r="5441" spans="1:3">
      <c r="A5441" s="59" t="s">
        <v>14</v>
      </c>
      <c r="B5441" s="104" t="s">
        <v>562</v>
      </c>
      <c r="C5441" t="s">
        <v>7941</v>
      </c>
    </row>
    <row r="5442" spans="1:3">
      <c r="A5442" s="59" t="s">
        <v>15</v>
      </c>
      <c r="B5442" s="104" t="s">
        <v>563</v>
      </c>
      <c r="C5442" t="s">
        <v>7941</v>
      </c>
    </row>
    <row r="5443" spans="1:3">
      <c r="A5443" s="59" t="s">
        <v>8</v>
      </c>
      <c r="B5443" s="104" t="s">
        <v>564</v>
      </c>
      <c r="C5443" t="s">
        <v>7941</v>
      </c>
    </row>
    <row r="5444" spans="1:3">
      <c r="A5444" s="59" t="s">
        <v>8</v>
      </c>
      <c r="B5444" s="104" t="s">
        <v>565</v>
      </c>
      <c r="C5444" t="s">
        <v>7941</v>
      </c>
    </row>
    <row r="5445" spans="1:3">
      <c r="A5445" s="59"/>
      <c r="B5445" s="104" t="s">
        <v>566</v>
      </c>
      <c r="C5445" t="s">
        <v>7941</v>
      </c>
    </row>
    <row r="5446" spans="1:3">
      <c r="A5446" s="59" t="s">
        <v>16</v>
      </c>
      <c r="B5446" s="104" t="s">
        <v>567</v>
      </c>
      <c r="C5446" t="s">
        <v>7941</v>
      </c>
    </row>
    <row r="5447" spans="1:3">
      <c r="A5447" s="59" t="s">
        <v>17</v>
      </c>
      <c r="B5447" s="104" t="s">
        <v>568</v>
      </c>
      <c r="C5447" t="s">
        <v>7941</v>
      </c>
    </row>
    <row r="5448" spans="1:3">
      <c r="A5448" s="59" t="s">
        <v>18</v>
      </c>
      <c r="B5448" s="104" t="s">
        <v>569</v>
      </c>
      <c r="C5448" t="s">
        <v>7941</v>
      </c>
    </row>
    <row r="5449" spans="1:3">
      <c r="A5449" s="59" t="s">
        <v>19</v>
      </c>
      <c r="B5449" s="104" t="s">
        <v>570</v>
      </c>
      <c r="C5449" t="s">
        <v>7941</v>
      </c>
    </row>
    <row r="5450" spans="1:3">
      <c r="A5450" s="59" t="s">
        <v>20</v>
      </c>
      <c r="B5450" s="104" t="s">
        <v>571</v>
      </c>
      <c r="C5450" t="s">
        <v>7941</v>
      </c>
    </row>
    <row r="5451" spans="1:3">
      <c r="A5451" s="59" t="s">
        <v>21</v>
      </c>
      <c r="B5451" s="104" t="s">
        <v>572</v>
      </c>
      <c r="C5451" t="s">
        <v>7941</v>
      </c>
    </row>
    <row r="5452" spans="1:3">
      <c r="A5452" s="59" t="s">
        <v>22</v>
      </c>
      <c r="B5452" s="104" t="s">
        <v>573</v>
      </c>
      <c r="C5452" t="s">
        <v>7941</v>
      </c>
    </row>
    <row r="5453" spans="1:3">
      <c r="A5453" s="59" t="s">
        <v>23</v>
      </c>
      <c r="B5453" s="104" t="s">
        <v>574</v>
      </c>
      <c r="C5453" t="s">
        <v>7941</v>
      </c>
    </row>
    <row r="5454" spans="1:3">
      <c r="A5454" s="59"/>
      <c r="B5454" s="104" t="s">
        <v>575</v>
      </c>
      <c r="C5454" t="s">
        <v>7941</v>
      </c>
    </row>
    <row r="5455" spans="1:3">
      <c r="A5455" s="59" t="s">
        <v>24</v>
      </c>
      <c r="B5455" s="104" t="s">
        <v>576</v>
      </c>
      <c r="C5455" t="s">
        <v>7941</v>
      </c>
    </row>
    <row r="5456" spans="1:3">
      <c r="A5456" s="59" t="s">
        <v>25</v>
      </c>
      <c r="B5456" s="104" t="s">
        <v>577</v>
      </c>
      <c r="C5456" t="s">
        <v>7941</v>
      </c>
    </row>
    <row r="5457" spans="1:3">
      <c r="A5457" s="59" t="s">
        <v>26</v>
      </c>
      <c r="B5457" s="104" t="s">
        <v>578</v>
      </c>
      <c r="C5457" t="s">
        <v>7941</v>
      </c>
    </row>
    <row r="5458" spans="1:3">
      <c r="A5458" s="59" t="s">
        <v>27</v>
      </c>
      <c r="B5458" s="104" t="s">
        <v>579</v>
      </c>
      <c r="C5458" t="s">
        <v>7941</v>
      </c>
    </row>
    <row r="5459" spans="1:3">
      <c r="A5459" s="59" t="s">
        <v>8</v>
      </c>
      <c r="B5459" s="104" t="s">
        <v>580</v>
      </c>
      <c r="C5459" t="s">
        <v>7941</v>
      </c>
    </row>
    <row r="5460" spans="1:3">
      <c r="A5460" s="59" t="s">
        <v>8</v>
      </c>
      <c r="B5460" s="104" t="s">
        <v>581</v>
      </c>
      <c r="C5460" t="s">
        <v>7941</v>
      </c>
    </row>
    <row r="5461" spans="1:3">
      <c r="A5461" s="59" t="s">
        <v>6317</v>
      </c>
      <c r="B5461" s="104" t="s">
        <v>582</v>
      </c>
      <c r="C5461" t="s">
        <v>7941</v>
      </c>
    </row>
    <row r="5462" spans="1:3">
      <c r="A5462" s="59" t="s">
        <v>6317</v>
      </c>
      <c r="B5462" s="104" t="s">
        <v>583</v>
      </c>
      <c r="C5462" t="s">
        <v>7941</v>
      </c>
    </row>
    <row r="5463" spans="1:3">
      <c r="A5463" s="59" t="s">
        <v>6317</v>
      </c>
      <c r="B5463" s="104" t="s">
        <v>584</v>
      </c>
      <c r="C5463" t="s">
        <v>7941</v>
      </c>
    </row>
    <row r="5464" spans="1:3">
      <c r="A5464" s="59" t="s">
        <v>6317</v>
      </c>
      <c r="B5464" s="104" t="s">
        <v>585</v>
      </c>
      <c r="C5464" t="s">
        <v>7941</v>
      </c>
    </row>
    <row r="5465" spans="1:3">
      <c r="A5465" s="59" t="s">
        <v>6317</v>
      </c>
      <c r="B5465" s="104" t="s">
        <v>586</v>
      </c>
      <c r="C5465" t="s">
        <v>7941</v>
      </c>
    </row>
    <row r="5466" spans="1:3">
      <c r="A5466" s="59" t="s">
        <v>6317</v>
      </c>
      <c r="B5466" s="104" t="s">
        <v>587</v>
      </c>
      <c r="C5466" t="s">
        <v>7941</v>
      </c>
    </row>
    <row r="5467" spans="1:3">
      <c r="A5467" s="59" t="s">
        <v>6317</v>
      </c>
      <c r="B5467" s="104" t="s">
        <v>588</v>
      </c>
      <c r="C5467" t="s">
        <v>7941</v>
      </c>
    </row>
    <row r="5468" spans="1:3">
      <c r="A5468" s="59" t="s">
        <v>6317</v>
      </c>
      <c r="B5468" s="104" t="s">
        <v>589</v>
      </c>
      <c r="C5468" t="s">
        <v>7941</v>
      </c>
    </row>
    <row r="5469" spans="1:3">
      <c r="A5469" s="59" t="s">
        <v>6317</v>
      </c>
      <c r="B5469" s="104" t="s">
        <v>590</v>
      </c>
      <c r="C5469" t="s">
        <v>7941</v>
      </c>
    </row>
    <row r="5470" spans="1:3">
      <c r="A5470" s="59" t="s">
        <v>6317</v>
      </c>
      <c r="B5470" s="104" t="s">
        <v>591</v>
      </c>
      <c r="C5470" t="s">
        <v>7941</v>
      </c>
    </row>
    <row r="5471" spans="1:3">
      <c r="A5471" s="59" t="s">
        <v>6317</v>
      </c>
      <c r="B5471" s="104" t="s">
        <v>592</v>
      </c>
      <c r="C5471" t="s">
        <v>7941</v>
      </c>
    </row>
    <row r="5472" spans="1:3">
      <c r="A5472" s="59" t="s">
        <v>6317</v>
      </c>
      <c r="B5472" s="104" t="s">
        <v>593</v>
      </c>
      <c r="C5472" t="s">
        <v>7941</v>
      </c>
    </row>
    <row r="5473" spans="1:3">
      <c r="A5473" s="59" t="s">
        <v>6317</v>
      </c>
      <c r="B5473" s="104" t="s">
        <v>2171</v>
      </c>
      <c r="C5473" t="s">
        <v>7941</v>
      </c>
    </row>
    <row r="5474" spans="1:3">
      <c r="A5474" s="59" t="s">
        <v>6317</v>
      </c>
      <c r="B5474" s="104" t="s">
        <v>2172</v>
      </c>
      <c r="C5474" t="s">
        <v>7941</v>
      </c>
    </row>
    <row r="5475" spans="1:3">
      <c r="A5475" s="59" t="s">
        <v>6317</v>
      </c>
      <c r="B5475" s="104" t="s">
        <v>2173</v>
      </c>
      <c r="C5475" t="s">
        <v>7941</v>
      </c>
    </row>
    <row r="5476" spans="1:3">
      <c r="A5476" s="59" t="s">
        <v>7362</v>
      </c>
      <c r="B5476" s="104" t="s">
        <v>2181</v>
      </c>
      <c r="C5476" t="s">
        <v>7941</v>
      </c>
    </row>
    <row r="5477" spans="1:3">
      <c r="A5477" s="59" t="s">
        <v>7336</v>
      </c>
      <c r="B5477" s="104" t="s">
        <v>594</v>
      </c>
      <c r="C5477" t="s">
        <v>7941</v>
      </c>
    </row>
    <row r="5478" spans="1:3">
      <c r="A5478" s="59" t="s">
        <v>7336</v>
      </c>
      <c r="B5478" s="104" t="s">
        <v>595</v>
      </c>
      <c r="C5478" t="s">
        <v>7941</v>
      </c>
    </row>
    <row r="5479" spans="1:3">
      <c r="A5479" s="59" t="s">
        <v>7336</v>
      </c>
      <c r="B5479" s="104" t="s">
        <v>596</v>
      </c>
      <c r="C5479" t="s">
        <v>7941</v>
      </c>
    </row>
    <row r="5480" spans="1:3">
      <c r="A5480" s="59" t="s">
        <v>7336</v>
      </c>
      <c r="B5480" s="104" t="s">
        <v>6772</v>
      </c>
      <c r="C5480" t="s">
        <v>7941</v>
      </c>
    </row>
    <row r="5481" spans="1:3">
      <c r="A5481" s="59" t="s">
        <v>7336</v>
      </c>
      <c r="B5481" s="104" t="s">
        <v>6773</v>
      </c>
      <c r="C5481" t="s">
        <v>7941</v>
      </c>
    </row>
    <row r="5482" spans="1:3">
      <c r="A5482" s="59" t="s">
        <v>7363</v>
      </c>
      <c r="B5482" s="104" t="s">
        <v>4741</v>
      </c>
      <c r="C5482" t="s">
        <v>7941</v>
      </c>
    </row>
    <row r="5483" spans="1:3">
      <c r="A5483" s="59" t="s">
        <v>7363</v>
      </c>
      <c r="B5483" s="104" t="s">
        <v>1872</v>
      </c>
      <c r="C5483" t="s">
        <v>7941</v>
      </c>
    </row>
    <row r="5484" spans="1:3">
      <c r="A5484" s="59" t="s">
        <v>7843</v>
      </c>
      <c r="B5484" s="104" t="s">
        <v>7064</v>
      </c>
      <c r="C5484" t="s">
        <v>7941</v>
      </c>
    </row>
    <row r="5485" spans="1:3">
      <c r="A5485" s="59" t="s">
        <v>7839</v>
      </c>
      <c r="B5485" s="104" t="s">
        <v>4752</v>
      </c>
      <c r="C5485" t="s">
        <v>7941</v>
      </c>
    </row>
    <row r="5486" spans="1:3">
      <c r="A5486" s="59" t="s">
        <v>7839</v>
      </c>
      <c r="B5486" s="104" t="s">
        <v>1873</v>
      </c>
      <c r="C5486" t="s">
        <v>7941</v>
      </c>
    </row>
    <row r="5487" spans="1:3">
      <c r="A5487" s="59" t="s">
        <v>7839</v>
      </c>
      <c r="B5487" s="104" t="s">
        <v>1874</v>
      </c>
      <c r="C5487" t="s">
        <v>7941</v>
      </c>
    </row>
    <row r="5488" spans="1:3">
      <c r="A5488" s="59" t="s">
        <v>7364</v>
      </c>
      <c r="B5488" s="104" t="s">
        <v>1875</v>
      </c>
      <c r="C5488" t="s">
        <v>7941</v>
      </c>
    </row>
    <row r="5489" spans="1:3">
      <c r="A5489" s="59" t="s">
        <v>7365</v>
      </c>
      <c r="B5489" s="104" t="s">
        <v>1506</v>
      </c>
      <c r="C5489" t="s">
        <v>7941</v>
      </c>
    </row>
    <row r="5490" spans="1:3">
      <c r="A5490" s="59" t="s">
        <v>7844</v>
      </c>
      <c r="B5490" s="104" t="s">
        <v>7627</v>
      </c>
      <c r="C5490" t="s">
        <v>7941</v>
      </c>
    </row>
    <row r="5491" spans="1:3">
      <c r="A5491" s="59" t="s">
        <v>7845</v>
      </c>
      <c r="B5491" s="104" t="s">
        <v>7628</v>
      </c>
      <c r="C5491" t="s">
        <v>7941</v>
      </c>
    </row>
    <row r="5492" spans="1:3">
      <c r="A5492" s="59" t="s">
        <v>7845</v>
      </c>
      <c r="B5492" s="104" t="s">
        <v>7629</v>
      </c>
      <c r="C5492" t="s">
        <v>7941</v>
      </c>
    </row>
    <row r="5493" spans="1:3">
      <c r="A5493" s="59" t="s">
        <v>7845</v>
      </c>
      <c r="B5493" s="104" t="s">
        <v>7630</v>
      </c>
      <c r="C5493" t="s">
        <v>7941</v>
      </c>
    </row>
    <row r="5494" spans="1:3">
      <c r="A5494" s="61" t="s">
        <v>7846</v>
      </c>
      <c r="B5494" s="104" t="s">
        <v>7066</v>
      </c>
      <c r="C5494" t="s">
        <v>7941</v>
      </c>
    </row>
    <row r="5495" spans="1:3">
      <c r="A5495" s="59" t="s">
        <v>7846</v>
      </c>
      <c r="B5495" s="104" t="s">
        <v>7067</v>
      </c>
      <c r="C5495" t="s">
        <v>7941</v>
      </c>
    </row>
    <row r="5496" spans="1:3">
      <c r="A5496" s="59" t="s">
        <v>7847</v>
      </c>
      <c r="B5496" s="104" t="s">
        <v>2124</v>
      </c>
      <c r="C5496" t="s">
        <v>7941</v>
      </c>
    </row>
    <row r="5497" spans="1:3">
      <c r="A5497" s="59" t="s">
        <v>7848</v>
      </c>
      <c r="B5497" s="104" t="s">
        <v>7078</v>
      </c>
      <c r="C5497" t="s">
        <v>7941</v>
      </c>
    </row>
    <row r="5498" spans="1:3">
      <c r="A5498" s="59" t="s">
        <v>7848</v>
      </c>
      <c r="B5498" s="104" t="s">
        <v>1876</v>
      </c>
      <c r="C5498" t="s">
        <v>7941</v>
      </c>
    </row>
    <row r="5499" spans="1:3">
      <c r="A5499" s="59" t="s">
        <v>7839</v>
      </c>
      <c r="B5499" s="104" t="s">
        <v>1877</v>
      </c>
      <c r="C5499" t="s">
        <v>7941</v>
      </c>
    </row>
    <row r="5500" spans="1:3">
      <c r="A5500" s="59" t="s">
        <v>7839</v>
      </c>
      <c r="B5500" s="104" t="s">
        <v>1878</v>
      </c>
      <c r="C5500" t="s">
        <v>7941</v>
      </c>
    </row>
    <row r="5501" spans="1:3">
      <c r="A5501" s="59" t="s">
        <v>7839</v>
      </c>
      <c r="B5501" s="104" t="s">
        <v>1556</v>
      </c>
      <c r="C5501" t="s">
        <v>7941</v>
      </c>
    </row>
    <row r="5502" spans="1:3">
      <c r="A5502" s="59" t="s">
        <v>7839</v>
      </c>
      <c r="B5502" s="104" t="s">
        <v>7631</v>
      </c>
      <c r="C5502" t="s">
        <v>7941</v>
      </c>
    </row>
    <row r="5503" spans="1:3">
      <c r="A5503" s="59" t="s">
        <v>7839</v>
      </c>
      <c r="B5503" s="104" t="s">
        <v>2129</v>
      </c>
      <c r="C5503" t="s">
        <v>7941</v>
      </c>
    </row>
    <row r="5504" spans="1:3">
      <c r="A5504" s="60" t="s">
        <v>28</v>
      </c>
      <c r="B5504" s="104" t="s">
        <v>2131</v>
      </c>
      <c r="C5504" t="s">
        <v>7941</v>
      </c>
    </row>
    <row r="5505" spans="1:3">
      <c r="A5505" s="60" t="s">
        <v>29</v>
      </c>
      <c r="B5505" s="104" t="s">
        <v>2134</v>
      </c>
      <c r="C5505" t="s">
        <v>7941</v>
      </c>
    </row>
    <row r="5506" spans="1:3">
      <c r="A5506" s="59" t="s">
        <v>30</v>
      </c>
      <c r="B5506" s="104" t="s">
        <v>2137</v>
      </c>
      <c r="C5506" t="s">
        <v>7941</v>
      </c>
    </row>
    <row r="5507" spans="1:3">
      <c r="A5507" s="59" t="s">
        <v>31</v>
      </c>
      <c r="B5507" s="104" t="s">
        <v>2140</v>
      </c>
      <c r="C5507" t="s">
        <v>7941</v>
      </c>
    </row>
    <row r="5508" spans="1:3">
      <c r="A5508" s="59" t="s">
        <v>4660</v>
      </c>
      <c r="B5508" s="104" t="s">
        <v>2143</v>
      </c>
      <c r="C5508" t="s">
        <v>7941</v>
      </c>
    </row>
    <row r="5509" spans="1:3">
      <c r="A5509" s="59" t="s">
        <v>32</v>
      </c>
      <c r="B5509" s="104" t="s">
        <v>2146</v>
      </c>
      <c r="C5509" t="s">
        <v>7941</v>
      </c>
    </row>
    <row r="5510" spans="1:3">
      <c r="A5510" s="59" t="s">
        <v>33</v>
      </c>
      <c r="B5510" s="104" t="s">
        <v>2149</v>
      </c>
      <c r="C5510" t="s">
        <v>7941</v>
      </c>
    </row>
    <row r="5511" spans="1:3">
      <c r="A5511" s="59" t="s">
        <v>34</v>
      </c>
      <c r="B5511" s="104" t="s">
        <v>2139</v>
      </c>
      <c r="C5511" t="s">
        <v>7941</v>
      </c>
    </row>
    <row r="5512" spans="1:3">
      <c r="A5512" s="59" t="s">
        <v>35</v>
      </c>
      <c r="B5512" s="104" t="s">
        <v>7090</v>
      </c>
      <c r="C5512" t="s">
        <v>7941</v>
      </c>
    </row>
    <row r="5513" spans="1:3">
      <c r="A5513" s="59" t="s">
        <v>36</v>
      </c>
      <c r="B5513" s="104" t="s">
        <v>4742</v>
      </c>
      <c r="C5513" t="s">
        <v>7941</v>
      </c>
    </row>
    <row r="5514" spans="1:3">
      <c r="A5514" s="59" t="s">
        <v>7376</v>
      </c>
      <c r="B5514" s="104" t="s">
        <v>2157</v>
      </c>
      <c r="C5514" t="s">
        <v>7941</v>
      </c>
    </row>
    <row r="5515" spans="1:3">
      <c r="A5515" s="59" t="s">
        <v>4675</v>
      </c>
      <c r="B5515" s="104" t="s">
        <v>2160</v>
      </c>
      <c r="C5515" t="s">
        <v>7941</v>
      </c>
    </row>
    <row r="5516" spans="1:3">
      <c r="A5516" s="59" t="s">
        <v>7377</v>
      </c>
      <c r="B5516" s="104" t="s">
        <v>2086</v>
      </c>
      <c r="C5516" t="s">
        <v>7941</v>
      </c>
    </row>
    <row r="5517" spans="1:3">
      <c r="A5517" s="59" t="s">
        <v>4678</v>
      </c>
      <c r="B5517" s="104" t="s">
        <v>2164</v>
      </c>
      <c r="C5517" t="s">
        <v>7941</v>
      </c>
    </row>
    <row r="5518" spans="1:3">
      <c r="A5518" s="59" t="s">
        <v>7378</v>
      </c>
      <c r="B5518" s="104" t="s">
        <v>1579</v>
      </c>
      <c r="C5518" t="s">
        <v>7941</v>
      </c>
    </row>
    <row r="5519" spans="1:3">
      <c r="A5519" s="59" t="s">
        <v>7378</v>
      </c>
      <c r="B5519" s="104" t="s">
        <v>7632</v>
      </c>
      <c r="C5519" t="s">
        <v>7941</v>
      </c>
    </row>
    <row r="5520" spans="1:3">
      <c r="A5520" s="59" t="s">
        <v>7378</v>
      </c>
      <c r="B5520" s="104" t="s">
        <v>1580</v>
      </c>
      <c r="C5520" t="s">
        <v>7941</v>
      </c>
    </row>
    <row r="5521" spans="1:3">
      <c r="A5521" s="59" t="s">
        <v>7379</v>
      </c>
      <c r="B5521" s="104" t="s">
        <v>2168</v>
      </c>
      <c r="C5521" t="s">
        <v>7941</v>
      </c>
    </row>
    <row r="5522" spans="1:3">
      <c r="A5522" s="59" t="s">
        <v>7380</v>
      </c>
      <c r="B5522" s="104" t="s">
        <v>2133</v>
      </c>
      <c r="C5522" t="s">
        <v>7941</v>
      </c>
    </row>
    <row r="5523" spans="1:3">
      <c r="A5523" s="59" t="s">
        <v>7381</v>
      </c>
      <c r="B5523" s="104" t="s">
        <v>2170</v>
      </c>
      <c r="C5523" t="s">
        <v>7941</v>
      </c>
    </row>
    <row r="5524" spans="1:3">
      <c r="A5524" s="59" t="s">
        <v>7382</v>
      </c>
      <c r="B5524" s="104" t="s">
        <v>2079</v>
      </c>
      <c r="C5524" t="s">
        <v>7941</v>
      </c>
    </row>
    <row r="5525" spans="1:3">
      <c r="A5525" s="59" t="s">
        <v>7383</v>
      </c>
      <c r="B5525" s="104" t="s">
        <v>2188</v>
      </c>
      <c r="C5525" t="s">
        <v>7941</v>
      </c>
    </row>
    <row r="5526" spans="1:3">
      <c r="A5526" s="59" t="s">
        <v>7384</v>
      </c>
      <c r="B5526" s="104" t="s">
        <v>2175</v>
      </c>
      <c r="C5526" t="s">
        <v>7941</v>
      </c>
    </row>
    <row r="5527" spans="1:3">
      <c r="A5527" s="59" t="s">
        <v>7385</v>
      </c>
      <c r="B5527" s="104" t="s">
        <v>2177</v>
      </c>
      <c r="C5527" t="s">
        <v>7941</v>
      </c>
    </row>
    <row r="5528" spans="1:3">
      <c r="A5528" s="59" t="s">
        <v>7386</v>
      </c>
      <c r="B5528" s="104" t="s">
        <v>2180</v>
      </c>
      <c r="C5528" t="s">
        <v>7941</v>
      </c>
    </row>
    <row r="5529" spans="1:3">
      <c r="A5529" s="59" t="s">
        <v>7387</v>
      </c>
      <c r="B5529" s="104" t="s">
        <v>2182</v>
      </c>
      <c r="C5529" t="s">
        <v>7941</v>
      </c>
    </row>
    <row r="5530" spans="1:3">
      <c r="A5530" s="59" t="s">
        <v>7388</v>
      </c>
      <c r="B5530" s="104" t="s">
        <v>2101</v>
      </c>
      <c r="C5530" t="s">
        <v>7941</v>
      </c>
    </row>
    <row r="5531" spans="1:3">
      <c r="A5531" s="59" t="s">
        <v>7389</v>
      </c>
      <c r="B5531" s="104" t="s">
        <v>2184</v>
      </c>
      <c r="C5531" t="s">
        <v>7941</v>
      </c>
    </row>
    <row r="5532" spans="1:3">
      <c r="A5532" s="59" t="s">
        <v>7390</v>
      </c>
      <c r="B5532" s="104" t="s">
        <v>2185</v>
      </c>
      <c r="C5532" t="s">
        <v>7941</v>
      </c>
    </row>
    <row r="5533" spans="1:3">
      <c r="A5533" s="59" t="s">
        <v>7391</v>
      </c>
      <c r="B5533" s="104" t="s">
        <v>2186</v>
      </c>
      <c r="C5533" t="s">
        <v>7941</v>
      </c>
    </row>
    <row r="5534" spans="1:3">
      <c r="A5534" s="59" t="s">
        <v>6329</v>
      </c>
      <c r="B5534" s="104" t="s">
        <v>2187</v>
      </c>
      <c r="C5534" t="s">
        <v>7941</v>
      </c>
    </row>
    <row r="5535" spans="1:3">
      <c r="A5535" s="59" t="s">
        <v>7392</v>
      </c>
      <c r="B5535" s="104" t="s">
        <v>2189</v>
      </c>
      <c r="C5535" t="s">
        <v>7941</v>
      </c>
    </row>
    <row r="5536" spans="1:3">
      <c r="A5536" s="59" t="s">
        <v>37</v>
      </c>
      <c r="B5536" s="104" t="s">
        <v>5820</v>
      </c>
      <c r="C5536" t="s">
        <v>7941</v>
      </c>
    </row>
    <row r="5537" spans="1:3">
      <c r="A5537" s="59" t="s">
        <v>37</v>
      </c>
      <c r="B5537" s="104" t="s">
        <v>1742</v>
      </c>
      <c r="C5537" t="s">
        <v>7941</v>
      </c>
    </row>
    <row r="5538" spans="1:3">
      <c r="A5538" s="59" t="s">
        <v>37</v>
      </c>
      <c r="B5538" s="104" t="s">
        <v>5821</v>
      </c>
      <c r="C5538" t="s">
        <v>7941</v>
      </c>
    </row>
    <row r="5539" spans="1:3">
      <c r="A5539" s="59" t="s">
        <v>37</v>
      </c>
      <c r="B5539" s="104" t="s">
        <v>5822</v>
      </c>
      <c r="C5539" t="s">
        <v>7941</v>
      </c>
    </row>
    <row r="5540" spans="1:3">
      <c r="A5540" s="59" t="s">
        <v>38</v>
      </c>
      <c r="B5540" s="104" t="s">
        <v>1756</v>
      </c>
      <c r="C5540" t="s">
        <v>7941</v>
      </c>
    </row>
    <row r="5541" spans="1:3">
      <c r="A5541" s="59" t="s">
        <v>38</v>
      </c>
      <c r="B5541" s="104" t="s">
        <v>7633</v>
      </c>
      <c r="C5541" t="s">
        <v>7941</v>
      </c>
    </row>
    <row r="5542" spans="1:3">
      <c r="A5542" s="59" t="s">
        <v>38</v>
      </c>
      <c r="B5542" s="104" t="s">
        <v>959</v>
      </c>
      <c r="C5542" t="s">
        <v>7941</v>
      </c>
    </row>
    <row r="5543" spans="1:3">
      <c r="A5543" s="59" t="s">
        <v>38</v>
      </c>
      <c r="B5543" s="104" t="s">
        <v>960</v>
      </c>
      <c r="C5543" t="s">
        <v>7941</v>
      </c>
    </row>
    <row r="5544" spans="1:3">
      <c r="A5544" s="59" t="s">
        <v>38</v>
      </c>
      <c r="B5544" s="104" t="s">
        <v>961</v>
      </c>
      <c r="C5544" t="s">
        <v>7941</v>
      </c>
    </row>
    <row r="5545" spans="1:3">
      <c r="A5545" s="59" t="s">
        <v>38</v>
      </c>
      <c r="B5545" s="104" t="s">
        <v>962</v>
      </c>
      <c r="C5545" t="s">
        <v>7941</v>
      </c>
    </row>
    <row r="5546" spans="1:3">
      <c r="A5546" s="59" t="s">
        <v>38</v>
      </c>
      <c r="B5546" s="104" t="s">
        <v>7634</v>
      </c>
      <c r="C5546" t="s">
        <v>7941</v>
      </c>
    </row>
    <row r="5547" spans="1:3">
      <c r="A5547" s="59" t="s">
        <v>39</v>
      </c>
      <c r="B5547" s="104" t="s">
        <v>1889</v>
      </c>
      <c r="C5547" t="s">
        <v>7941</v>
      </c>
    </row>
    <row r="5548" spans="1:3">
      <c r="A5548" s="59" t="s">
        <v>40</v>
      </c>
      <c r="B5548" s="104" t="s">
        <v>1890</v>
      </c>
      <c r="C5548" t="s">
        <v>7941</v>
      </c>
    </row>
    <row r="5549" spans="1:3">
      <c r="A5549" s="59" t="s">
        <v>41</v>
      </c>
      <c r="B5549" s="104" t="s">
        <v>7635</v>
      </c>
      <c r="C5549" t="s">
        <v>7941</v>
      </c>
    </row>
    <row r="5550" spans="1:3">
      <c r="A5550" s="59" t="s">
        <v>42</v>
      </c>
      <c r="B5550" s="104" t="s">
        <v>7636</v>
      </c>
      <c r="C5550" t="s">
        <v>7941</v>
      </c>
    </row>
    <row r="5551" spans="1:3">
      <c r="A5551" s="59" t="s">
        <v>43</v>
      </c>
      <c r="B5551" s="104" t="s">
        <v>7637</v>
      </c>
      <c r="C5551" t="s">
        <v>7941</v>
      </c>
    </row>
    <row r="5552" spans="1:3">
      <c r="A5552" s="60" t="s">
        <v>44</v>
      </c>
      <c r="B5552" s="104" t="s">
        <v>2194</v>
      </c>
      <c r="C5552" t="s">
        <v>7941</v>
      </c>
    </row>
    <row r="5553" spans="1:3">
      <c r="A5553" s="59" t="s">
        <v>45</v>
      </c>
      <c r="B5553" s="104" t="s">
        <v>5861</v>
      </c>
      <c r="C5553" t="s">
        <v>7941</v>
      </c>
    </row>
    <row r="5554" spans="1:3">
      <c r="A5554" s="59" t="s">
        <v>45</v>
      </c>
      <c r="B5554" s="104" t="s">
        <v>7638</v>
      </c>
      <c r="C5554" t="s">
        <v>7941</v>
      </c>
    </row>
    <row r="5555" spans="1:3">
      <c r="A5555" s="59" t="s">
        <v>46</v>
      </c>
      <c r="B5555" s="104" t="s">
        <v>2197</v>
      </c>
      <c r="C5555" t="s">
        <v>7941</v>
      </c>
    </row>
    <row r="5556" spans="1:3">
      <c r="A5556" s="59" t="s">
        <v>47</v>
      </c>
      <c r="B5556" s="104" t="s">
        <v>747</v>
      </c>
      <c r="C5556" t="s">
        <v>7941</v>
      </c>
    </row>
    <row r="5557" spans="1:3">
      <c r="A5557" s="59" t="s">
        <v>47</v>
      </c>
      <c r="B5557" s="104" t="s">
        <v>748</v>
      </c>
      <c r="C5557" t="s">
        <v>7941</v>
      </c>
    </row>
    <row r="5558" spans="1:3">
      <c r="A5558" s="59" t="s">
        <v>48</v>
      </c>
      <c r="B5558" s="104" t="s">
        <v>2198</v>
      </c>
      <c r="C5558" t="s">
        <v>7941</v>
      </c>
    </row>
    <row r="5559" spans="1:3">
      <c r="A5559" s="59" t="s">
        <v>49</v>
      </c>
      <c r="B5559" s="104" t="s">
        <v>2199</v>
      </c>
      <c r="C5559" t="s">
        <v>7941</v>
      </c>
    </row>
    <row r="5560" spans="1:3">
      <c r="A5560" s="59" t="s">
        <v>50</v>
      </c>
      <c r="B5560" s="104" t="s">
        <v>2200</v>
      </c>
      <c r="C5560" t="s">
        <v>7941</v>
      </c>
    </row>
    <row r="5561" spans="1:3">
      <c r="A5561" s="59" t="s">
        <v>51</v>
      </c>
      <c r="B5561" s="104" t="s">
        <v>2201</v>
      </c>
      <c r="C5561" t="s">
        <v>7941</v>
      </c>
    </row>
    <row r="5562" spans="1:3">
      <c r="A5562" s="59" t="s">
        <v>52</v>
      </c>
      <c r="B5562" s="104" t="s">
        <v>2204</v>
      </c>
      <c r="C5562" t="s">
        <v>7941</v>
      </c>
    </row>
    <row r="5563" spans="1:3">
      <c r="A5563" s="59" t="s">
        <v>53</v>
      </c>
      <c r="B5563" s="104" t="s">
        <v>2206</v>
      </c>
      <c r="C5563" t="s">
        <v>7941</v>
      </c>
    </row>
    <row r="5564" spans="1:3">
      <c r="A5564" s="59" t="s">
        <v>54</v>
      </c>
      <c r="B5564" s="104" t="s">
        <v>2123</v>
      </c>
      <c r="C5564" t="s">
        <v>7941</v>
      </c>
    </row>
    <row r="5565" spans="1:3">
      <c r="A5565" s="59" t="s">
        <v>55</v>
      </c>
      <c r="B5565" s="104" t="s">
        <v>2208</v>
      </c>
      <c r="C5565" t="s">
        <v>7941</v>
      </c>
    </row>
    <row r="5566" spans="1:3">
      <c r="A5566" s="59" t="s">
        <v>56</v>
      </c>
      <c r="B5566" s="104" t="s">
        <v>2210</v>
      </c>
      <c r="C5566" t="s">
        <v>7941</v>
      </c>
    </row>
    <row r="5567" spans="1:3">
      <c r="A5567" s="59" t="s">
        <v>57</v>
      </c>
      <c r="B5567" s="104" t="s">
        <v>2212</v>
      </c>
      <c r="C5567" t="s">
        <v>7941</v>
      </c>
    </row>
    <row r="5568" spans="1:3">
      <c r="A5568" s="60" t="s">
        <v>58</v>
      </c>
      <c r="B5568" s="104" t="s">
        <v>2213</v>
      </c>
      <c r="C5568" t="s">
        <v>7941</v>
      </c>
    </row>
    <row r="5569" spans="1:3">
      <c r="A5569" s="59" t="s">
        <v>6329</v>
      </c>
      <c r="B5569" s="104" t="s">
        <v>2216</v>
      </c>
      <c r="C5569" t="s">
        <v>7941</v>
      </c>
    </row>
    <row r="5570" spans="1:3">
      <c r="A5570" s="59" t="s">
        <v>59</v>
      </c>
      <c r="B5570" s="104" t="s">
        <v>2219</v>
      </c>
      <c r="C5570" t="s">
        <v>7941</v>
      </c>
    </row>
    <row r="5571" spans="1:3">
      <c r="A5571" s="59" t="s">
        <v>60</v>
      </c>
      <c r="B5571" s="104" t="s">
        <v>2222</v>
      </c>
      <c r="C5571" t="s">
        <v>7941</v>
      </c>
    </row>
    <row r="5572" spans="1:3">
      <c r="A5572" s="59" t="s">
        <v>61</v>
      </c>
      <c r="B5572" s="104" t="s">
        <v>2183</v>
      </c>
      <c r="C5572" t="s">
        <v>7941</v>
      </c>
    </row>
    <row r="5573" spans="1:3">
      <c r="A5573" s="59" t="s">
        <v>62</v>
      </c>
      <c r="B5573" s="104" t="s">
        <v>2637</v>
      </c>
      <c r="C5573" t="s">
        <v>7941</v>
      </c>
    </row>
    <row r="5574" spans="1:3">
      <c r="A5574" s="59" t="s">
        <v>63</v>
      </c>
      <c r="B5574" s="104" t="s">
        <v>2638</v>
      </c>
      <c r="C5574" t="s">
        <v>7941</v>
      </c>
    </row>
    <row r="5575" spans="1:3">
      <c r="A5575" s="59" t="s">
        <v>62</v>
      </c>
      <c r="B5575" s="104" t="s">
        <v>1633</v>
      </c>
      <c r="C5575" t="s">
        <v>7941</v>
      </c>
    </row>
    <row r="5576" spans="1:3">
      <c r="A5576" s="59" t="s">
        <v>64</v>
      </c>
      <c r="B5576" s="104" t="s">
        <v>2229</v>
      </c>
      <c r="C5576" t="s">
        <v>7941</v>
      </c>
    </row>
    <row r="5577" spans="1:3">
      <c r="A5577" s="59" t="s">
        <v>65</v>
      </c>
      <c r="B5577" s="104" t="s">
        <v>2232</v>
      </c>
      <c r="C5577" t="s">
        <v>7941</v>
      </c>
    </row>
    <row r="5578" spans="1:3">
      <c r="A5578" s="59" t="s">
        <v>66</v>
      </c>
      <c r="B5578" s="104" t="s">
        <v>2234</v>
      </c>
      <c r="C5578" t="s">
        <v>7941</v>
      </c>
    </row>
    <row r="5579" spans="1:3">
      <c r="A5579" s="59" t="s">
        <v>67</v>
      </c>
      <c r="B5579" s="104" t="s">
        <v>2235</v>
      </c>
      <c r="C5579" t="s">
        <v>7941</v>
      </c>
    </row>
    <row r="5580" spans="1:3">
      <c r="A5580" s="59" t="s">
        <v>68</v>
      </c>
      <c r="B5580" s="104" t="s">
        <v>2136</v>
      </c>
      <c r="C5580" t="s">
        <v>7941</v>
      </c>
    </row>
    <row r="5581" spans="1:3">
      <c r="A5581" s="59" t="s">
        <v>69</v>
      </c>
      <c r="B5581" s="104" t="s">
        <v>2240</v>
      </c>
      <c r="C5581" t="s">
        <v>7941</v>
      </c>
    </row>
    <row r="5582" spans="1:3">
      <c r="A5582" s="57" t="s">
        <v>70</v>
      </c>
      <c r="B5582" s="104" t="s">
        <v>1905</v>
      </c>
      <c r="C5582" t="s">
        <v>7941</v>
      </c>
    </row>
    <row r="5583" spans="1:3">
      <c r="A5583" s="57" t="s">
        <v>70</v>
      </c>
      <c r="B5583" s="104" t="s">
        <v>2302</v>
      </c>
      <c r="C5583" t="s">
        <v>7941</v>
      </c>
    </row>
    <row r="5584" spans="1:3">
      <c r="A5584" s="57" t="s">
        <v>71</v>
      </c>
      <c r="B5584" s="104" t="s">
        <v>2242</v>
      </c>
      <c r="C5584" t="s">
        <v>7941</v>
      </c>
    </row>
    <row r="5585" spans="1:3">
      <c r="A5585" s="106" t="s">
        <v>7897</v>
      </c>
      <c r="B5585" s="104" t="s">
        <v>2317</v>
      </c>
      <c r="C5585" t="s">
        <v>7941</v>
      </c>
    </row>
    <row r="5586" spans="1:3">
      <c r="A5586" s="57" t="s">
        <v>72</v>
      </c>
      <c r="B5586" s="104" t="s">
        <v>7639</v>
      </c>
      <c r="C5586" t="s">
        <v>7941</v>
      </c>
    </row>
    <row r="5587" spans="1:3">
      <c r="A5587" s="57" t="s">
        <v>72</v>
      </c>
      <c r="B5587" s="104" t="s">
        <v>7640</v>
      </c>
      <c r="C5587" t="s">
        <v>7941</v>
      </c>
    </row>
    <row r="5588" spans="1:3">
      <c r="A5588" s="57" t="s">
        <v>72</v>
      </c>
      <c r="B5588" s="104" t="s">
        <v>7641</v>
      </c>
      <c r="C5588" t="s">
        <v>7941</v>
      </c>
    </row>
    <row r="5589" spans="1:3">
      <c r="A5589" s="57" t="s">
        <v>73</v>
      </c>
      <c r="B5589" s="104" t="s">
        <v>2323</v>
      </c>
      <c r="C5589" t="s">
        <v>7941</v>
      </c>
    </row>
    <row r="5590" spans="1:3">
      <c r="A5590" s="57" t="s">
        <v>73</v>
      </c>
      <c r="B5590" s="104" t="s">
        <v>7642</v>
      </c>
      <c r="C5590" t="s">
        <v>7941</v>
      </c>
    </row>
    <row r="5591" spans="1:3">
      <c r="A5591" s="57" t="s">
        <v>29</v>
      </c>
      <c r="B5591" s="104" t="s">
        <v>1641</v>
      </c>
      <c r="C5591" t="s">
        <v>7941</v>
      </c>
    </row>
    <row r="5592" spans="1:3">
      <c r="A5592" s="57" t="s">
        <v>29</v>
      </c>
      <c r="B5592" s="104" t="s">
        <v>4749</v>
      </c>
      <c r="C5592" t="s">
        <v>7941</v>
      </c>
    </row>
    <row r="5593" spans="1:3">
      <c r="A5593" s="57" t="s">
        <v>74</v>
      </c>
      <c r="B5593" s="104" t="s">
        <v>7643</v>
      </c>
      <c r="C5593" t="s">
        <v>7941</v>
      </c>
    </row>
    <row r="5594" spans="1:3">
      <c r="A5594" s="57" t="s">
        <v>75</v>
      </c>
      <c r="B5594" s="104" t="s">
        <v>1642</v>
      </c>
      <c r="C5594" t="s">
        <v>7941</v>
      </c>
    </row>
    <row r="5595" spans="1:3">
      <c r="A5595" s="57" t="s">
        <v>75</v>
      </c>
      <c r="B5595" s="104" t="s">
        <v>1643</v>
      </c>
      <c r="C5595" t="s">
        <v>7941</v>
      </c>
    </row>
    <row r="5596" spans="1:3">
      <c r="A5596" s="57" t="s">
        <v>76</v>
      </c>
      <c r="B5596" s="104" t="s">
        <v>1644</v>
      </c>
      <c r="C5596" t="s">
        <v>7941</v>
      </c>
    </row>
    <row r="5597" spans="1:3">
      <c r="A5597" s="57" t="s">
        <v>77</v>
      </c>
      <c r="B5597" s="104" t="s">
        <v>7644</v>
      </c>
      <c r="C5597" t="s">
        <v>7941</v>
      </c>
    </row>
    <row r="5598" spans="1:3">
      <c r="A5598" s="57" t="s">
        <v>75</v>
      </c>
      <c r="B5598" s="104" t="s">
        <v>1645</v>
      </c>
      <c r="C5598" t="s">
        <v>7941</v>
      </c>
    </row>
    <row r="5599" spans="1:3">
      <c r="A5599" s="57" t="s">
        <v>78</v>
      </c>
      <c r="B5599" s="104" t="s">
        <v>1646</v>
      </c>
      <c r="C5599" t="s">
        <v>7941</v>
      </c>
    </row>
    <row r="5600" spans="1:3">
      <c r="A5600" s="57" t="s">
        <v>43</v>
      </c>
      <c r="B5600" s="104" t="s">
        <v>1647</v>
      </c>
      <c r="C5600" t="s">
        <v>7941</v>
      </c>
    </row>
    <row r="5601" spans="1:3">
      <c r="A5601" s="57" t="s">
        <v>79</v>
      </c>
      <c r="B5601" s="104" t="s">
        <v>4750</v>
      </c>
      <c r="C5601" t="s">
        <v>7941</v>
      </c>
    </row>
    <row r="5602" spans="1:3">
      <c r="A5602" s="57" t="s">
        <v>75</v>
      </c>
      <c r="B5602" s="104" t="s">
        <v>4751</v>
      </c>
      <c r="C5602" t="s">
        <v>7941</v>
      </c>
    </row>
    <row r="5603" spans="1:3">
      <c r="A5603" s="57" t="s">
        <v>75</v>
      </c>
      <c r="B5603" s="104" t="s">
        <v>7645</v>
      </c>
      <c r="C5603" t="s">
        <v>7941</v>
      </c>
    </row>
    <row r="5604" spans="1:3">
      <c r="A5604" s="57" t="s">
        <v>80</v>
      </c>
      <c r="B5604" s="104" t="s">
        <v>7646</v>
      </c>
      <c r="C5604" t="s">
        <v>7941</v>
      </c>
    </row>
    <row r="5605" spans="1:3">
      <c r="A5605" s="57" t="s">
        <v>81</v>
      </c>
      <c r="B5605" s="104" t="s">
        <v>7647</v>
      </c>
      <c r="C5605" t="s">
        <v>7941</v>
      </c>
    </row>
    <row r="5606" spans="1:3">
      <c r="A5606" s="57" t="s">
        <v>82</v>
      </c>
      <c r="B5606" s="104" t="s">
        <v>7648</v>
      </c>
      <c r="C5606" t="s">
        <v>7941</v>
      </c>
    </row>
    <row r="5607" spans="1:3">
      <c r="A5607" s="57" t="s">
        <v>83</v>
      </c>
      <c r="B5607" s="104" t="s">
        <v>7649</v>
      </c>
      <c r="C5607" t="s">
        <v>7941</v>
      </c>
    </row>
    <row r="5608" spans="1:3">
      <c r="A5608" s="57" t="s">
        <v>73</v>
      </c>
      <c r="B5608" s="104" t="s">
        <v>2247</v>
      </c>
      <c r="C5608" t="s">
        <v>7941</v>
      </c>
    </row>
    <row r="5609" spans="1:3">
      <c r="A5609" s="57" t="s">
        <v>84</v>
      </c>
      <c r="B5609" s="104" t="s">
        <v>1908</v>
      </c>
      <c r="C5609" t="s">
        <v>7941</v>
      </c>
    </row>
    <row r="5610" spans="1:3">
      <c r="A5610" s="57" t="s">
        <v>85</v>
      </c>
      <c r="B5610" s="104" t="s">
        <v>2325</v>
      </c>
      <c r="C5610" t="s">
        <v>7941</v>
      </c>
    </row>
    <row r="5611" spans="1:3">
      <c r="A5611" s="57" t="s">
        <v>73</v>
      </c>
      <c r="B5611" s="104" t="s">
        <v>2328</v>
      </c>
      <c r="C5611" t="s">
        <v>7941</v>
      </c>
    </row>
    <row r="5612" spans="1:3">
      <c r="A5612" s="57" t="s">
        <v>73</v>
      </c>
      <c r="B5612" s="104" t="s">
        <v>7650</v>
      </c>
      <c r="C5612" t="s">
        <v>7941</v>
      </c>
    </row>
    <row r="5613" spans="1:3">
      <c r="A5613" s="57" t="s">
        <v>73</v>
      </c>
      <c r="B5613" s="104" t="s">
        <v>7651</v>
      </c>
      <c r="C5613" t="s">
        <v>7941</v>
      </c>
    </row>
    <row r="5614" spans="1:3">
      <c r="A5614" s="57" t="s">
        <v>86</v>
      </c>
      <c r="B5614" s="104" t="s">
        <v>2249</v>
      </c>
      <c r="C5614" t="s">
        <v>7941</v>
      </c>
    </row>
    <row r="5615" spans="1:3">
      <c r="A5615" s="57" t="s">
        <v>87</v>
      </c>
      <c r="B5615" s="104" t="s">
        <v>2251</v>
      </c>
      <c r="C5615" t="s">
        <v>7941</v>
      </c>
    </row>
    <row r="5616" spans="1:3">
      <c r="A5616" s="57" t="s">
        <v>87</v>
      </c>
      <c r="B5616" s="104" t="s">
        <v>7652</v>
      </c>
      <c r="C5616" t="s">
        <v>7941</v>
      </c>
    </row>
    <row r="5617" spans="1:3">
      <c r="A5617" s="57" t="s">
        <v>87</v>
      </c>
      <c r="B5617" s="104" t="s">
        <v>7653</v>
      </c>
      <c r="C5617" t="s">
        <v>7941</v>
      </c>
    </row>
    <row r="5618" spans="1:3">
      <c r="A5618" s="57" t="s">
        <v>87</v>
      </c>
      <c r="B5618" s="104" t="s">
        <v>7654</v>
      </c>
      <c r="C5618" t="s">
        <v>7941</v>
      </c>
    </row>
    <row r="5619" spans="1:3">
      <c r="A5619" s="57" t="s">
        <v>87</v>
      </c>
      <c r="B5619" s="104" t="s">
        <v>7655</v>
      </c>
      <c r="C5619" t="s">
        <v>7941</v>
      </c>
    </row>
    <row r="5620" spans="1:3">
      <c r="A5620" s="57" t="s">
        <v>87</v>
      </c>
      <c r="B5620" s="104" t="s">
        <v>7656</v>
      </c>
      <c r="C5620" t="s">
        <v>7941</v>
      </c>
    </row>
    <row r="5621" spans="1:3">
      <c r="A5621" s="57" t="s">
        <v>87</v>
      </c>
      <c r="B5621" s="104" t="s">
        <v>7657</v>
      </c>
      <c r="C5621" t="s">
        <v>7941</v>
      </c>
    </row>
    <row r="5622" spans="1:3">
      <c r="A5622" s="57" t="s">
        <v>87</v>
      </c>
      <c r="B5622" s="104" t="s">
        <v>7658</v>
      </c>
      <c r="C5622" t="s">
        <v>7941</v>
      </c>
    </row>
    <row r="5623" spans="1:3">
      <c r="A5623" s="57" t="s">
        <v>87</v>
      </c>
      <c r="B5623" s="104" t="s">
        <v>7659</v>
      </c>
      <c r="C5623" t="s">
        <v>7941</v>
      </c>
    </row>
    <row r="5624" spans="1:3">
      <c r="A5624" s="57" t="s">
        <v>88</v>
      </c>
      <c r="B5624" s="104" t="s">
        <v>2142</v>
      </c>
      <c r="C5624" t="s">
        <v>7941</v>
      </c>
    </row>
    <row r="5625" spans="1:3">
      <c r="A5625" s="57" t="s">
        <v>89</v>
      </c>
      <c r="B5625" s="104" t="s">
        <v>2145</v>
      </c>
      <c r="C5625" t="s">
        <v>7941</v>
      </c>
    </row>
    <row r="5626" spans="1:3">
      <c r="A5626" s="57" t="s">
        <v>90</v>
      </c>
      <c r="B5626" s="104" t="s">
        <v>2253</v>
      </c>
      <c r="C5626" t="s">
        <v>7941</v>
      </c>
    </row>
    <row r="5627" spans="1:3">
      <c r="A5627" s="57" t="s">
        <v>87</v>
      </c>
      <c r="B5627" s="104" t="s">
        <v>2255</v>
      </c>
      <c r="C5627" t="s">
        <v>7941</v>
      </c>
    </row>
    <row r="5628" spans="1:3">
      <c r="A5628" s="57" t="s">
        <v>91</v>
      </c>
      <c r="B5628" s="104" t="s">
        <v>2256</v>
      </c>
      <c r="C5628" t="s">
        <v>7941</v>
      </c>
    </row>
    <row r="5629" spans="1:3">
      <c r="A5629" s="57" t="s">
        <v>43</v>
      </c>
      <c r="B5629" s="104" t="s">
        <v>7660</v>
      </c>
      <c r="C5629" t="s">
        <v>7941</v>
      </c>
    </row>
    <row r="5630" spans="1:3">
      <c r="A5630" s="57" t="s">
        <v>87</v>
      </c>
      <c r="B5630" s="104" t="s">
        <v>1915</v>
      </c>
      <c r="C5630" t="s">
        <v>7941</v>
      </c>
    </row>
    <row r="5631" spans="1:3">
      <c r="A5631" s="57" t="s">
        <v>43</v>
      </c>
      <c r="B5631" s="104" t="s">
        <v>7661</v>
      </c>
      <c r="C5631" t="s">
        <v>7941</v>
      </c>
    </row>
    <row r="5632" spans="1:3">
      <c r="A5632" s="57" t="s">
        <v>92</v>
      </c>
      <c r="B5632" s="104" t="s">
        <v>7662</v>
      </c>
      <c r="C5632" t="s">
        <v>7941</v>
      </c>
    </row>
    <row r="5633" spans="1:3">
      <c r="A5633" s="57" t="s">
        <v>43</v>
      </c>
      <c r="B5633" s="104" t="s">
        <v>1916</v>
      </c>
      <c r="C5633" t="s">
        <v>7941</v>
      </c>
    </row>
    <row r="5634" spans="1:3">
      <c r="A5634" s="57" t="s">
        <v>93</v>
      </c>
      <c r="B5634" s="104" t="s">
        <v>2258</v>
      </c>
      <c r="C5634" t="s">
        <v>7941</v>
      </c>
    </row>
    <row r="5635" spans="1:3">
      <c r="A5635" s="57" t="s">
        <v>94</v>
      </c>
      <c r="B5635" s="104" t="s">
        <v>2259</v>
      </c>
      <c r="C5635" t="s">
        <v>7941</v>
      </c>
    </row>
    <row r="5636" spans="1:3">
      <c r="A5636" s="57" t="s">
        <v>73</v>
      </c>
      <c r="B5636" s="104" t="s">
        <v>7663</v>
      </c>
      <c r="C5636" t="s">
        <v>7941</v>
      </c>
    </row>
    <row r="5637" spans="1:3">
      <c r="A5637" s="57" t="s">
        <v>95</v>
      </c>
      <c r="B5637" s="104" t="s">
        <v>7664</v>
      </c>
      <c r="C5637" t="s">
        <v>7941</v>
      </c>
    </row>
    <row r="5638" spans="1:3">
      <c r="A5638" s="59" t="s">
        <v>96</v>
      </c>
      <c r="B5638" s="104" t="s">
        <v>7665</v>
      </c>
      <c r="C5638" t="s">
        <v>7941</v>
      </c>
    </row>
    <row r="5639" spans="1:3">
      <c r="A5639" s="59" t="s">
        <v>97</v>
      </c>
      <c r="B5639" s="104" t="s">
        <v>7666</v>
      </c>
      <c r="C5639" t="s">
        <v>7941</v>
      </c>
    </row>
    <row r="5640" spans="1:3">
      <c r="A5640" s="59" t="s">
        <v>97</v>
      </c>
      <c r="B5640" s="104" t="s">
        <v>7667</v>
      </c>
      <c r="C5640" t="s">
        <v>7941</v>
      </c>
    </row>
    <row r="5641" spans="1:3">
      <c r="A5641" s="59" t="s">
        <v>97</v>
      </c>
      <c r="B5641" s="104" t="s">
        <v>7668</v>
      </c>
      <c r="C5641" t="s">
        <v>7941</v>
      </c>
    </row>
    <row r="5642" spans="1:3">
      <c r="A5642" s="59" t="s">
        <v>97</v>
      </c>
      <c r="B5642" s="104" t="s">
        <v>7669</v>
      </c>
      <c r="C5642" t="s">
        <v>7941</v>
      </c>
    </row>
    <row r="5643" spans="1:3">
      <c r="A5643" s="59" t="s">
        <v>98</v>
      </c>
      <c r="B5643" s="104" t="s">
        <v>7670</v>
      </c>
      <c r="C5643" t="s">
        <v>7941</v>
      </c>
    </row>
    <row r="5644" spans="1:3">
      <c r="A5644" s="59" t="s">
        <v>43</v>
      </c>
      <c r="B5644" s="104" t="s">
        <v>7671</v>
      </c>
      <c r="C5644" t="s">
        <v>7941</v>
      </c>
    </row>
    <row r="5645" spans="1:3">
      <c r="A5645" s="59" t="s">
        <v>7672</v>
      </c>
      <c r="B5645" s="104" t="s">
        <v>2263</v>
      </c>
      <c r="C5645" t="s">
        <v>7941</v>
      </c>
    </row>
    <row r="5646" spans="1:3">
      <c r="A5646" s="59" t="s">
        <v>7673</v>
      </c>
      <c r="B5646" s="104" t="s">
        <v>2162</v>
      </c>
      <c r="C5646" t="s">
        <v>7941</v>
      </c>
    </row>
    <row r="5647" spans="1:3">
      <c r="A5647" s="59" t="s">
        <v>6948</v>
      </c>
      <c r="B5647" s="104" t="s">
        <v>389</v>
      </c>
      <c r="C5647" t="s">
        <v>7941</v>
      </c>
    </row>
    <row r="5648" spans="1:3">
      <c r="A5648" s="59" t="s">
        <v>6948</v>
      </c>
      <c r="B5648" s="104" t="s">
        <v>802</v>
      </c>
      <c r="C5648" t="s">
        <v>7941</v>
      </c>
    </row>
    <row r="5649" spans="1:3">
      <c r="A5649" s="59" t="s">
        <v>73</v>
      </c>
      <c r="B5649" s="104" t="s">
        <v>7674</v>
      </c>
      <c r="C5649" t="s">
        <v>7941</v>
      </c>
    </row>
    <row r="5650" spans="1:3">
      <c r="A5650" s="59" t="s">
        <v>99</v>
      </c>
      <c r="B5650" s="104" t="s">
        <v>7675</v>
      </c>
      <c r="C5650" t="s">
        <v>7941</v>
      </c>
    </row>
    <row r="5651" spans="1:3">
      <c r="A5651" s="59" t="s">
        <v>100</v>
      </c>
      <c r="B5651" s="104" t="s">
        <v>7676</v>
      </c>
      <c r="C5651" t="s">
        <v>7941</v>
      </c>
    </row>
    <row r="5652" spans="1:3">
      <c r="A5652" s="59" t="s">
        <v>101</v>
      </c>
      <c r="B5652" s="104" t="s">
        <v>7677</v>
      </c>
      <c r="C5652" t="s">
        <v>7941</v>
      </c>
    </row>
    <row r="5653" spans="1:3">
      <c r="A5653" s="59" t="s">
        <v>102</v>
      </c>
      <c r="B5653" s="104" t="s">
        <v>7678</v>
      </c>
      <c r="C5653" t="s">
        <v>7941</v>
      </c>
    </row>
    <row r="5654" spans="1:3">
      <c r="A5654" s="59" t="s">
        <v>103</v>
      </c>
      <c r="B5654" s="104" t="s">
        <v>7679</v>
      </c>
      <c r="C5654" t="s">
        <v>7941</v>
      </c>
    </row>
    <row r="5655" spans="1:3">
      <c r="A5655" s="59" t="s">
        <v>104</v>
      </c>
      <c r="B5655" s="104" t="s">
        <v>7680</v>
      </c>
      <c r="C5655" t="s">
        <v>7941</v>
      </c>
    </row>
    <row r="5656" spans="1:3">
      <c r="A5656" s="59" t="s">
        <v>105</v>
      </c>
      <c r="B5656" s="104" t="s">
        <v>7681</v>
      </c>
      <c r="C5656" t="s">
        <v>7941</v>
      </c>
    </row>
    <row r="5657" spans="1:3">
      <c r="A5657" s="59" t="s">
        <v>6948</v>
      </c>
      <c r="B5657" s="104" t="s">
        <v>7682</v>
      </c>
      <c r="C5657" t="s">
        <v>7941</v>
      </c>
    </row>
    <row r="5658" spans="1:3">
      <c r="A5658" s="59" t="s">
        <v>6948</v>
      </c>
      <c r="B5658" s="104" t="s">
        <v>7683</v>
      </c>
      <c r="C5658" t="s">
        <v>7941</v>
      </c>
    </row>
    <row r="5659" spans="1:3">
      <c r="A5659" s="59" t="s">
        <v>6948</v>
      </c>
      <c r="B5659" s="104" t="s">
        <v>7684</v>
      </c>
      <c r="C5659" t="s">
        <v>7941</v>
      </c>
    </row>
    <row r="5660" spans="1:3">
      <c r="A5660" s="59" t="s">
        <v>6948</v>
      </c>
      <c r="B5660" s="104" t="s">
        <v>7685</v>
      </c>
      <c r="C5660" t="s">
        <v>7941</v>
      </c>
    </row>
    <row r="5661" spans="1:3">
      <c r="A5661" s="59" t="s">
        <v>6948</v>
      </c>
      <c r="B5661" s="104" t="s">
        <v>7686</v>
      </c>
      <c r="C5661" t="s">
        <v>7941</v>
      </c>
    </row>
    <row r="5662" spans="1:3">
      <c r="A5662" s="59" t="s">
        <v>6948</v>
      </c>
      <c r="B5662" s="104" t="s">
        <v>7687</v>
      </c>
      <c r="C5662" t="s">
        <v>7941</v>
      </c>
    </row>
    <row r="5663" spans="1:3">
      <c r="A5663" s="59" t="s">
        <v>6948</v>
      </c>
      <c r="B5663" s="104" t="s">
        <v>7688</v>
      </c>
      <c r="C5663" t="s">
        <v>7941</v>
      </c>
    </row>
    <row r="5664" spans="1:3">
      <c r="A5664" s="59" t="s">
        <v>6948</v>
      </c>
      <c r="B5664" s="104" t="s">
        <v>7689</v>
      </c>
      <c r="C5664" t="s">
        <v>7941</v>
      </c>
    </row>
    <row r="5665" spans="1:3">
      <c r="A5665" s="59" t="s">
        <v>6948</v>
      </c>
      <c r="B5665" s="104" t="s">
        <v>7690</v>
      </c>
      <c r="C5665" t="s">
        <v>7941</v>
      </c>
    </row>
    <row r="5666" spans="1:3">
      <c r="A5666" s="59" t="s">
        <v>73</v>
      </c>
      <c r="B5666" s="104" t="s">
        <v>2111</v>
      </c>
      <c r="C5666" t="s">
        <v>7941</v>
      </c>
    </row>
    <row r="5667" spans="1:3">
      <c r="A5667" s="59" t="s">
        <v>106</v>
      </c>
      <c r="B5667" s="104" t="s">
        <v>5267</v>
      </c>
      <c r="C5667" t="s">
        <v>7941</v>
      </c>
    </row>
    <row r="5668" spans="1:3">
      <c r="A5668" s="59" t="s">
        <v>107</v>
      </c>
      <c r="B5668" s="104" t="s">
        <v>391</v>
      </c>
      <c r="C5668" t="s">
        <v>7941</v>
      </c>
    </row>
    <row r="5669" spans="1:3">
      <c r="A5669" s="105" t="s">
        <v>108</v>
      </c>
      <c r="B5669" s="104" t="s">
        <v>7691</v>
      </c>
      <c r="C5669" t="s">
        <v>7941</v>
      </c>
    </row>
    <row r="5670" spans="1:3">
      <c r="A5670" s="59" t="s">
        <v>109</v>
      </c>
      <c r="B5670" s="104" t="s">
        <v>804</v>
      </c>
      <c r="C5670" t="s">
        <v>7941</v>
      </c>
    </row>
    <row r="5671" spans="1:3">
      <c r="A5671" s="59" t="s">
        <v>110</v>
      </c>
      <c r="B5671" s="104" t="s">
        <v>805</v>
      </c>
      <c r="C5671" t="s">
        <v>7941</v>
      </c>
    </row>
    <row r="5672" spans="1:3">
      <c r="A5672" s="59" t="s">
        <v>111</v>
      </c>
      <c r="B5672" s="104" t="s">
        <v>806</v>
      </c>
      <c r="C5672" t="s">
        <v>7941</v>
      </c>
    </row>
    <row r="5673" spans="1:3">
      <c r="A5673" s="59" t="s">
        <v>112</v>
      </c>
      <c r="B5673" s="104" t="s">
        <v>807</v>
      </c>
      <c r="C5673" t="s">
        <v>7941</v>
      </c>
    </row>
    <row r="5674" spans="1:3">
      <c r="A5674" s="59" t="s">
        <v>113</v>
      </c>
      <c r="B5674" s="104" t="s">
        <v>7692</v>
      </c>
      <c r="C5674" t="s">
        <v>7941</v>
      </c>
    </row>
    <row r="5675" spans="1:3">
      <c r="A5675" s="59" t="s">
        <v>114</v>
      </c>
      <c r="B5675" s="104" t="s">
        <v>808</v>
      </c>
      <c r="C5675" t="s">
        <v>7941</v>
      </c>
    </row>
    <row r="5676" spans="1:3">
      <c r="A5676" s="59" t="s">
        <v>115</v>
      </c>
      <c r="B5676" s="104" t="s">
        <v>809</v>
      </c>
      <c r="C5676" t="s">
        <v>7941</v>
      </c>
    </row>
    <row r="5677" spans="1:3">
      <c r="A5677" s="59" t="s">
        <v>116</v>
      </c>
      <c r="B5677" s="104" t="s">
        <v>7693</v>
      </c>
      <c r="C5677" t="s">
        <v>7941</v>
      </c>
    </row>
    <row r="5678" spans="1:3">
      <c r="A5678" s="59" t="s">
        <v>73</v>
      </c>
      <c r="B5678" s="104" t="s">
        <v>7694</v>
      </c>
      <c r="C5678" t="s">
        <v>7941</v>
      </c>
    </row>
    <row r="5679" spans="1:3">
      <c r="A5679" s="59" t="s">
        <v>73</v>
      </c>
      <c r="B5679" s="104" t="s">
        <v>7695</v>
      </c>
      <c r="C5679" t="s">
        <v>7941</v>
      </c>
    </row>
    <row r="5680" spans="1:3">
      <c r="A5680" s="59" t="s">
        <v>73</v>
      </c>
      <c r="B5680" s="104" t="s">
        <v>7696</v>
      </c>
      <c r="C5680" t="s">
        <v>7941</v>
      </c>
    </row>
    <row r="5681" spans="1:3">
      <c r="A5681" s="59" t="s">
        <v>73</v>
      </c>
      <c r="B5681" s="104" t="s">
        <v>7697</v>
      </c>
      <c r="C5681" t="s">
        <v>7941</v>
      </c>
    </row>
    <row r="5682" spans="1:3">
      <c r="A5682" s="59" t="s">
        <v>73</v>
      </c>
      <c r="B5682" s="104" t="s">
        <v>7698</v>
      </c>
      <c r="C5682" t="s">
        <v>7941</v>
      </c>
    </row>
    <row r="5683" spans="1:3">
      <c r="A5683" s="59" t="s">
        <v>73</v>
      </c>
      <c r="B5683" s="104" t="s">
        <v>7699</v>
      </c>
      <c r="C5683" t="s">
        <v>7941</v>
      </c>
    </row>
    <row r="5684" spans="1:3">
      <c r="A5684" s="59" t="s">
        <v>73</v>
      </c>
      <c r="B5684" s="104" t="s">
        <v>7700</v>
      </c>
      <c r="C5684" t="s">
        <v>7941</v>
      </c>
    </row>
    <row r="5685" spans="1:3">
      <c r="A5685" s="59" t="s">
        <v>73</v>
      </c>
      <c r="B5685" s="104" t="s">
        <v>7701</v>
      </c>
      <c r="C5685" t="s">
        <v>7941</v>
      </c>
    </row>
    <row r="5686" spans="1:3">
      <c r="A5686" s="59" t="s">
        <v>73</v>
      </c>
      <c r="B5686" s="104" t="s">
        <v>7702</v>
      </c>
      <c r="C5686" t="s">
        <v>7941</v>
      </c>
    </row>
    <row r="5687" spans="1:3">
      <c r="A5687" s="59" t="s">
        <v>73</v>
      </c>
      <c r="B5687" s="104" t="s">
        <v>7703</v>
      </c>
      <c r="C5687" t="s">
        <v>7941</v>
      </c>
    </row>
    <row r="5688" spans="1:3">
      <c r="A5688" s="59" t="s">
        <v>73</v>
      </c>
      <c r="B5688" s="104" t="s">
        <v>7704</v>
      </c>
      <c r="C5688" t="s">
        <v>7941</v>
      </c>
    </row>
    <row r="5689" spans="1:3">
      <c r="A5689" s="59" t="s">
        <v>73</v>
      </c>
      <c r="B5689" s="104" t="s">
        <v>7705</v>
      </c>
      <c r="C5689" t="s">
        <v>7941</v>
      </c>
    </row>
    <row r="5690" spans="1:3">
      <c r="A5690" s="59" t="s">
        <v>73</v>
      </c>
      <c r="B5690" s="104" t="s">
        <v>7706</v>
      </c>
      <c r="C5690" t="s">
        <v>7941</v>
      </c>
    </row>
    <row r="5691" spans="1:3">
      <c r="A5691" s="59" t="s">
        <v>73</v>
      </c>
      <c r="B5691" s="104" t="s">
        <v>7707</v>
      </c>
      <c r="C5691" t="s">
        <v>7941</v>
      </c>
    </row>
    <row r="5692" spans="1:3">
      <c r="A5692" s="59" t="s">
        <v>73</v>
      </c>
      <c r="B5692" s="104" t="s">
        <v>7708</v>
      </c>
      <c r="C5692" t="s">
        <v>7941</v>
      </c>
    </row>
    <row r="5693" spans="1:3">
      <c r="A5693" s="59" t="s">
        <v>73</v>
      </c>
      <c r="B5693" s="104" t="s">
        <v>7709</v>
      </c>
      <c r="C5693" t="s">
        <v>7941</v>
      </c>
    </row>
    <row r="5694" spans="1:3">
      <c r="A5694" s="59" t="s">
        <v>73</v>
      </c>
      <c r="B5694" s="104" t="s">
        <v>7710</v>
      </c>
      <c r="C5694" t="s">
        <v>7941</v>
      </c>
    </row>
    <row r="5695" spans="1:3">
      <c r="A5695" s="59" t="s">
        <v>73</v>
      </c>
      <c r="B5695" s="104" t="s">
        <v>7711</v>
      </c>
      <c r="C5695" t="s">
        <v>7941</v>
      </c>
    </row>
    <row r="5696" spans="1:3">
      <c r="A5696" s="59" t="s">
        <v>73</v>
      </c>
      <c r="B5696" s="104" t="s">
        <v>7712</v>
      </c>
      <c r="C5696" t="s">
        <v>7941</v>
      </c>
    </row>
    <row r="5697" spans="1:3">
      <c r="A5697" s="59" t="s">
        <v>73</v>
      </c>
      <c r="B5697" s="104" t="s">
        <v>7713</v>
      </c>
      <c r="C5697" t="s">
        <v>7941</v>
      </c>
    </row>
    <row r="5698" spans="1:3">
      <c r="A5698" s="59" t="s">
        <v>73</v>
      </c>
      <c r="B5698" s="104" t="s">
        <v>7714</v>
      </c>
      <c r="C5698" t="s">
        <v>7941</v>
      </c>
    </row>
    <row r="5699" spans="1:3">
      <c r="A5699" s="59" t="s">
        <v>73</v>
      </c>
      <c r="B5699" s="104" t="s">
        <v>7715</v>
      </c>
      <c r="C5699" t="s">
        <v>7941</v>
      </c>
    </row>
    <row r="5700" spans="1:3">
      <c r="A5700" s="59" t="s">
        <v>73</v>
      </c>
      <c r="B5700" s="104" t="s">
        <v>7716</v>
      </c>
      <c r="C5700" t="s">
        <v>7941</v>
      </c>
    </row>
    <row r="5701" spans="1:3">
      <c r="A5701" s="59" t="s">
        <v>73</v>
      </c>
      <c r="B5701" s="104" t="s">
        <v>7717</v>
      </c>
      <c r="C5701" t="s">
        <v>7941</v>
      </c>
    </row>
    <row r="5702" spans="1:3">
      <c r="A5702" s="59" t="s">
        <v>73</v>
      </c>
      <c r="B5702" s="104" t="s">
        <v>7718</v>
      </c>
      <c r="C5702" t="s">
        <v>7941</v>
      </c>
    </row>
    <row r="5703" spans="1:3">
      <c r="A5703" s="59" t="s">
        <v>73</v>
      </c>
      <c r="B5703" s="104" t="s">
        <v>7719</v>
      </c>
      <c r="C5703" t="s">
        <v>7941</v>
      </c>
    </row>
    <row r="5704" spans="1:3">
      <c r="A5704" s="59" t="s">
        <v>73</v>
      </c>
      <c r="B5704" s="104" t="s">
        <v>7720</v>
      </c>
      <c r="C5704" t="s">
        <v>7941</v>
      </c>
    </row>
    <row r="5705" spans="1:3">
      <c r="A5705" s="59" t="s">
        <v>73</v>
      </c>
      <c r="B5705" s="104" t="s">
        <v>7721</v>
      </c>
      <c r="C5705" t="s">
        <v>7941</v>
      </c>
    </row>
    <row r="5706" spans="1:3">
      <c r="A5706" s="59" t="s">
        <v>73</v>
      </c>
      <c r="B5706" s="104" t="s">
        <v>7722</v>
      </c>
      <c r="C5706" t="s">
        <v>7941</v>
      </c>
    </row>
    <row r="5707" spans="1:3">
      <c r="A5707" s="59" t="s">
        <v>73</v>
      </c>
      <c r="B5707" s="104" t="s">
        <v>7723</v>
      </c>
      <c r="C5707" t="s">
        <v>7941</v>
      </c>
    </row>
    <row r="5708" spans="1:3">
      <c r="A5708" s="59" t="s">
        <v>73</v>
      </c>
      <c r="B5708" s="104" t="s">
        <v>7724</v>
      </c>
      <c r="C5708" t="s">
        <v>7941</v>
      </c>
    </row>
    <row r="5709" spans="1:3">
      <c r="A5709" s="59" t="s">
        <v>73</v>
      </c>
      <c r="B5709" s="104" t="s">
        <v>7725</v>
      </c>
      <c r="C5709" t="s">
        <v>7941</v>
      </c>
    </row>
    <row r="5710" spans="1:3">
      <c r="A5710" s="59" t="s">
        <v>73</v>
      </c>
      <c r="B5710" s="104" t="s">
        <v>7726</v>
      </c>
      <c r="C5710" t="s">
        <v>7941</v>
      </c>
    </row>
    <row r="5711" spans="1:3">
      <c r="A5711" s="59" t="s">
        <v>73</v>
      </c>
      <c r="B5711" s="104" t="s">
        <v>7727</v>
      </c>
      <c r="C5711" t="s">
        <v>7941</v>
      </c>
    </row>
    <row r="5712" spans="1:3">
      <c r="A5712" s="59" t="s">
        <v>73</v>
      </c>
      <c r="B5712" s="104" t="s">
        <v>7728</v>
      </c>
      <c r="C5712" t="s">
        <v>7941</v>
      </c>
    </row>
    <row r="5713" spans="1:3">
      <c r="A5713" s="59" t="s">
        <v>73</v>
      </c>
      <c r="B5713" s="104" t="s">
        <v>7729</v>
      </c>
      <c r="C5713" t="s">
        <v>7941</v>
      </c>
    </row>
    <row r="5714" spans="1:3">
      <c r="A5714" s="59" t="s">
        <v>73</v>
      </c>
      <c r="B5714" s="104" t="s">
        <v>7730</v>
      </c>
      <c r="C5714" t="s">
        <v>7941</v>
      </c>
    </row>
    <row r="5715" spans="1:3">
      <c r="A5715" s="59" t="s">
        <v>73</v>
      </c>
      <c r="B5715" s="104" t="s">
        <v>7731</v>
      </c>
      <c r="C5715" t="s">
        <v>7941</v>
      </c>
    </row>
    <row r="5716" spans="1:3">
      <c r="A5716" s="59" t="s">
        <v>73</v>
      </c>
      <c r="B5716" s="104" t="s">
        <v>7732</v>
      </c>
      <c r="C5716" t="s">
        <v>7941</v>
      </c>
    </row>
    <row r="5717" spans="1:3">
      <c r="A5717" s="59" t="s">
        <v>73</v>
      </c>
      <c r="B5717" s="104" t="s">
        <v>7733</v>
      </c>
      <c r="C5717" t="s">
        <v>7941</v>
      </c>
    </row>
    <row r="5718" spans="1:3">
      <c r="A5718" s="59" t="s">
        <v>73</v>
      </c>
      <c r="B5718" s="104" t="s">
        <v>7734</v>
      </c>
      <c r="C5718" t="s">
        <v>7941</v>
      </c>
    </row>
    <row r="5719" spans="1:3">
      <c r="A5719" s="59" t="s">
        <v>73</v>
      </c>
      <c r="B5719" s="104" t="s">
        <v>7735</v>
      </c>
      <c r="C5719" t="s">
        <v>7941</v>
      </c>
    </row>
    <row r="5720" spans="1:3">
      <c r="A5720" s="59" t="s">
        <v>73</v>
      </c>
      <c r="B5720" s="104" t="s">
        <v>7736</v>
      </c>
      <c r="C5720" t="s">
        <v>7941</v>
      </c>
    </row>
    <row r="5721" spans="1:3">
      <c r="A5721" s="59" t="s">
        <v>73</v>
      </c>
      <c r="B5721" s="104" t="s">
        <v>7737</v>
      </c>
      <c r="C5721" t="s">
        <v>7941</v>
      </c>
    </row>
    <row r="5722" spans="1:3">
      <c r="A5722" s="59" t="s">
        <v>73</v>
      </c>
      <c r="B5722" s="104" t="s">
        <v>7738</v>
      </c>
      <c r="C5722" t="s">
        <v>7941</v>
      </c>
    </row>
    <row r="5723" spans="1:3">
      <c r="A5723" s="59" t="s">
        <v>73</v>
      </c>
      <c r="B5723" s="104" t="s">
        <v>7739</v>
      </c>
      <c r="C5723" t="s">
        <v>7941</v>
      </c>
    </row>
    <row r="5724" spans="1:3">
      <c r="A5724" s="59" t="s">
        <v>73</v>
      </c>
      <c r="B5724" s="104" t="s">
        <v>7740</v>
      </c>
      <c r="C5724" t="s">
        <v>7941</v>
      </c>
    </row>
    <row r="5725" spans="1:3">
      <c r="A5725" s="59" t="s">
        <v>73</v>
      </c>
      <c r="B5725" s="104" t="s">
        <v>7741</v>
      </c>
      <c r="C5725" t="s">
        <v>7941</v>
      </c>
    </row>
    <row r="5726" spans="1:3">
      <c r="A5726" s="59" t="s">
        <v>73</v>
      </c>
      <c r="B5726" s="104" t="s">
        <v>7742</v>
      </c>
      <c r="C5726" t="s">
        <v>7941</v>
      </c>
    </row>
    <row r="5727" spans="1:3">
      <c r="A5727" s="59" t="s">
        <v>73</v>
      </c>
      <c r="B5727" s="104" t="s">
        <v>7743</v>
      </c>
      <c r="C5727" t="s">
        <v>7941</v>
      </c>
    </row>
    <row r="5728" spans="1:3">
      <c r="A5728" s="59" t="s">
        <v>73</v>
      </c>
      <c r="B5728" s="104" t="s">
        <v>7744</v>
      </c>
      <c r="C5728" t="s">
        <v>7941</v>
      </c>
    </row>
    <row r="5729" spans="1:3">
      <c r="A5729" s="59" t="s">
        <v>73</v>
      </c>
      <c r="B5729" s="104" t="s">
        <v>7745</v>
      </c>
      <c r="C5729" t="s">
        <v>7941</v>
      </c>
    </row>
    <row r="5730" spans="1:3">
      <c r="A5730" s="59" t="s">
        <v>73</v>
      </c>
      <c r="B5730" s="104" t="s">
        <v>7746</v>
      </c>
      <c r="C5730" t="s">
        <v>7941</v>
      </c>
    </row>
    <row r="5731" spans="1:3">
      <c r="A5731" s="59" t="s">
        <v>73</v>
      </c>
      <c r="B5731" s="104" t="s">
        <v>7747</v>
      </c>
      <c r="C5731" t="s">
        <v>7941</v>
      </c>
    </row>
    <row r="5732" spans="1:3">
      <c r="A5732" s="59" t="s">
        <v>73</v>
      </c>
      <c r="B5732" s="104" t="s">
        <v>7748</v>
      </c>
      <c r="C5732" t="s">
        <v>7941</v>
      </c>
    </row>
    <row r="5733" spans="1:3">
      <c r="A5733" s="59" t="s">
        <v>73</v>
      </c>
      <c r="B5733" s="104" t="s">
        <v>7749</v>
      </c>
      <c r="C5733" t="s">
        <v>7941</v>
      </c>
    </row>
    <row r="5734" spans="1:3">
      <c r="A5734" s="59" t="s">
        <v>117</v>
      </c>
      <c r="B5734" s="104" t="s">
        <v>7750</v>
      </c>
      <c r="C5734" t="s">
        <v>7941</v>
      </c>
    </row>
    <row r="5735" spans="1:3">
      <c r="A5735" s="59" t="s">
        <v>73</v>
      </c>
      <c r="B5735" s="104" t="s">
        <v>7751</v>
      </c>
      <c r="C5735" t="s">
        <v>7941</v>
      </c>
    </row>
    <row r="5736" spans="1:3">
      <c r="A5736" s="59" t="s">
        <v>118</v>
      </c>
      <c r="B5736" s="104" t="s">
        <v>2269</v>
      </c>
      <c r="C5736" t="s">
        <v>7941</v>
      </c>
    </row>
    <row r="5737" spans="1:3">
      <c r="A5737" s="59" t="s">
        <v>97</v>
      </c>
      <c r="B5737" s="104" t="s">
        <v>2271</v>
      </c>
      <c r="C5737" t="s">
        <v>7941</v>
      </c>
    </row>
    <row r="5738" spans="1:3">
      <c r="A5738" s="60" t="s">
        <v>119</v>
      </c>
      <c r="B5738" s="104" t="s">
        <v>2128</v>
      </c>
      <c r="C5738" t="s">
        <v>7941</v>
      </c>
    </row>
    <row r="5739" spans="1:3">
      <c r="A5739" s="59" t="s">
        <v>120</v>
      </c>
      <c r="B5739" s="104" t="s">
        <v>5273</v>
      </c>
      <c r="C5739" t="s">
        <v>7941</v>
      </c>
    </row>
    <row r="5740" spans="1:3">
      <c r="A5740" s="59" t="s">
        <v>97</v>
      </c>
      <c r="B5740" s="104" t="s">
        <v>7752</v>
      </c>
      <c r="C5740" t="s">
        <v>7941</v>
      </c>
    </row>
    <row r="5741" spans="1:3">
      <c r="A5741" s="59" t="s">
        <v>4725</v>
      </c>
      <c r="B5741" s="104" t="s">
        <v>7753</v>
      </c>
      <c r="C5741" t="s">
        <v>7941</v>
      </c>
    </row>
    <row r="5742" spans="1:3">
      <c r="A5742" s="60" t="s">
        <v>121</v>
      </c>
      <c r="B5742" s="104" t="s">
        <v>7754</v>
      </c>
      <c r="C5742" t="s">
        <v>7941</v>
      </c>
    </row>
    <row r="5743" spans="1:3">
      <c r="A5743" s="60" t="s">
        <v>121</v>
      </c>
      <c r="B5743" s="104" t="s">
        <v>7755</v>
      </c>
      <c r="C5743" t="s">
        <v>7941</v>
      </c>
    </row>
    <row r="5744" spans="1:3">
      <c r="A5744" s="60" t="s">
        <v>122</v>
      </c>
      <c r="B5744" s="104" t="s">
        <v>7756</v>
      </c>
      <c r="C5744" t="s">
        <v>7941</v>
      </c>
    </row>
    <row r="5745" spans="1:3">
      <c r="A5745" s="60" t="s">
        <v>123</v>
      </c>
      <c r="B5745" s="104" t="s">
        <v>2252</v>
      </c>
      <c r="C5745" t="s">
        <v>7941</v>
      </c>
    </row>
    <row r="5746" spans="1:3">
      <c r="A5746" s="60" t="s">
        <v>124</v>
      </c>
      <c r="B5746" s="104" t="s">
        <v>2275</v>
      </c>
      <c r="C5746" t="s">
        <v>7941</v>
      </c>
    </row>
    <row r="5747" spans="1:3">
      <c r="A5747" s="59" t="s">
        <v>97</v>
      </c>
      <c r="B5747" s="104" t="s">
        <v>2440</v>
      </c>
      <c r="C5747" t="s">
        <v>7941</v>
      </c>
    </row>
    <row r="5748" spans="1:3">
      <c r="A5748" s="59" t="s">
        <v>97</v>
      </c>
      <c r="B5748" s="104" t="s">
        <v>2441</v>
      </c>
      <c r="C5748" t="s">
        <v>7941</v>
      </c>
    </row>
    <row r="5749" spans="1:3">
      <c r="A5749" s="57" t="s">
        <v>97</v>
      </c>
      <c r="B5749" s="104" t="s">
        <v>810</v>
      </c>
      <c r="C5749" t="s">
        <v>7941</v>
      </c>
    </row>
    <row r="5750" spans="1:3">
      <c r="A5750" s="57" t="s">
        <v>6948</v>
      </c>
      <c r="B5750" s="104" t="s">
        <v>2650</v>
      </c>
      <c r="C5750" t="s">
        <v>7941</v>
      </c>
    </row>
    <row r="5751" spans="1:3">
      <c r="A5751" s="57" t="s">
        <v>6948</v>
      </c>
      <c r="B5751" s="104" t="s">
        <v>7757</v>
      </c>
      <c r="C5751" t="s">
        <v>7941</v>
      </c>
    </row>
    <row r="5752" spans="1:3">
      <c r="A5752" s="57" t="s">
        <v>4725</v>
      </c>
      <c r="B5752" s="104" t="s">
        <v>2155</v>
      </c>
      <c r="C5752" t="s">
        <v>7941</v>
      </c>
    </row>
    <row r="5753" spans="1:3">
      <c r="A5753" s="57" t="s">
        <v>125</v>
      </c>
      <c r="B5753" s="104" t="s">
        <v>2279</v>
      </c>
      <c r="C5753" t="s">
        <v>7941</v>
      </c>
    </row>
    <row r="5754" spans="1:3">
      <c r="A5754" s="57" t="s">
        <v>4725</v>
      </c>
      <c r="B5754" s="104" t="s">
        <v>2280</v>
      </c>
      <c r="C5754" t="s">
        <v>7941</v>
      </c>
    </row>
    <row r="5755" spans="1:3">
      <c r="A5755" s="57" t="s">
        <v>126</v>
      </c>
      <c r="B5755" s="104" t="s">
        <v>2281</v>
      </c>
      <c r="C5755" t="s">
        <v>7941</v>
      </c>
    </row>
    <row r="5756" spans="1:3">
      <c r="A5756" s="57" t="s">
        <v>7849</v>
      </c>
      <c r="B5756" s="104" t="s">
        <v>2282</v>
      </c>
      <c r="C5756" t="s">
        <v>7941</v>
      </c>
    </row>
    <row r="5757" spans="1:3">
      <c r="A5757" s="57" t="s">
        <v>4725</v>
      </c>
      <c r="B5757" s="104" t="s">
        <v>7758</v>
      </c>
      <c r="C5757" t="s">
        <v>7941</v>
      </c>
    </row>
    <row r="5758" spans="1:3">
      <c r="A5758" s="57" t="s">
        <v>127</v>
      </c>
      <c r="B5758" s="104" t="s">
        <v>7759</v>
      </c>
      <c r="C5758" t="s">
        <v>7941</v>
      </c>
    </row>
    <row r="5759" spans="1:3">
      <c r="A5759" s="57" t="s">
        <v>4725</v>
      </c>
      <c r="B5759" s="104" t="s">
        <v>7760</v>
      </c>
      <c r="C5759" t="s">
        <v>7941</v>
      </c>
    </row>
    <row r="5760" spans="1:3">
      <c r="A5760" s="57" t="s">
        <v>128</v>
      </c>
      <c r="B5760" s="104" t="s">
        <v>4770</v>
      </c>
      <c r="C5760" t="s">
        <v>7941</v>
      </c>
    </row>
    <row r="5761" spans="1:3">
      <c r="A5761" s="57" t="s">
        <v>4725</v>
      </c>
      <c r="B5761" s="104" t="s">
        <v>4771</v>
      </c>
      <c r="C5761" t="s">
        <v>7941</v>
      </c>
    </row>
    <row r="5762" spans="1:3">
      <c r="A5762" s="57" t="s">
        <v>129</v>
      </c>
      <c r="B5762" s="104" t="s">
        <v>2288</v>
      </c>
      <c r="C5762" t="s">
        <v>7941</v>
      </c>
    </row>
    <row r="5763" spans="1:3">
      <c r="A5763" s="57" t="s">
        <v>130</v>
      </c>
      <c r="B5763" s="104" t="s">
        <v>2291</v>
      </c>
      <c r="C5763" t="s">
        <v>7941</v>
      </c>
    </row>
    <row r="5764" spans="1:3">
      <c r="A5764" s="57" t="s">
        <v>131</v>
      </c>
      <c r="B5764" s="104" t="s">
        <v>2274</v>
      </c>
      <c r="C5764" t="s">
        <v>7941</v>
      </c>
    </row>
    <row r="5765" spans="1:3">
      <c r="A5765" s="57" t="s">
        <v>132</v>
      </c>
      <c r="B5765" s="104" t="s">
        <v>6387</v>
      </c>
      <c r="C5765" t="s">
        <v>7941</v>
      </c>
    </row>
    <row r="5766" spans="1:3">
      <c r="A5766" s="57" t="s">
        <v>133</v>
      </c>
      <c r="B5766" s="104" t="s">
        <v>4791</v>
      </c>
      <c r="C5766" t="s">
        <v>7941</v>
      </c>
    </row>
    <row r="5767" spans="1:3">
      <c r="A5767" s="57" t="s">
        <v>134</v>
      </c>
      <c r="B5767" s="104" t="s">
        <v>7761</v>
      </c>
      <c r="C5767" t="s">
        <v>7941</v>
      </c>
    </row>
    <row r="5768" spans="1:3">
      <c r="A5768" s="57" t="s">
        <v>134</v>
      </c>
      <c r="B5768" s="104" t="s">
        <v>7762</v>
      </c>
      <c r="C5768" t="s">
        <v>7941</v>
      </c>
    </row>
    <row r="5769" spans="1:3">
      <c r="A5769" s="57" t="s">
        <v>134</v>
      </c>
      <c r="B5769" s="104" t="s">
        <v>7763</v>
      </c>
      <c r="C5769" t="s">
        <v>7941</v>
      </c>
    </row>
    <row r="5770" spans="1:3">
      <c r="A5770" s="57" t="s">
        <v>134</v>
      </c>
      <c r="B5770" s="104" t="s">
        <v>7764</v>
      </c>
      <c r="C5770" t="s">
        <v>7941</v>
      </c>
    </row>
    <row r="5771" spans="1:3">
      <c r="A5771" s="57" t="s">
        <v>134</v>
      </c>
      <c r="B5771" s="104" t="s">
        <v>7765</v>
      </c>
      <c r="C5771" t="s">
        <v>7941</v>
      </c>
    </row>
    <row r="5772" spans="1:3">
      <c r="A5772" s="57" t="s">
        <v>135</v>
      </c>
      <c r="B5772" s="104" t="s">
        <v>4792</v>
      </c>
      <c r="C5772" t="s">
        <v>7941</v>
      </c>
    </row>
    <row r="5773" spans="1:3">
      <c r="A5773" s="57" t="s">
        <v>136</v>
      </c>
      <c r="B5773" s="104" t="s">
        <v>4795</v>
      </c>
      <c r="C5773" t="s">
        <v>7941</v>
      </c>
    </row>
    <row r="5774" spans="1:3">
      <c r="A5774" s="57" t="s">
        <v>135</v>
      </c>
      <c r="B5774" s="104" t="s">
        <v>4796</v>
      </c>
      <c r="C5774" t="s">
        <v>7941</v>
      </c>
    </row>
    <row r="5775" spans="1:3">
      <c r="A5775" s="57" t="s">
        <v>135</v>
      </c>
      <c r="B5775" s="104" t="s">
        <v>7766</v>
      </c>
      <c r="C5775" t="s">
        <v>7941</v>
      </c>
    </row>
    <row r="5776" spans="1:3">
      <c r="A5776" s="57" t="s">
        <v>135</v>
      </c>
      <c r="B5776" s="104" t="s">
        <v>7767</v>
      </c>
      <c r="C5776" t="s">
        <v>7941</v>
      </c>
    </row>
    <row r="5777" spans="1:3">
      <c r="A5777" s="57" t="s">
        <v>134</v>
      </c>
      <c r="B5777" s="104" t="s">
        <v>7768</v>
      </c>
      <c r="C5777" t="s">
        <v>7941</v>
      </c>
    </row>
    <row r="5778" spans="1:3">
      <c r="A5778" s="57" t="s">
        <v>134</v>
      </c>
      <c r="B5778" s="104" t="s">
        <v>7769</v>
      </c>
      <c r="C5778" t="s">
        <v>7941</v>
      </c>
    </row>
    <row r="5779" spans="1:3">
      <c r="A5779" s="57" t="s">
        <v>137</v>
      </c>
      <c r="B5779" s="104" t="s">
        <v>7770</v>
      </c>
      <c r="C5779" t="s">
        <v>7941</v>
      </c>
    </row>
    <row r="5780" spans="1:3">
      <c r="A5780" s="57" t="s">
        <v>137</v>
      </c>
      <c r="B5780" s="104" t="s">
        <v>7771</v>
      </c>
      <c r="C5780" t="s">
        <v>7941</v>
      </c>
    </row>
    <row r="5781" spans="1:3">
      <c r="A5781" s="57" t="s">
        <v>138</v>
      </c>
      <c r="B5781" s="104" t="s">
        <v>826</v>
      </c>
      <c r="C5781" t="s">
        <v>7941</v>
      </c>
    </row>
    <row r="5782" spans="1:3">
      <c r="A5782" s="57" t="s">
        <v>134</v>
      </c>
      <c r="B5782" s="104" t="s">
        <v>7772</v>
      </c>
      <c r="C5782" t="s">
        <v>7941</v>
      </c>
    </row>
    <row r="5783" spans="1:3">
      <c r="A5783" s="57" t="s">
        <v>134</v>
      </c>
      <c r="B5783" s="104" t="s">
        <v>7773</v>
      </c>
      <c r="C5783" t="s">
        <v>7941</v>
      </c>
    </row>
    <row r="5784" spans="1:3">
      <c r="A5784" s="57" t="s">
        <v>138</v>
      </c>
      <c r="B5784" s="104" t="s">
        <v>7774</v>
      </c>
      <c r="C5784" t="s">
        <v>7941</v>
      </c>
    </row>
    <row r="5785" spans="1:3">
      <c r="A5785" s="57" t="s">
        <v>139</v>
      </c>
      <c r="B5785" s="104" t="s">
        <v>2304</v>
      </c>
      <c r="C5785" t="s">
        <v>7941</v>
      </c>
    </row>
    <row r="5786" spans="1:3">
      <c r="A5786" s="57" t="s">
        <v>140</v>
      </c>
      <c r="B5786" s="104" t="s">
        <v>2307</v>
      </c>
      <c r="C5786" t="s">
        <v>7941</v>
      </c>
    </row>
    <row r="5787" spans="1:3">
      <c r="A5787" s="57" t="s">
        <v>28</v>
      </c>
      <c r="B5787" s="104" t="s">
        <v>2309</v>
      </c>
      <c r="C5787" t="s">
        <v>7941</v>
      </c>
    </row>
    <row r="5788" spans="1:3">
      <c r="A5788" s="57" t="s">
        <v>141</v>
      </c>
      <c r="B5788" s="104" t="s">
        <v>2267</v>
      </c>
      <c r="C5788" t="s">
        <v>7941</v>
      </c>
    </row>
    <row r="5789" spans="1:3">
      <c r="A5789" s="57" t="s">
        <v>142</v>
      </c>
      <c r="B5789" s="104" t="s">
        <v>829</v>
      </c>
      <c r="C5789" t="s">
        <v>7941</v>
      </c>
    </row>
    <row r="5790" spans="1:3">
      <c r="A5790" s="57" t="s">
        <v>142</v>
      </c>
      <c r="B5790" s="104" t="s">
        <v>5288</v>
      </c>
      <c r="C5790" t="s">
        <v>7941</v>
      </c>
    </row>
    <row r="5791" spans="1:3">
      <c r="A5791" s="57" t="s">
        <v>143</v>
      </c>
      <c r="B5791" s="104" t="s">
        <v>2315</v>
      </c>
      <c r="C5791" t="s">
        <v>7941</v>
      </c>
    </row>
    <row r="5792" spans="1:3">
      <c r="A5792" s="57" t="s">
        <v>144</v>
      </c>
      <c r="B5792" s="104" t="s">
        <v>831</v>
      </c>
      <c r="C5792" t="s">
        <v>7941</v>
      </c>
    </row>
    <row r="5793" spans="1:3">
      <c r="A5793" s="57" t="s">
        <v>43</v>
      </c>
      <c r="B5793" s="104" t="s">
        <v>7775</v>
      </c>
      <c r="C5793" t="s">
        <v>7941</v>
      </c>
    </row>
    <row r="5794" spans="1:3">
      <c r="A5794" s="57" t="s">
        <v>43</v>
      </c>
      <c r="B5794" s="104" t="s">
        <v>7776</v>
      </c>
      <c r="C5794" t="s">
        <v>7941</v>
      </c>
    </row>
    <row r="5795" spans="1:3">
      <c r="A5795" s="57" t="s">
        <v>43</v>
      </c>
      <c r="B5795" s="104" t="s">
        <v>7777</v>
      </c>
      <c r="C5795" t="s">
        <v>7941</v>
      </c>
    </row>
    <row r="5796" spans="1:3">
      <c r="A5796" s="57" t="s">
        <v>43</v>
      </c>
      <c r="B5796" s="104" t="s">
        <v>7778</v>
      </c>
      <c r="C5796" t="s">
        <v>7941</v>
      </c>
    </row>
    <row r="5797" spans="1:3">
      <c r="A5797" s="57" t="s">
        <v>43</v>
      </c>
      <c r="B5797" s="104" t="s">
        <v>7779</v>
      </c>
      <c r="C5797" t="s">
        <v>7941</v>
      </c>
    </row>
    <row r="5798" spans="1:3">
      <c r="A5798" s="57" t="s">
        <v>144</v>
      </c>
      <c r="B5798" s="104" t="s">
        <v>7780</v>
      </c>
      <c r="C5798" t="s">
        <v>7941</v>
      </c>
    </row>
    <row r="5799" spans="1:3">
      <c r="A5799" s="57" t="s">
        <v>43</v>
      </c>
      <c r="B5799" s="104" t="s">
        <v>7781</v>
      </c>
      <c r="C5799" t="s">
        <v>7941</v>
      </c>
    </row>
    <row r="5800" spans="1:3">
      <c r="A5800" s="57" t="s">
        <v>43</v>
      </c>
      <c r="B5800" s="104" t="s">
        <v>7782</v>
      </c>
      <c r="C5800" t="s">
        <v>7941</v>
      </c>
    </row>
    <row r="5801" spans="1:3">
      <c r="A5801" s="57" t="s">
        <v>43</v>
      </c>
      <c r="B5801" s="104" t="s">
        <v>7783</v>
      </c>
      <c r="C5801" t="s">
        <v>7941</v>
      </c>
    </row>
    <row r="5802" spans="1:3">
      <c r="A5802" s="57" t="s">
        <v>43</v>
      </c>
      <c r="B5802" s="104" t="s">
        <v>7784</v>
      </c>
      <c r="C5802" t="s">
        <v>7941</v>
      </c>
    </row>
    <row r="5803" spans="1:3">
      <c r="A5803" s="57" t="s">
        <v>43</v>
      </c>
      <c r="B5803" s="104" t="s">
        <v>7785</v>
      </c>
      <c r="C5803" t="s">
        <v>7941</v>
      </c>
    </row>
    <row r="5804" spans="1:3">
      <c r="A5804" s="57" t="s">
        <v>43</v>
      </c>
      <c r="B5804" s="104" t="s">
        <v>7786</v>
      </c>
      <c r="C5804" t="s">
        <v>7941</v>
      </c>
    </row>
    <row r="5805" spans="1:3">
      <c r="A5805" s="57" t="s">
        <v>43</v>
      </c>
      <c r="B5805" s="104" t="s">
        <v>7787</v>
      </c>
      <c r="C5805" t="s">
        <v>7941</v>
      </c>
    </row>
    <row r="5806" spans="1:3">
      <c r="A5806" s="57" t="s">
        <v>43</v>
      </c>
      <c r="B5806" s="104" t="s">
        <v>7788</v>
      </c>
      <c r="C5806" t="s">
        <v>7941</v>
      </c>
    </row>
    <row r="5807" spans="1:3">
      <c r="A5807" s="57" t="s">
        <v>134</v>
      </c>
      <c r="B5807" s="104" t="s">
        <v>5332</v>
      </c>
      <c r="C5807" t="s">
        <v>7941</v>
      </c>
    </row>
    <row r="5808" spans="1:3">
      <c r="A5808" s="57" t="s">
        <v>145</v>
      </c>
      <c r="B5808" s="104" t="s">
        <v>7789</v>
      </c>
      <c r="C5808" t="s">
        <v>7941</v>
      </c>
    </row>
    <row r="5809" spans="1:3">
      <c r="A5809" s="57" t="s">
        <v>146</v>
      </c>
      <c r="B5809" s="104" t="s">
        <v>7790</v>
      </c>
      <c r="C5809" t="s">
        <v>7941</v>
      </c>
    </row>
    <row r="5810" spans="1:3">
      <c r="A5810" s="57" t="s">
        <v>146</v>
      </c>
      <c r="B5810" s="104" t="s">
        <v>7791</v>
      </c>
      <c r="C5810" t="s">
        <v>7941</v>
      </c>
    </row>
    <row r="5811" spans="1:3">
      <c r="A5811" s="57" t="s">
        <v>146</v>
      </c>
      <c r="B5811" s="104" t="s">
        <v>7792</v>
      </c>
      <c r="C5811" t="s">
        <v>7941</v>
      </c>
    </row>
    <row r="5812" spans="1:3">
      <c r="A5812" s="57" t="s">
        <v>146</v>
      </c>
      <c r="B5812" s="104" t="s">
        <v>5333</v>
      </c>
      <c r="C5812" t="s">
        <v>7941</v>
      </c>
    </row>
    <row r="5813" spans="1:3">
      <c r="A5813" s="57" t="s">
        <v>146</v>
      </c>
      <c r="B5813" s="104" t="s">
        <v>7793</v>
      </c>
      <c r="C5813" t="s">
        <v>7941</v>
      </c>
    </row>
    <row r="5814" spans="1:3">
      <c r="A5814" s="57" t="s">
        <v>147</v>
      </c>
      <c r="B5814" s="104" t="s">
        <v>2327</v>
      </c>
      <c r="C5814" t="s">
        <v>7941</v>
      </c>
    </row>
    <row r="5815" spans="1:3">
      <c r="A5815" s="57" t="s">
        <v>148</v>
      </c>
      <c r="B5815" s="104" t="s">
        <v>6398</v>
      </c>
      <c r="C5815" t="s">
        <v>7941</v>
      </c>
    </row>
    <row r="5816" spans="1:3">
      <c r="A5816" s="57" t="s">
        <v>148</v>
      </c>
      <c r="B5816" s="104" t="s">
        <v>5433</v>
      </c>
      <c r="C5816" t="s">
        <v>7941</v>
      </c>
    </row>
    <row r="5817" spans="1:3">
      <c r="A5817" s="57" t="s">
        <v>134</v>
      </c>
      <c r="B5817" s="104" t="s">
        <v>7794</v>
      </c>
      <c r="C5817" t="s">
        <v>7941</v>
      </c>
    </row>
    <row r="5818" spans="1:3">
      <c r="A5818" s="57" t="s">
        <v>148</v>
      </c>
      <c r="B5818" s="104" t="s">
        <v>7795</v>
      </c>
      <c r="C5818" t="s">
        <v>7941</v>
      </c>
    </row>
    <row r="5819" spans="1:3">
      <c r="A5819" s="57" t="s">
        <v>149</v>
      </c>
      <c r="B5819" s="104" t="s">
        <v>2332</v>
      </c>
      <c r="C5819" t="s">
        <v>7941</v>
      </c>
    </row>
    <row r="5820" spans="1:3">
      <c r="A5820" s="57" t="s">
        <v>4725</v>
      </c>
      <c r="B5820" s="104" t="s">
        <v>5626</v>
      </c>
      <c r="C5820" t="s">
        <v>7941</v>
      </c>
    </row>
    <row r="5821" spans="1:3">
      <c r="A5821" s="57" t="s">
        <v>4725</v>
      </c>
      <c r="B5821" s="104" t="s">
        <v>5627</v>
      </c>
      <c r="C5821" t="s">
        <v>7941</v>
      </c>
    </row>
    <row r="5822" spans="1:3">
      <c r="A5822" s="57" t="s">
        <v>150</v>
      </c>
      <c r="B5822" s="104" t="s">
        <v>5628</v>
      </c>
      <c r="C5822" t="s">
        <v>7941</v>
      </c>
    </row>
    <row r="5823" spans="1:3">
      <c r="A5823" s="57" t="s">
        <v>150</v>
      </c>
      <c r="B5823" s="104" t="s">
        <v>5629</v>
      </c>
      <c r="C5823" t="s">
        <v>7941</v>
      </c>
    </row>
    <row r="5824" spans="1:3">
      <c r="A5824" s="57" t="s">
        <v>43</v>
      </c>
      <c r="B5824" s="104" t="s">
        <v>395</v>
      </c>
      <c r="C5824" t="s">
        <v>7941</v>
      </c>
    </row>
    <row r="5825" spans="1:3">
      <c r="A5825" s="57" t="s">
        <v>43</v>
      </c>
      <c r="B5825" s="104" t="s">
        <v>7796</v>
      </c>
      <c r="C5825" t="s">
        <v>7941</v>
      </c>
    </row>
    <row r="5826" spans="1:3">
      <c r="A5826" s="57" t="s">
        <v>151</v>
      </c>
      <c r="B5826" s="104" t="s">
        <v>5630</v>
      </c>
      <c r="C5826" t="s">
        <v>7941</v>
      </c>
    </row>
    <row r="5827" spans="1:3">
      <c r="A5827" s="57" t="s">
        <v>152</v>
      </c>
      <c r="B5827" s="104" t="s">
        <v>7797</v>
      </c>
      <c r="C5827" t="s">
        <v>7941</v>
      </c>
    </row>
    <row r="5828" spans="1:3">
      <c r="A5828" s="57" t="s">
        <v>153</v>
      </c>
      <c r="B5828" s="104" t="s">
        <v>7798</v>
      </c>
      <c r="C5828" t="s">
        <v>7941</v>
      </c>
    </row>
    <row r="5829" spans="1:3">
      <c r="A5829" s="57" t="s">
        <v>4725</v>
      </c>
      <c r="B5829" s="104" t="s">
        <v>7799</v>
      </c>
      <c r="C5829" t="s">
        <v>7941</v>
      </c>
    </row>
    <row r="5830" spans="1:3">
      <c r="A5830" s="57" t="s">
        <v>154</v>
      </c>
      <c r="B5830" s="104" t="s">
        <v>7800</v>
      </c>
      <c r="C5830" t="s">
        <v>7941</v>
      </c>
    </row>
    <row r="5831" spans="1:3">
      <c r="A5831" s="57" t="s">
        <v>155</v>
      </c>
      <c r="B5831" s="104" t="s">
        <v>7801</v>
      </c>
      <c r="C5831" t="s">
        <v>7941</v>
      </c>
    </row>
    <row r="5832" spans="1:3">
      <c r="A5832" s="57" t="s">
        <v>156</v>
      </c>
      <c r="B5832" s="104" t="s">
        <v>7802</v>
      </c>
      <c r="C5832" t="s">
        <v>7941</v>
      </c>
    </row>
    <row r="5833" spans="1:3">
      <c r="A5833" s="57" t="s">
        <v>157</v>
      </c>
      <c r="B5833" s="104" t="s">
        <v>7803</v>
      </c>
      <c r="C5833" t="s">
        <v>7941</v>
      </c>
    </row>
    <row r="5834" spans="1:3">
      <c r="A5834" s="57" t="s">
        <v>158</v>
      </c>
      <c r="B5834" s="104" t="s">
        <v>7804</v>
      </c>
      <c r="C5834" t="s">
        <v>7941</v>
      </c>
    </row>
    <row r="5835" spans="1:3">
      <c r="A5835" s="57" t="s">
        <v>4725</v>
      </c>
      <c r="B5835" s="104" t="s">
        <v>7805</v>
      </c>
      <c r="C5835" t="s">
        <v>7941</v>
      </c>
    </row>
    <row r="5836" spans="1:3">
      <c r="A5836" s="57" t="s">
        <v>4725</v>
      </c>
      <c r="B5836" s="104" t="s">
        <v>7806</v>
      </c>
      <c r="C5836" t="s">
        <v>7941</v>
      </c>
    </row>
    <row r="5837" spans="1:3">
      <c r="A5837" s="57" t="s">
        <v>4725</v>
      </c>
      <c r="B5837" s="104" t="s">
        <v>7807</v>
      </c>
      <c r="C5837" t="s">
        <v>7941</v>
      </c>
    </row>
    <row r="5838" spans="1:3">
      <c r="A5838" s="57" t="s">
        <v>4725</v>
      </c>
      <c r="B5838" s="104" t="s">
        <v>7808</v>
      </c>
      <c r="C5838" t="s">
        <v>7941</v>
      </c>
    </row>
    <row r="5839" spans="1:3">
      <c r="A5839" s="57" t="s">
        <v>4725</v>
      </c>
      <c r="B5839" s="104" t="s">
        <v>7809</v>
      </c>
      <c r="C5839" t="s">
        <v>7941</v>
      </c>
    </row>
    <row r="5840" spans="1:3">
      <c r="A5840" s="57" t="s">
        <v>159</v>
      </c>
      <c r="B5840" s="104" t="s">
        <v>7810</v>
      </c>
      <c r="C5840" t="s">
        <v>7941</v>
      </c>
    </row>
    <row r="5841" spans="1:3">
      <c r="A5841" s="57" t="s">
        <v>159</v>
      </c>
      <c r="B5841" s="104" t="s">
        <v>7811</v>
      </c>
      <c r="C5841" t="s">
        <v>7941</v>
      </c>
    </row>
    <row r="5842" spans="1:3">
      <c r="A5842" s="57" t="s">
        <v>160</v>
      </c>
      <c r="B5842" s="104" t="s">
        <v>2343</v>
      </c>
      <c r="C5842" t="s">
        <v>7941</v>
      </c>
    </row>
    <row r="5843" spans="1:3">
      <c r="A5843" s="57" t="s">
        <v>7812</v>
      </c>
      <c r="B5843" s="104" t="s">
        <v>2278</v>
      </c>
      <c r="C5843" t="s">
        <v>7941</v>
      </c>
    </row>
    <row r="5844" spans="1:3">
      <c r="A5844" s="57" t="s">
        <v>161</v>
      </c>
      <c r="B5844" s="104" t="s">
        <v>2345</v>
      </c>
      <c r="C5844" t="s">
        <v>7941</v>
      </c>
    </row>
    <row r="5845" spans="1:3">
      <c r="A5845" s="57" t="s">
        <v>162</v>
      </c>
      <c r="B5845" s="104" t="s">
        <v>2348</v>
      </c>
      <c r="C5845" t="s">
        <v>7941</v>
      </c>
    </row>
    <row r="5846" spans="1:3">
      <c r="A5846" s="57" t="s">
        <v>163</v>
      </c>
      <c r="B5846" s="104" t="s">
        <v>6503</v>
      </c>
      <c r="C5846" t="s">
        <v>7941</v>
      </c>
    </row>
    <row r="5847" spans="1:3">
      <c r="A5847" s="57" t="s">
        <v>163</v>
      </c>
      <c r="B5847" s="104" t="s">
        <v>396</v>
      </c>
      <c r="C5847" t="s">
        <v>7941</v>
      </c>
    </row>
    <row r="5848" spans="1:3">
      <c r="A5848" s="57" t="s">
        <v>164</v>
      </c>
      <c r="B5848" s="104" t="s">
        <v>5634</v>
      </c>
      <c r="C5848" t="s">
        <v>7941</v>
      </c>
    </row>
    <row r="5849" spans="1:3">
      <c r="A5849" s="57" t="s">
        <v>164</v>
      </c>
      <c r="B5849" s="104" t="s">
        <v>5635</v>
      </c>
      <c r="C5849" t="s">
        <v>7941</v>
      </c>
    </row>
    <row r="5850" spans="1:3">
      <c r="A5850" s="57" t="s">
        <v>153</v>
      </c>
      <c r="B5850" s="104" t="s">
        <v>2159</v>
      </c>
      <c r="C5850" t="s">
        <v>7941</v>
      </c>
    </row>
    <row r="5851" spans="1:3">
      <c r="A5851" s="57" t="s">
        <v>165</v>
      </c>
      <c r="B5851" s="104" t="s">
        <v>5439</v>
      </c>
      <c r="C5851" t="s">
        <v>7941</v>
      </c>
    </row>
    <row r="5852" spans="1:3">
      <c r="A5852" s="57" t="s">
        <v>166</v>
      </c>
      <c r="B5852" s="104" t="s">
        <v>5440</v>
      </c>
      <c r="C5852" t="s">
        <v>7941</v>
      </c>
    </row>
    <row r="5853" spans="1:3">
      <c r="A5853" s="57" t="s">
        <v>153</v>
      </c>
      <c r="B5853" s="104" t="s">
        <v>2360</v>
      </c>
      <c r="C5853" t="s">
        <v>7941</v>
      </c>
    </row>
    <row r="5854" spans="1:3">
      <c r="A5854" s="57" t="s">
        <v>167</v>
      </c>
      <c r="B5854" s="104" t="s">
        <v>7813</v>
      </c>
      <c r="C5854" t="s">
        <v>7941</v>
      </c>
    </row>
    <row r="5855" spans="1:3">
      <c r="A5855" s="57" t="s">
        <v>167</v>
      </c>
      <c r="B5855" s="104" t="s">
        <v>7814</v>
      </c>
      <c r="C5855" t="s">
        <v>7941</v>
      </c>
    </row>
    <row r="5856" spans="1:3">
      <c r="A5856" s="57" t="s">
        <v>168</v>
      </c>
      <c r="B5856" s="104" t="s">
        <v>6508</v>
      </c>
      <c r="C5856" t="s">
        <v>7941</v>
      </c>
    </row>
    <row r="5857" spans="1:3">
      <c r="A5857" s="57" t="s">
        <v>168</v>
      </c>
      <c r="B5857" s="104" t="s">
        <v>5977</v>
      </c>
      <c r="C5857" t="s">
        <v>7941</v>
      </c>
    </row>
    <row r="5858" spans="1:3">
      <c r="A5858" s="57" t="s">
        <v>168</v>
      </c>
      <c r="B5858" s="104" t="s">
        <v>7815</v>
      </c>
      <c r="C5858" t="s">
        <v>7941</v>
      </c>
    </row>
    <row r="5859" spans="1:3">
      <c r="A5859" s="57" t="s">
        <v>169</v>
      </c>
      <c r="B5859" s="104" t="s">
        <v>2369</v>
      </c>
      <c r="C5859" t="s">
        <v>7941</v>
      </c>
    </row>
    <row r="5860" spans="1:3">
      <c r="A5860" s="57" t="s">
        <v>170</v>
      </c>
      <c r="B5860" s="104" t="s">
        <v>2372</v>
      </c>
      <c r="C5860" t="s">
        <v>7941</v>
      </c>
    </row>
    <row r="5861" spans="1:3">
      <c r="A5861" s="57" t="s">
        <v>171</v>
      </c>
      <c r="B5861" s="104" t="s">
        <v>2375</v>
      </c>
      <c r="C5861" t="s">
        <v>7941</v>
      </c>
    </row>
    <row r="5862" spans="1:3">
      <c r="A5862" s="57" t="s">
        <v>153</v>
      </c>
      <c r="B5862" s="104" t="s">
        <v>7816</v>
      </c>
      <c r="C5862" t="s">
        <v>7941</v>
      </c>
    </row>
    <row r="5863" spans="1:3">
      <c r="A5863" s="57" t="s">
        <v>153</v>
      </c>
      <c r="B5863" s="104" t="s">
        <v>7817</v>
      </c>
      <c r="C5863" t="s">
        <v>7941</v>
      </c>
    </row>
    <row r="5864" spans="1:3">
      <c r="A5864" s="57" t="s">
        <v>7194</v>
      </c>
      <c r="B5864" s="104" t="s">
        <v>398</v>
      </c>
      <c r="C5864" t="s">
        <v>7941</v>
      </c>
    </row>
    <row r="5865" spans="1:3">
      <c r="A5865" s="57" t="s">
        <v>4725</v>
      </c>
      <c r="B5865" s="104" t="s">
        <v>7818</v>
      </c>
      <c r="C5865" t="s">
        <v>7941</v>
      </c>
    </row>
    <row r="5866" spans="1:3">
      <c r="A5866" s="57" t="s">
        <v>153</v>
      </c>
      <c r="B5866" s="104" t="s">
        <v>3484</v>
      </c>
      <c r="C5866" t="s">
        <v>7941</v>
      </c>
    </row>
    <row r="5867" spans="1:3">
      <c r="A5867" s="57" t="s">
        <v>153</v>
      </c>
      <c r="B5867" s="104" t="s">
        <v>3485</v>
      </c>
      <c r="C5867" t="s">
        <v>7941</v>
      </c>
    </row>
    <row r="5868" spans="1:3">
      <c r="A5868" s="57" t="s">
        <v>4725</v>
      </c>
      <c r="B5868" s="104" t="s">
        <v>3486</v>
      </c>
      <c r="C5868" t="s">
        <v>7941</v>
      </c>
    </row>
    <row r="5869" spans="1:3">
      <c r="A5869" s="57" t="s">
        <v>153</v>
      </c>
      <c r="B5869" s="104" t="s">
        <v>3487</v>
      </c>
      <c r="C5869" t="s">
        <v>7941</v>
      </c>
    </row>
    <row r="5870" spans="1:3">
      <c r="A5870" s="57" t="s">
        <v>4725</v>
      </c>
      <c r="B5870" s="104" t="s">
        <v>3488</v>
      </c>
      <c r="C5870" t="s">
        <v>7941</v>
      </c>
    </row>
    <row r="5871" spans="1:3">
      <c r="A5871" s="57" t="s">
        <v>7195</v>
      </c>
      <c r="B5871" s="104" t="s">
        <v>3489</v>
      </c>
      <c r="C5871" t="s">
        <v>7941</v>
      </c>
    </row>
    <row r="5872" spans="1:3">
      <c r="A5872" s="57" t="s">
        <v>7195</v>
      </c>
      <c r="B5872" s="104" t="s">
        <v>3490</v>
      </c>
      <c r="C5872" t="s">
        <v>7941</v>
      </c>
    </row>
    <row r="5873" spans="1:3">
      <c r="A5873" s="57" t="s">
        <v>4725</v>
      </c>
      <c r="B5873" s="104" t="s">
        <v>5642</v>
      </c>
      <c r="C5873" t="s">
        <v>7941</v>
      </c>
    </row>
    <row r="5874" spans="1:3">
      <c r="A5874" s="57" t="s">
        <v>4725</v>
      </c>
      <c r="B5874" s="104" t="s">
        <v>3491</v>
      </c>
      <c r="C5874" t="s">
        <v>7941</v>
      </c>
    </row>
    <row r="5875" spans="1:3">
      <c r="A5875" s="57" t="s">
        <v>4725</v>
      </c>
      <c r="B5875" s="104" t="s">
        <v>3492</v>
      </c>
      <c r="C5875" t="s">
        <v>7941</v>
      </c>
    </row>
    <row r="5876" spans="1:3">
      <c r="A5876" s="57" t="s">
        <v>7195</v>
      </c>
      <c r="B5876" s="104" t="s">
        <v>3493</v>
      </c>
      <c r="C5876" t="s">
        <v>7941</v>
      </c>
    </row>
    <row r="5877" spans="1:3">
      <c r="A5877" s="57" t="s">
        <v>7196</v>
      </c>
      <c r="B5877" s="104" t="s">
        <v>2386</v>
      </c>
      <c r="C5877" t="s">
        <v>7941</v>
      </c>
    </row>
    <row r="5878" spans="1:3">
      <c r="A5878" s="57" t="s">
        <v>7197</v>
      </c>
      <c r="B5878" s="104" t="s">
        <v>3494</v>
      </c>
      <c r="C5878" t="s">
        <v>7941</v>
      </c>
    </row>
    <row r="5879" spans="1:3">
      <c r="A5879" s="57" t="s">
        <v>4725</v>
      </c>
      <c r="B5879" s="104" t="s">
        <v>3495</v>
      </c>
      <c r="C5879" t="s">
        <v>7941</v>
      </c>
    </row>
    <row r="5880" spans="1:3">
      <c r="A5880" s="57" t="s">
        <v>4725</v>
      </c>
      <c r="B5880" s="104" t="s">
        <v>3496</v>
      </c>
      <c r="C5880" t="s">
        <v>7941</v>
      </c>
    </row>
    <row r="5881" spans="1:3">
      <c r="A5881" s="57" t="s">
        <v>7198</v>
      </c>
      <c r="B5881" s="104" t="s">
        <v>5651</v>
      </c>
      <c r="C5881" t="s">
        <v>7941</v>
      </c>
    </row>
    <row r="5882" spans="1:3">
      <c r="A5882" s="57" t="s">
        <v>7198</v>
      </c>
      <c r="B5882" s="104" t="s">
        <v>5652</v>
      </c>
      <c r="C5882" t="s">
        <v>7941</v>
      </c>
    </row>
    <row r="5883" spans="1:3">
      <c r="A5883" s="57" t="s">
        <v>7199</v>
      </c>
      <c r="B5883" s="104" t="s">
        <v>401</v>
      </c>
      <c r="C5883" t="s">
        <v>7941</v>
      </c>
    </row>
    <row r="5884" spans="1:3">
      <c r="A5884" s="57" t="s">
        <v>43</v>
      </c>
      <c r="B5884" s="104" t="s">
        <v>3497</v>
      </c>
      <c r="C5884" t="s">
        <v>7941</v>
      </c>
    </row>
    <row r="5885" spans="1:3">
      <c r="A5885" s="57" t="s">
        <v>7200</v>
      </c>
      <c r="B5885" s="104" t="s">
        <v>3498</v>
      </c>
      <c r="C5885" t="s">
        <v>7941</v>
      </c>
    </row>
    <row r="5886" spans="1:3">
      <c r="A5886" s="57" t="s">
        <v>7201</v>
      </c>
      <c r="B5886" s="104" t="s">
        <v>3499</v>
      </c>
      <c r="C5886" t="s">
        <v>7941</v>
      </c>
    </row>
    <row r="5887" spans="1:3">
      <c r="A5887" s="57" t="s">
        <v>4725</v>
      </c>
      <c r="B5887" s="104" t="s">
        <v>3500</v>
      </c>
      <c r="C5887" t="s">
        <v>7941</v>
      </c>
    </row>
    <row r="5888" spans="1:3">
      <c r="A5888" s="57" t="s">
        <v>4725</v>
      </c>
      <c r="B5888" s="104" t="s">
        <v>3501</v>
      </c>
      <c r="C5888" t="s">
        <v>7941</v>
      </c>
    </row>
    <row r="5889" spans="1:3">
      <c r="A5889" s="57" t="s">
        <v>43</v>
      </c>
      <c r="B5889" s="104" t="s">
        <v>3502</v>
      </c>
      <c r="C5889" t="s">
        <v>7941</v>
      </c>
    </row>
    <row r="5890" spans="1:3">
      <c r="A5890" s="57" t="s">
        <v>7202</v>
      </c>
      <c r="B5890" s="104" t="s">
        <v>3503</v>
      </c>
      <c r="C5890" t="s">
        <v>7941</v>
      </c>
    </row>
    <row r="5891" spans="1:3">
      <c r="A5891" s="57" t="s">
        <v>7203</v>
      </c>
      <c r="B5891" s="104" t="s">
        <v>3504</v>
      </c>
      <c r="C5891" t="s">
        <v>7941</v>
      </c>
    </row>
    <row r="5892" spans="1:3">
      <c r="A5892" s="57" t="s">
        <v>7204</v>
      </c>
      <c r="B5892" s="104" t="s">
        <v>3505</v>
      </c>
      <c r="C5892" t="s">
        <v>7941</v>
      </c>
    </row>
    <row r="5893" spans="1:3">
      <c r="A5893" s="57" t="s">
        <v>7205</v>
      </c>
      <c r="B5893" s="104" t="s">
        <v>3506</v>
      </c>
      <c r="C5893" t="s">
        <v>7941</v>
      </c>
    </row>
    <row r="5894" spans="1:3">
      <c r="A5894" s="57" t="s">
        <v>7206</v>
      </c>
      <c r="B5894" s="104" t="s">
        <v>3507</v>
      </c>
      <c r="C5894" t="s">
        <v>7941</v>
      </c>
    </row>
    <row r="5895" spans="1:3">
      <c r="A5895" s="57" t="s">
        <v>7206</v>
      </c>
      <c r="B5895" s="104" t="s">
        <v>3508</v>
      </c>
      <c r="C5895" t="s">
        <v>7941</v>
      </c>
    </row>
    <row r="5896" spans="1:3">
      <c r="A5896" s="57" t="s">
        <v>43</v>
      </c>
      <c r="B5896" s="104" t="s">
        <v>3509</v>
      </c>
      <c r="C5896" t="s">
        <v>7941</v>
      </c>
    </row>
    <row r="5897" spans="1:3">
      <c r="A5897" s="57" t="s">
        <v>7207</v>
      </c>
      <c r="B5897" s="104" t="s">
        <v>3510</v>
      </c>
      <c r="C5897" t="s">
        <v>7941</v>
      </c>
    </row>
    <row r="5898" spans="1:3">
      <c r="A5898" s="57" t="s">
        <v>7208</v>
      </c>
      <c r="B5898" s="104" t="s">
        <v>3511</v>
      </c>
      <c r="C5898" t="s">
        <v>7941</v>
      </c>
    </row>
    <row r="5899" spans="1:3">
      <c r="A5899" s="57" t="s">
        <v>7209</v>
      </c>
      <c r="B5899" s="104" t="s">
        <v>3512</v>
      </c>
      <c r="C5899" t="s">
        <v>7941</v>
      </c>
    </row>
    <row r="5900" spans="1:3">
      <c r="A5900" s="57" t="s">
        <v>7210</v>
      </c>
      <c r="B5900" s="104" t="s">
        <v>3513</v>
      </c>
      <c r="C5900" t="s">
        <v>7941</v>
      </c>
    </row>
    <row r="5901" spans="1:3">
      <c r="A5901" s="59" t="s">
        <v>4725</v>
      </c>
      <c r="B5901" s="104" t="s">
        <v>3514</v>
      </c>
      <c r="C5901" t="s">
        <v>7941</v>
      </c>
    </row>
    <row r="5902" spans="1:3">
      <c r="A5902" s="59" t="s">
        <v>4725</v>
      </c>
      <c r="B5902" s="104" t="s">
        <v>3515</v>
      </c>
      <c r="C5902" t="s">
        <v>7941</v>
      </c>
    </row>
    <row r="5903" spans="1:3">
      <c r="A5903" s="60" t="s">
        <v>7201</v>
      </c>
      <c r="B5903" s="104" t="s">
        <v>3516</v>
      </c>
      <c r="C5903" t="s">
        <v>7941</v>
      </c>
    </row>
    <row r="5904" spans="1:3">
      <c r="A5904" s="60" t="s">
        <v>7211</v>
      </c>
      <c r="B5904" s="104" t="s">
        <v>3517</v>
      </c>
      <c r="C5904" t="s">
        <v>7941</v>
      </c>
    </row>
    <row r="5905" spans="1:3">
      <c r="A5905" s="60" t="s">
        <v>7212</v>
      </c>
      <c r="B5905" s="104" t="s">
        <v>3518</v>
      </c>
      <c r="C5905" t="s">
        <v>7941</v>
      </c>
    </row>
    <row r="5906" spans="1:3">
      <c r="A5906" s="59" t="s">
        <v>4725</v>
      </c>
      <c r="B5906" s="104" t="s">
        <v>3519</v>
      </c>
      <c r="C5906" t="s">
        <v>7941</v>
      </c>
    </row>
    <row r="5907" spans="1:3">
      <c r="A5907" s="59" t="s">
        <v>43</v>
      </c>
      <c r="B5907" s="104" t="s">
        <v>3520</v>
      </c>
      <c r="C5907" t="s">
        <v>7941</v>
      </c>
    </row>
    <row r="5908" spans="1:3">
      <c r="A5908" s="59" t="s">
        <v>43</v>
      </c>
      <c r="B5908" s="104" t="s">
        <v>3521</v>
      </c>
      <c r="C5908" t="s">
        <v>7941</v>
      </c>
    </row>
    <row r="5909" spans="1:3">
      <c r="A5909" s="59" t="s">
        <v>43</v>
      </c>
      <c r="B5909" s="104" t="s">
        <v>5653</v>
      </c>
      <c r="C5909" t="s">
        <v>7941</v>
      </c>
    </row>
    <row r="5910" spans="1:3">
      <c r="A5910" s="59" t="s">
        <v>7213</v>
      </c>
      <c r="B5910" s="104" t="s">
        <v>5654</v>
      </c>
      <c r="C5910" t="s">
        <v>7941</v>
      </c>
    </row>
    <row r="5911" spans="1:3">
      <c r="A5911" s="60" t="s">
        <v>7214</v>
      </c>
      <c r="B5911" s="104" t="s">
        <v>6527</v>
      </c>
      <c r="C5911" t="s">
        <v>7941</v>
      </c>
    </row>
    <row r="5912" spans="1:3">
      <c r="A5912" s="59" t="s">
        <v>97</v>
      </c>
      <c r="B5912" s="104" t="s">
        <v>3522</v>
      </c>
      <c r="C5912" t="s">
        <v>7941</v>
      </c>
    </row>
    <row r="5913" spans="1:3">
      <c r="A5913" s="59" t="s">
        <v>97</v>
      </c>
      <c r="B5913" s="104" t="s">
        <v>3523</v>
      </c>
      <c r="C5913" t="s">
        <v>7941</v>
      </c>
    </row>
    <row r="5914" spans="1:3">
      <c r="A5914" s="59" t="s">
        <v>43</v>
      </c>
      <c r="B5914" s="104" t="s">
        <v>3524</v>
      </c>
      <c r="C5914" t="s">
        <v>7941</v>
      </c>
    </row>
    <row r="5915" spans="1:3">
      <c r="A5915" s="59" t="s">
        <v>43</v>
      </c>
      <c r="B5915" s="104" t="s">
        <v>3525</v>
      </c>
      <c r="C5915" t="s">
        <v>7941</v>
      </c>
    </row>
    <row r="5916" spans="1:3">
      <c r="A5916" s="59" t="s">
        <v>43</v>
      </c>
      <c r="B5916" s="104" t="s">
        <v>3526</v>
      </c>
      <c r="C5916" t="s">
        <v>7941</v>
      </c>
    </row>
    <row r="5917" spans="1:3">
      <c r="A5917" s="59" t="s">
        <v>43</v>
      </c>
      <c r="B5917" s="104" t="s">
        <v>3527</v>
      </c>
      <c r="C5917" t="s">
        <v>7941</v>
      </c>
    </row>
    <row r="5918" spans="1:3">
      <c r="A5918" s="59" t="s">
        <v>43</v>
      </c>
      <c r="B5918" s="104" t="s">
        <v>3528</v>
      </c>
      <c r="C5918" t="s">
        <v>7941</v>
      </c>
    </row>
    <row r="5919" spans="1:3">
      <c r="A5919" s="59" t="s">
        <v>43</v>
      </c>
      <c r="B5919" s="104" t="s">
        <v>3529</v>
      </c>
      <c r="C5919" t="s">
        <v>7941</v>
      </c>
    </row>
    <row r="5920" spans="1:3">
      <c r="A5920" s="59" t="s">
        <v>43</v>
      </c>
      <c r="B5920" s="104" t="s">
        <v>3530</v>
      </c>
      <c r="C5920" t="s">
        <v>7941</v>
      </c>
    </row>
    <row r="5921" spans="1:3">
      <c r="A5921" s="59" t="s">
        <v>43</v>
      </c>
      <c r="B5921" s="104" t="s">
        <v>3531</v>
      </c>
      <c r="C5921" t="s">
        <v>7941</v>
      </c>
    </row>
    <row r="5922" spans="1:3">
      <c r="A5922" s="59" t="s">
        <v>43</v>
      </c>
      <c r="B5922" s="104" t="s">
        <v>3532</v>
      </c>
      <c r="C5922" t="s">
        <v>7941</v>
      </c>
    </row>
    <row r="5923" spans="1:3">
      <c r="A5923" s="59" t="s">
        <v>43</v>
      </c>
      <c r="B5923" s="104" t="s">
        <v>3533</v>
      </c>
      <c r="C5923" t="s">
        <v>7941</v>
      </c>
    </row>
    <row r="5924" spans="1:3">
      <c r="A5924" s="59" t="s">
        <v>43</v>
      </c>
      <c r="B5924" s="104" t="s">
        <v>3534</v>
      </c>
      <c r="C5924" t="s">
        <v>7941</v>
      </c>
    </row>
    <row r="5925" spans="1:3">
      <c r="A5925" s="59" t="s">
        <v>43</v>
      </c>
      <c r="B5925" s="104" t="s">
        <v>3535</v>
      </c>
      <c r="C5925" t="s">
        <v>7941</v>
      </c>
    </row>
    <row r="5926" spans="1:3">
      <c r="A5926" s="59" t="s">
        <v>43</v>
      </c>
      <c r="B5926" s="104" t="s">
        <v>3536</v>
      </c>
      <c r="C5926" t="s">
        <v>7941</v>
      </c>
    </row>
    <row r="5927" spans="1:3">
      <c r="A5927" s="59" t="s">
        <v>43</v>
      </c>
      <c r="B5927" s="104" t="s">
        <v>3537</v>
      </c>
      <c r="C5927" t="s">
        <v>7941</v>
      </c>
    </row>
    <row r="5928" spans="1:3">
      <c r="A5928" s="59" t="s">
        <v>43</v>
      </c>
      <c r="B5928" s="104" t="s">
        <v>3538</v>
      </c>
      <c r="C5928" t="s">
        <v>7941</v>
      </c>
    </row>
    <row r="5929" spans="1:3">
      <c r="A5929" s="59" t="s">
        <v>43</v>
      </c>
      <c r="B5929" s="104" t="s">
        <v>3539</v>
      </c>
      <c r="C5929" t="s">
        <v>7941</v>
      </c>
    </row>
    <row r="5930" spans="1:3">
      <c r="A5930" s="59" t="s">
        <v>43</v>
      </c>
      <c r="B5930" s="104" t="s">
        <v>3540</v>
      </c>
      <c r="C5930" t="s">
        <v>7941</v>
      </c>
    </row>
    <row r="5931" spans="1:3">
      <c r="A5931" s="59" t="s">
        <v>43</v>
      </c>
      <c r="B5931" s="104" t="s">
        <v>3541</v>
      </c>
      <c r="C5931" t="s">
        <v>7941</v>
      </c>
    </row>
    <row r="5932" spans="1:3">
      <c r="A5932" s="59" t="s">
        <v>43</v>
      </c>
      <c r="B5932" s="104" t="s">
        <v>3542</v>
      </c>
      <c r="C5932" t="s">
        <v>7941</v>
      </c>
    </row>
    <row r="5933" spans="1:3">
      <c r="A5933" s="59" t="s">
        <v>43</v>
      </c>
      <c r="B5933" s="104" t="s">
        <v>3543</v>
      </c>
      <c r="C5933" t="s">
        <v>7941</v>
      </c>
    </row>
    <row r="5934" spans="1:3">
      <c r="A5934" s="59" t="s">
        <v>43</v>
      </c>
      <c r="B5934" s="104" t="s">
        <v>3544</v>
      </c>
      <c r="C5934" t="s">
        <v>7941</v>
      </c>
    </row>
    <row r="5935" spans="1:3">
      <c r="A5935" s="59" t="s">
        <v>43</v>
      </c>
      <c r="B5935" s="104" t="s">
        <v>3545</v>
      </c>
      <c r="C5935" t="s">
        <v>7941</v>
      </c>
    </row>
    <row r="5936" spans="1:3">
      <c r="A5936" s="59" t="s">
        <v>43</v>
      </c>
      <c r="B5936" s="104" t="s">
        <v>3546</v>
      </c>
      <c r="C5936" t="s">
        <v>7941</v>
      </c>
    </row>
    <row r="5937" spans="1:3">
      <c r="A5937" s="59" t="s">
        <v>43</v>
      </c>
      <c r="B5937" s="104" t="s">
        <v>3547</v>
      </c>
      <c r="C5937" t="s">
        <v>7941</v>
      </c>
    </row>
    <row r="5938" spans="1:3">
      <c r="A5938" s="59" t="s">
        <v>43</v>
      </c>
      <c r="B5938" s="104" t="s">
        <v>3548</v>
      </c>
      <c r="C5938" t="s">
        <v>7941</v>
      </c>
    </row>
    <row r="5939" spans="1:3">
      <c r="A5939" s="59" t="s">
        <v>43</v>
      </c>
      <c r="B5939" s="104" t="s">
        <v>3549</v>
      </c>
      <c r="C5939" t="s">
        <v>7941</v>
      </c>
    </row>
    <row r="5940" spans="1:3">
      <c r="A5940" s="59" t="s">
        <v>43</v>
      </c>
      <c r="B5940" s="104" t="s">
        <v>3550</v>
      </c>
      <c r="C5940" t="s">
        <v>7941</v>
      </c>
    </row>
    <row r="5941" spans="1:3">
      <c r="A5941" s="59" t="s">
        <v>43</v>
      </c>
      <c r="B5941" s="104" t="s">
        <v>3551</v>
      </c>
      <c r="C5941" t="s">
        <v>7941</v>
      </c>
    </row>
    <row r="5942" spans="1:3">
      <c r="A5942" s="59" t="s">
        <v>43</v>
      </c>
      <c r="B5942" s="104" t="s">
        <v>3552</v>
      </c>
      <c r="C5942" t="s">
        <v>7941</v>
      </c>
    </row>
    <row r="5943" spans="1:3">
      <c r="A5943" s="59" t="s">
        <v>43</v>
      </c>
      <c r="B5943" s="104" t="s">
        <v>3553</v>
      </c>
      <c r="C5943" t="s">
        <v>7941</v>
      </c>
    </row>
    <row r="5944" spans="1:3">
      <c r="A5944" s="59" t="s">
        <v>43</v>
      </c>
      <c r="B5944" s="104" t="s">
        <v>3554</v>
      </c>
      <c r="C5944" t="s">
        <v>7941</v>
      </c>
    </row>
    <row r="5945" spans="1:3">
      <c r="A5945" s="59" t="s">
        <v>43</v>
      </c>
      <c r="B5945" s="104" t="s">
        <v>3555</v>
      </c>
      <c r="C5945" t="s">
        <v>7941</v>
      </c>
    </row>
    <row r="5946" spans="1:3">
      <c r="A5946" s="59" t="s">
        <v>43</v>
      </c>
      <c r="B5946" s="104" t="s">
        <v>3556</v>
      </c>
      <c r="C5946" t="s">
        <v>7941</v>
      </c>
    </row>
    <row r="5947" spans="1:3">
      <c r="A5947" s="59" t="s">
        <v>43</v>
      </c>
      <c r="B5947" s="104" t="s">
        <v>3557</v>
      </c>
      <c r="C5947" t="s">
        <v>7941</v>
      </c>
    </row>
    <row r="5948" spans="1:3">
      <c r="A5948" s="59" t="s">
        <v>43</v>
      </c>
      <c r="B5948" s="104" t="s">
        <v>3558</v>
      </c>
      <c r="C5948" t="s">
        <v>7941</v>
      </c>
    </row>
    <row r="5949" spans="1:3">
      <c r="A5949" s="59" t="s">
        <v>43</v>
      </c>
      <c r="B5949" s="104" t="s">
        <v>3559</v>
      </c>
      <c r="C5949" t="s">
        <v>7941</v>
      </c>
    </row>
    <row r="5950" spans="1:3">
      <c r="A5950" s="59" t="s">
        <v>7215</v>
      </c>
      <c r="B5950" s="104" t="s">
        <v>2406</v>
      </c>
      <c r="C5950" t="s">
        <v>7941</v>
      </c>
    </row>
    <row r="5951" spans="1:3">
      <c r="A5951" s="59" t="s">
        <v>7216</v>
      </c>
      <c r="B5951" s="104" t="s">
        <v>2408</v>
      </c>
      <c r="C5951" t="s">
        <v>7941</v>
      </c>
    </row>
    <row r="5952" spans="1:3">
      <c r="A5952" s="60" t="s">
        <v>7217</v>
      </c>
      <c r="B5952" s="104" t="s">
        <v>6528</v>
      </c>
      <c r="C5952" t="s">
        <v>7941</v>
      </c>
    </row>
    <row r="5953" spans="1:3">
      <c r="A5953" s="60" t="s">
        <v>7217</v>
      </c>
      <c r="B5953" s="104" t="s">
        <v>6529</v>
      </c>
      <c r="C5953" t="s">
        <v>7941</v>
      </c>
    </row>
    <row r="5954" spans="1:3">
      <c r="A5954" s="59" t="s">
        <v>7218</v>
      </c>
      <c r="B5954" s="104" t="s">
        <v>2276</v>
      </c>
      <c r="C5954" t="s">
        <v>7941</v>
      </c>
    </row>
    <row r="5955" spans="1:3">
      <c r="A5955" s="59" t="s">
        <v>7219</v>
      </c>
      <c r="B5955" s="104" t="s">
        <v>5488</v>
      </c>
      <c r="C5955" t="s">
        <v>7941</v>
      </c>
    </row>
    <row r="5956" spans="1:3">
      <c r="A5956" s="59" t="s">
        <v>7220</v>
      </c>
      <c r="B5956" s="104" t="s">
        <v>5490</v>
      </c>
      <c r="C5956" t="s">
        <v>7941</v>
      </c>
    </row>
    <row r="5957" spans="1:3">
      <c r="A5957" s="59" t="s">
        <v>7220</v>
      </c>
      <c r="B5957" s="104" t="s">
        <v>5492</v>
      </c>
      <c r="C5957" t="s">
        <v>7941</v>
      </c>
    </row>
    <row r="5958" spans="1:3">
      <c r="A5958" s="59" t="s">
        <v>7220</v>
      </c>
      <c r="B5958" s="104" t="s">
        <v>5493</v>
      </c>
      <c r="C5958" t="s">
        <v>7941</v>
      </c>
    </row>
    <row r="5959" spans="1:3">
      <c r="A5959" s="59" t="s">
        <v>7221</v>
      </c>
      <c r="B5959" s="104" t="s">
        <v>3560</v>
      </c>
      <c r="C5959" t="s">
        <v>7941</v>
      </c>
    </row>
    <row r="5960" spans="1:3">
      <c r="A5960" s="59" t="s">
        <v>7221</v>
      </c>
      <c r="B5960" s="104" t="s">
        <v>3561</v>
      </c>
      <c r="C5960" t="s">
        <v>7941</v>
      </c>
    </row>
    <row r="5961" spans="1:3">
      <c r="A5961" s="59" t="s">
        <v>7221</v>
      </c>
      <c r="B5961" s="104" t="s">
        <v>3562</v>
      </c>
      <c r="C5961" t="s">
        <v>7941</v>
      </c>
    </row>
    <row r="5962" spans="1:3">
      <c r="A5962" s="59" t="s">
        <v>7221</v>
      </c>
      <c r="B5962" s="104" t="s">
        <v>3563</v>
      </c>
      <c r="C5962" t="s">
        <v>7941</v>
      </c>
    </row>
    <row r="5963" spans="1:3">
      <c r="A5963" s="59" t="s">
        <v>7218</v>
      </c>
      <c r="B5963" s="104" t="s">
        <v>3564</v>
      </c>
      <c r="C5963" t="s">
        <v>7941</v>
      </c>
    </row>
    <row r="5964" spans="1:3">
      <c r="A5964" s="59" t="s">
        <v>7218</v>
      </c>
      <c r="B5964" s="104" t="s">
        <v>3565</v>
      </c>
      <c r="C5964" t="s">
        <v>7941</v>
      </c>
    </row>
    <row r="5965" spans="1:3">
      <c r="A5965" s="60" t="s">
        <v>7222</v>
      </c>
      <c r="B5965" s="104" t="s">
        <v>5672</v>
      </c>
      <c r="C5965" t="s">
        <v>7941</v>
      </c>
    </row>
    <row r="5966" spans="1:3">
      <c r="A5966" s="60" t="s">
        <v>7222</v>
      </c>
      <c r="B5966" s="104" t="s">
        <v>5673</v>
      </c>
      <c r="C5966" t="s">
        <v>7941</v>
      </c>
    </row>
    <row r="5967" spans="1:3">
      <c r="A5967" s="59" t="s">
        <v>7223</v>
      </c>
      <c r="B5967" s="104" t="s">
        <v>3566</v>
      </c>
      <c r="C5967" t="s">
        <v>7941</v>
      </c>
    </row>
    <row r="5968" spans="1:3">
      <c r="A5968" s="60" t="s">
        <v>7222</v>
      </c>
      <c r="B5968" s="104" t="s">
        <v>3567</v>
      </c>
      <c r="C5968" t="s">
        <v>7941</v>
      </c>
    </row>
    <row r="5969" spans="1:3">
      <c r="A5969" s="60" t="s">
        <v>7222</v>
      </c>
      <c r="B5969" s="104" t="s">
        <v>3568</v>
      </c>
      <c r="C5969" t="s">
        <v>7941</v>
      </c>
    </row>
    <row r="5970" spans="1:3">
      <c r="A5970" s="60" t="s">
        <v>7222</v>
      </c>
      <c r="B5970" s="104" t="s">
        <v>3569</v>
      </c>
      <c r="C5970" t="s">
        <v>7941</v>
      </c>
    </row>
    <row r="5971" spans="1:3">
      <c r="A5971" s="60" t="s">
        <v>7222</v>
      </c>
      <c r="B5971" s="104" t="s">
        <v>3570</v>
      </c>
      <c r="C5971" t="s">
        <v>7941</v>
      </c>
    </row>
    <row r="5972" spans="1:3">
      <c r="A5972" s="60" t="s">
        <v>7222</v>
      </c>
      <c r="B5972" s="104" t="s">
        <v>3571</v>
      </c>
      <c r="C5972" t="s">
        <v>7941</v>
      </c>
    </row>
    <row r="5973" spans="1:3">
      <c r="A5973" s="59" t="s">
        <v>7224</v>
      </c>
      <c r="B5973" s="104" t="s">
        <v>2419</v>
      </c>
      <c r="C5973" t="s">
        <v>7941</v>
      </c>
    </row>
    <row r="5974" spans="1:3">
      <c r="A5974" s="59" t="s">
        <v>7225</v>
      </c>
      <c r="B5974" s="104" t="s">
        <v>3572</v>
      </c>
      <c r="C5974" t="s">
        <v>7941</v>
      </c>
    </row>
    <row r="5975" spans="1:3">
      <c r="A5975" s="59" t="s">
        <v>7225</v>
      </c>
      <c r="B5975" s="104" t="s">
        <v>5534</v>
      </c>
      <c r="C5975" t="s">
        <v>7941</v>
      </c>
    </row>
    <row r="5976" spans="1:3">
      <c r="A5976" s="59" t="s">
        <v>7226</v>
      </c>
      <c r="B5976" s="104" t="s">
        <v>2421</v>
      </c>
      <c r="C5976" t="s">
        <v>7941</v>
      </c>
    </row>
    <row r="5977" spans="1:3">
      <c r="A5977" s="59" t="s">
        <v>7227</v>
      </c>
      <c r="B5977" s="104" t="s">
        <v>2422</v>
      </c>
      <c r="C5977" t="s">
        <v>7941</v>
      </c>
    </row>
    <row r="5978" spans="1:3">
      <c r="A5978" s="59" t="s">
        <v>2117</v>
      </c>
      <c r="B5978" s="104" t="s">
        <v>3573</v>
      </c>
      <c r="C5978" t="s">
        <v>7941</v>
      </c>
    </row>
    <row r="5979" spans="1:3">
      <c r="A5979" s="59" t="s">
        <v>2117</v>
      </c>
      <c r="B5979" s="104" t="s">
        <v>3574</v>
      </c>
      <c r="C5979" t="s">
        <v>7941</v>
      </c>
    </row>
    <row r="5980" spans="1:3">
      <c r="A5980" s="59" t="s">
        <v>2117</v>
      </c>
      <c r="B5980" s="104" t="s">
        <v>3575</v>
      </c>
      <c r="C5980" t="s">
        <v>7941</v>
      </c>
    </row>
    <row r="5981" spans="1:3">
      <c r="A5981" s="59" t="s">
        <v>7227</v>
      </c>
      <c r="B5981" s="104" t="s">
        <v>5555</v>
      </c>
      <c r="C5981" t="s">
        <v>7941</v>
      </c>
    </row>
    <row r="5982" spans="1:3">
      <c r="A5982" s="59"/>
      <c r="B5982" s="104" t="s">
        <v>3576</v>
      </c>
      <c r="C5982" t="s">
        <v>7941</v>
      </c>
    </row>
    <row r="5983" spans="1:3">
      <c r="A5983" s="59" t="s">
        <v>7228</v>
      </c>
      <c r="B5983" s="104" t="s">
        <v>5556</v>
      </c>
      <c r="C5983" t="s">
        <v>7941</v>
      </c>
    </row>
    <row r="5984" spans="1:3">
      <c r="A5984" s="59" t="s">
        <v>7227</v>
      </c>
      <c r="B5984" s="104" t="s">
        <v>3577</v>
      </c>
      <c r="C5984" t="s">
        <v>7941</v>
      </c>
    </row>
    <row r="5985" spans="1:3">
      <c r="A5985" s="59" t="s">
        <v>7229</v>
      </c>
      <c r="B5985" s="104" t="s">
        <v>6556</v>
      </c>
      <c r="C5985" t="s">
        <v>7941</v>
      </c>
    </row>
    <row r="5986" spans="1:3">
      <c r="A5986" s="59" t="s">
        <v>7229</v>
      </c>
      <c r="B5986" s="104" t="s">
        <v>3578</v>
      </c>
      <c r="C5986" t="s">
        <v>7941</v>
      </c>
    </row>
    <row r="5987" spans="1:3">
      <c r="A5987" s="59" t="s">
        <v>7229</v>
      </c>
      <c r="B5987" s="104" t="s">
        <v>3579</v>
      </c>
      <c r="C5987" t="s">
        <v>7941</v>
      </c>
    </row>
    <row r="5988" spans="1:3">
      <c r="A5988" s="59" t="s">
        <v>7229</v>
      </c>
      <c r="B5988" s="104" t="s">
        <v>3580</v>
      </c>
      <c r="C5988" t="s">
        <v>7941</v>
      </c>
    </row>
    <row r="5989" spans="1:3">
      <c r="A5989" s="59" t="s">
        <v>7229</v>
      </c>
      <c r="B5989" s="104" t="s">
        <v>3581</v>
      </c>
      <c r="C5989" t="s">
        <v>7941</v>
      </c>
    </row>
    <row r="5990" spans="1:3">
      <c r="A5990" s="59" t="s">
        <v>7229</v>
      </c>
      <c r="B5990" s="104" t="s">
        <v>3582</v>
      </c>
      <c r="C5990" t="s">
        <v>7941</v>
      </c>
    </row>
    <row r="5991" spans="1:3">
      <c r="A5991" s="59" t="s">
        <v>7230</v>
      </c>
      <c r="B5991" s="104" t="s">
        <v>3583</v>
      </c>
      <c r="C5991" t="s">
        <v>7941</v>
      </c>
    </row>
    <row r="5992" spans="1:3">
      <c r="A5992" s="59" t="s">
        <v>7230</v>
      </c>
      <c r="B5992" s="104" t="s">
        <v>3584</v>
      </c>
      <c r="C5992" t="s">
        <v>7941</v>
      </c>
    </row>
    <row r="5993" spans="1:3">
      <c r="A5993" s="59" t="s">
        <v>7227</v>
      </c>
      <c r="B5993" s="104" t="s">
        <v>3585</v>
      </c>
      <c r="C5993" t="s">
        <v>7941</v>
      </c>
    </row>
    <row r="5994" spans="1:3">
      <c r="A5994" s="59" t="s">
        <v>7227</v>
      </c>
      <c r="B5994" s="104" t="s">
        <v>3586</v>
      </c>
      <c r="C5994" t="s">
        <v>7941</v>
      </c>
    </row>
    <row r="5995" spans="1:3">
      <c r="A5995" s="59" t="s">
        <v>7230</v>
      </c>
      <c r="B5995" s="104" t="s">
        <v>3587</v>
      </c>
      <c r="C5995" t="s">
        <v>7941</v>
      </c>
    </row>
    <row r="5996" spans="1:3">
      <c r="A5996" s="59" t="s">
        <v>7231</v>
      </c>
      <c r="B5996" s="104" t="s">
        <v>5994</v>
      </c>
      <c r="C5996" t="s">
        <v>7941</v>
      </c>
    </row>
    <row r="5997" spans="1:3">
      <c r="A5997" s="59" t="s">
        <v>7231</v>
      </c>
      <c r="B5997" s="104" t="s">
        <v>405</v>
      </c>
      <c r="C5997" t="s">
        <v>7941</v>
      </c>
    </row>
    <row r="5998" spans="1:3">
      <c r="A5998" s="59" t="s">
        <v>7231</v>
      </c>
      <c r="B5998" s="104" t="s">
        <v>406</v>
      </c>
      <c r="C5998" t="s">
        <v>7941</v>
      </c>
    </row>
    <row r="5999" spans="1:3">
      <c r="A5999" s="59" t="s">
        <v>7231</v>
      </c>
      <c r="B5999" s="104" t="s">
        <v>3588</v>
      </c>
      <c r="C5999" t="s">
        <v>7941</v>
      </c>
    </row>
    <row r="6000" spans="1:3">
      <c r="A6000" s="59" t="s">
        <v>7232</v>
      </c>
      <c r="B6000" s="104" t="s">
        <v>5995</v>
      </c>
      <c r="C6000" t="s">
        <v>7941</v>
      </c>
    </row>
    <row r="6001" spans="1:3">
      <c r="A6001" s="59" t="s">
        <v>7232</v>
      </c>
      <c r="B6001" s="104" t="s">
        <v>5996</v>
      </c>
      <c r="C6001" t="s">
        <v>7941</v>
      </c>
    </row>
    <row r="6002" spans="1:3">
      <c r="A6002" s="59" t="s">
        <v>7232</v>
      </c>
      <c r="B6002" s="104" t="s">
        <v>6561</v>
      </c>
      <c r="C6002" t="s">
        <v>7941</v>
      </c>
    </row>
    <row r="6003" spans="1:3">
      <c r="A6003" s="59" t="s">
        <v>7233</v>
      </c>
      <c r="B6003" s="104" t="s">
        <v>2427</v>
      </c>
      <c r="C6003" t="s">
        <v>7941</v>
      </c>
    </row>
    <row r="6004" spans="1:3">
      <c r="A6004" s="59" t="s">
        <v>7234</v>
      </c>
      <c r="B6004" s="104" t="s">
        <v>2416</v>
      </c>
      <c r="C6004" t="s">
        <v>7941</v>
      </c>
    </row>
    <row r="6005" spans="1:3">
      <c r="A6005" s="59" t="s">
        <v>7218</v>
      </c>
      <c r="B6005" s="104" t="s">
        <v>2272</v>
      </c>
      <c r="C6005" t="s">
        <v>7941</v>
      </c>
    </row>
    <row r="6006" spans="1:3">
      <c r="A6006" s="59" t="s">
        <v>7235</v>
      </c>
      <c r="B6006" s="104" t="s">
        <v>5583</v>
      </c>
      <c r="C6006" t="s">
        <v>7941</v>
      </c>
    </row>
    <row r="6007" spans="1:3">
      <c r="A6007" s="59" t="s">
        <v>7223</v>
      </c>
      <c r="B6007" s="104" t="s">
        <v>5585</v>
      </c>
      <c r="C6007" t="s">
        <v>7941</v>
      </c>
    </row>
    <row r="6008" spans="1:3">
      <c r="A6008" s="59" t="s">
        <v>7236</v>
      </c>
      <c r="B6008" s="104" t="s">
        <v>5587</v>
      </c>
      <c r="C6008" t="s">
        <v>7941</v>
      </c>
    </row>
    <row r="6009" spans="1:3">
      <c r="A6009" s="59" t="s">
        <v>7236</v>
      </c>
      <c r="B6009" s="104" t="s">
        <v>3589</v>
      </c>
      <c r="C6009" t="s">
        <v>7941</v>
      </c>
    </row>
    <row r="6010" spans="1:3">
      <c r="A6010" s="59" t="s">
        <v>7237</v>
      </c>
      <c r="B6010" s="104" t="s">
        <v>5674</v>
      </c>
      <c r="C6010" t="s">
        <v>7941</v>
      </c>
    </row>
    <row r="6011" spans="1:3">
      <c r="A6011" s="59" t="s">
        <v>7238</v>
      </c>
      <c r="B6011" s="104" t="s">
        <v>5675</v>
      </c>
      <c r="C6011" t="s">
        <v>7941</v>
      </c>
    </row>
    <row r="6012" spans="1:3">
      <c r="A6012" s="59" t="s">
        <v>7239</v>
      </c>
      <c r="B6012" s="104" t="s">
        <v>3590</v>
      </c>
      <c r="C6012" t="s">
        <v>7941</v>
      </c>
    </row>
    <row r="6013" spans="1:3">
      <c r="A6013" s="59" t="s">
        <v>7239</v>
      </c>
      <c r="B6013" s="104" t="s">
        <v>3591</v>
      </c>
      <c r="C6013" t="s">
        <v>7941</v>
      </c>
    </row>
    <row r="6014" spans="1:3">
      <c r="A6014" s="59" t="s">
        <v>7223</v>
      </c>
      <c r="B6014" s="104" t="s">
        <v>2439</v>
      </c>
      <c r="C6014" t="s">
        <v>7941</v>
      </c>
    </row>
    <row r="6015" spans="1:3">
      <c r="A6015" s="59" t="s">
        <v>7240</v>
      </c>
      <c r="B6015" s="104" t="s">
        <v>2211</v>
      </c>
      <c r="C6015" t="s">
        <v>7941</v>
      </c>
    </row>
    <row r="6016" spans="1:3">
      <c r="A6016" s="60" t="s">
        <v>7241</v>
      </c>
      <c r="B6016" s="104" t="s">
        <v>2443</v>
      </c>
      <c r="C6016" t="s">
        <v>7941</v>
      </c>
    </row>
    <row r="6017" spans="1:3">
      <c r="A6017" s="59" t="s">
        <v>7242</v>
      </c>
      <c r="B6017" s="104" t="s">
        <v>2265</v>
      </c>
      <c r="C6017" t="s">
        <v>7941</v>
      </c>
    </row>
    <row r="6018" spans="1:3">
      <c r="A6018" s="59" t="s">
        <v>7243</v>
      </c>
      <c r="B6018" s="104" t="s">
        <v>2089</v>
      </c>
      <c r="C6018" t="s">
        <v>7941</v>
      </c>
    </row>
    <row r="6019" spans="1:3">
      <c r="A6019" s="59" t="s">
        <v>7244</v>
      </c>
      <c r="B6019" s="104" t="s">
        <v>3592</v>
      </c>
      <c r="C6019" t="s">
        <v>7941</v>
      </c>
    </row>
    <row r="6020" spans="1:3">
      <c r="A6020" s="59" t="s">
        <v>7232</v>
      </c>
      <c r="B6020" s="104" t="s">
        <v>3593</v>
      </c>
      <c r="C6020" t="s">
        <v>7941</v>
      </c>
    </row>
    <row r="6021" spans="1:3">
      <c r="A6021" s="59" t="s">
        <v>7245</v>
      </c>
      <c r="B6021" s="104" t="s">
        <v>2445</v>
      </c>
      <c r="C6021" t="s">
        <v>7941</v>
      </c>
    </row>
    <row r="6022" spans="1:3">
      <c r="A6022" s="59" t="s">
        <v>7246</v>
      </c>
      <c r="B6022" s="104" t="s">
        <v>2446</v>
      </c>
      <c r="C6022" t="s">
        <v>7941</v>
      </c>
    </row>
    <row r="6023" spans="1:3">
      <c r="A6023" s="59" t="s">
        <v>7247</v>
      </c>
      <c r="B6023" s="104" t="s">
        <v>2077</v>
      </c>
      <c r="C6023" t="s">
        <v>7941</v>
      </c>
    </row>
    <row r="6024" spans="1:3">
      <c r="A6024" s="59" t="s">
        <v>7248</v>
      </c>
      <c r="B6024" s="104" t="s">
        <v>6607</v>
      </c>
      <c r="C6024" t="s">
        <v>7941</v>
      </c>
    </row>
    <row r="6025" spans="1:3">
      <c r="A6025" s="59" t="s">
        <v>7240</v>
      </c>
      <c r="B6025" s="104" t="s">
        <v>6609</v>
      </c>
      <c r="C6025" t="s">
        <v>7941</v>
      </c>
    </row>
    <row r="6026" spans="1:3">
      <c r="A6026" s="59" t="s">
        <v>7223</v>
      </c>
      <c r="B6026" s="104" t="s">
        <v>2453</v>
      </c>
      <c r="C6026" t="s">
        <v>7941</v>
      </c>
    </row>
    <row r="6027" spans="1:3">
      <c r="A6027" s="59" t="s">
        <v>3594</v>
      </c>
      <c r="B6027" s="104" t="s">
        <v>6377</v>
      </c>
      <c r="C6027" t="s">
        <v>7941</v>
      </c>
    </row>
    <row r="6028" spans="1:3">
      <c r="A6028" s="59" t="s">
        <v>3594</v>
      </c>
      <c r="B6028" s="104" t="s">
        <v>6378</v>
      </c>
      <c r="C6028" t="s">
        <v>7941</v>
      </c>
    </row>
    <row r="6029" spans="1:3">
      <c r="A6029" s="59" t="s">
        <v>7249</v>
      </c>
      <c r="B6029" s="104" t="s">
        <v>6379</v>
      </c>
      <c r="C6029" t="s">
        <v>7941</v>
      </c>
    </row>
    <row r="6030" spans="1:3">
      <c r="A6030" s="59" t="s">
        <v>7250</v>
      </c>
      <c r="B6030" s="104" t="s">
        <v>2107</v>
      </c>
      <c r="C6030" t="s">
        <v>7941</v>
      </c>
    </row>
    <row r="6031" spans="1:3">
      <c r="A6031" s="59" t="s">
        <v>7251</v>
      </c>
      <c r="B6031" s="104" t="s">
        <v>6383</v>
      </c>
      <c r="C6031" t="s">
        <v>7941</v>
      </c>
    </row>
    <row r="6032" spans="1:3">
      <c r="A6032" s="59" t="s">
        <v>7252</v>
      </c>
      <c r="B6032" s="104" t="s">
        <v>2311</v>
      </c>
      <c r="C6032" t="s">
        <v>7941</v>
      </c>
    </row>
    <row r="6033" spans="1:3">
      <c r="A6033" s="59" t="s">
        <v>3594</v>
      </c>
      <c r="B6033" s="104" t="s">
        <v>6386</v>
      </c>
      <c r="C6033" t="s">
        <v>7941</v>
      </c>
    </row>
    <row r="6034" spans="1:3">
      <c r="A6034" s="59" t="s">
        <v>7253</v>
      </c>
      <c r="B6034" s="104" t="s">
        <v>6388</v>
      </c>
      <c r="C6034" t="s">
        <v>7941</v>
      </c>
    </row>
    <row r="6035" spans="1:3">
      <c r="A6035" s="59" t="s">
        <v>7254</v>
      </c>
      <c r="B6035" s="104" t="s">
        <v>2303</v>
      </c>
      <c r="C6035" t="s">
        <v>7941</v>
      </c>
    </row>
    <row r="6036" spans="1:3">
      <c r="A6036" s="59" t="s">
        <v>7255</v>
      </c>
      <c r="B6036" s="104" t="s">
        <v>2331</v>
      </c>
      <c r="C6036" t="s">
        <v>7941</v>
      </c>
    </row>
    <row r="6037" spans="1:3">
      <c r="A6037" s="59" t="s">
        <v>7256</v>
      </c>
      <c r="B6037" s="104" t="s">
        <v>6389</v>
      </c>
      <c r="C6037" t="s">
        <v>7941</v>
      </c>
    </row>
    <row r="6038" spans="1:3">
      <c r="A6038" s="59" t="s">
        <v>3594</v>
      </c>
      <c r="B6038" s="104" t="s">
        <v>6391</v>
      </c>
      <c r="C6038" t="s">
        <v>7941</v>
      </c>
    </row>
    <row r="6039" spans="1:3">
      <c r="A6039" s="59" t="s">
        <v>7257</v>
      </c>
      <c r="B6039" s="104" t="s">
        <v>6390</v>
      </c>
      <c r="C6039" t="s">
        <v>7941</v>
      </c>
    </row>
    <row r="6040" spans="1:3">
      <c r="A6040" s="59" t="s">
        <v>3594</v>
      </c>
      <c r="B6040" s="104" t="s">
        <v>2318</v>
      </c>
      <c r="C6040" t="s">
        <v>7941</v>
      </c>
    </row>
    <row r="6041" spans="1:3">
      <c r="A6041" s="59" t="s">
        <v>7258</v>
      </c>
      <c r="B6041" s="104" t="s">
        <v>2341</v>
      </c>
      <c r="C6041" t="s">
        <v>7941</v>
      </c>
    </row>
    <row r="6042" spans="1:3">
      <c r="A6042" s="59" t="s">
        <v>7259</v>
      </c>
      <c r="B6042" s="104" t="s">
        <v>2071</v>
      </c>
      <c r="C6042" t="s">
        <v>7941</v>
      </c>
    </row>
    <row r="6043" spans="1:3">
      <c r="A6043" s="59" t="s">
        <v>7260</v>
      </c>
      <c r="B6043" s="104" t="s">
        <v>6394</v>
      </c>
      <c r="C6043" t="s">
        <v>7941</v>
      </c>
    </row>
    <row r="6044" spans="1:3">
      <c r="A6044" s="59" t="s">
        <v>7261</v>
      </c>
      <c r="B6044" s="104" t="s">
        <v>6396</v>
      </c>
      <c r="C6044" t="s">
        <v>7941</v>
      </c>
    </row>
    <row r="6045" spans="1:3">
      <c r="A6045" s="59" t="s">
        <v>7262</v>
      </c>
      <c r="B6045" s="104" t="s">
        <v>2329</v>
      </c>
      <c r="C6045" t="s">
        <v>7941</v>
      </c>
    </row>
    <row r="6046" spans="1:3">
      <c r="A6046" s="59" t="s">
        <v>7223</v>
      </c>
      <c r="B6046" s="104" t="s">
        <v>2448</v>
      </c>
      <c r="C6046" t="s">
        <v>7941</v>
      </c>
    </row>
    <row r="6047" spans="1:3">
      <c r="A6047" s="59" t="s">
        <v>7263</v>
      </c>
      <c r="B6047" s="104" t="s">
        <v>2109</v>
      </c>
      <c r="C6047" t="s">
        <v>7941</v>
      </c>
    </row>
    <row r="6048" spans="1:3">
      <c r="A6048" s="59" t="s">
        <v>7264</v>
      </c>
      <c r="B6048" s="104" t="s">
        <v>2066</v>
      </c>
      <c r="C6048" t="s">
        <v>7941</v>
      </c>
    </row>
    <row r="6049" spans="1:3">
      <c r="A6049" s="59" t="s">
        <v>7248</v>
      </c>
      <c r="B6049" s="104" t="s">
        <v>419</v>
      </c>
      <c r="C6049" t="s">
        <v>7941</v>
      </c>
    </row>
    <row r="6050" spans="1:3">
      <c r="A6050" s="59" t="s">
        <v>7248</v>
      </c>
      <c r="B6050" s="104" t="s">
        <v>420</v>
      </c>
      <c r="C6050" t="s">
        <v>7941</v>
      </c>
    </row>
    <row r="6051" spans="1:3">
      <c r="A6051" s="59" t="s">
        <v>7223</v>
      </c>
      <c r="B6051" s="104" t="s">
        <v>2064</v>
      </c>
      <c r="C6051" t="s">
        <v>7941</v>
      </c>
    </row>
    <row r="6052" spans="1:3">
      <c r="A6052" s="59" t="s">
        <v>7265</v>
      </c>
      <c r="B6052" s="104" t="s">
        <v>2068</v>
      </c>
      <c r="C6052" t="s">
        <v>7941</v>
      </c>
    </row>
    <row r="6053" spans="1:3">
      <c r="A6053" s="59" t="s">
        <v>7223</v>
      </c>
      <c r="B6053" s="104" t="s">
        <v>6006</v>
      </c>
      <c r="C6053" t="s">
        <v>7941</v>
      </c>
    </row>
    <row r="6054" spans="1:3">
      <c r="A6054" s="59" t="s">
        <v>7223</v>
      </c>
      <c r="B6054" s="104" t="s">
        <v>6007</v>
      </c>
      <c r="C6054" t="s">
        <v>7941</v>
      </c>
    </row>
    <row r="6055" spans="1:3">
      <c r="A6055" s="59" t="s">
        <v>7223</v>
      </c>
      <c r="B6055" s="104" t="s">
        <v>3595</v>
      </c>
      <c r="C6055" t="s">
        <v>7941</v>
      </c>
    </row>
    <row r="6056" spans="1:3">
      <c r="A6056" s="59" t="s">
        <v>7218</v>
      </c>
      <c r="B6056" s="104" t="s">
        <v>3596</v>
      </c>
      <c r="C6056" t="s">
        <v>7941</v>
      </c>
    </row>
    <row r="6057" spans="1:3">
      <c r="A6057" s="59" t="s">
        <v>7266</v>
      </c>
      <c r="B6057" s="104" t="s">
        <v>6404</v>
      </c>
      <c r="C6057" t="s">
        <v>7941</v>
      </c>
    </row>
    <row r="6058" spans="1:3">
      <c r="A6058" s="59" t="s">
        <v>7267</v>
      </c>
      <c r="B6058" s="104" t="s">
        <v>3597</v>
      </c>
      <c r="C6058" t="s">
        <v>7941</v>
      </c>
    </row>
    <row r="6059" spans="1:3">
      <c r="A6059" s="59" t="s">
        <v>7218</v>
      </c>
      <c r="B6059" s="104" t="s">
        <v>3598</v>
      </c>
      <c r="C6059" t="s">
        <v>7941</v>
      </c>
    </row>
    <row r="6060" spans="1:3">
      <c r="A6060" s="59" t="s">
        <v>7268</v>
      </c>
      <c r="B6060" s="104" t="s">
        <v>3599</v>
      </c>
      <c r="C6060" t="s">
        <v>7941</v>
      </c>
    </row>
    <row r="6061" spans="1:3">
      <c r="A6061" s="59" t="s">
        <v>7223</v>
      </c>
      <c r="B6061" s="104" t="s">
        <v>3600</v>
      </c>
      <c r="C6061" t="s">
        <v>7941</v>
      </c>
    </row>
    <row r="6062" spans="1:3">
      <c r="A6062" s="59" t="s">
        <v>7223</v>
      </c>
      <c r="B6062" s="104" t="s">
        <v>3601</v>
      </c>
      <c r="C6062" t="s">
        <v>7941</v>
      </c>
    </row>
    <row r="6063" spans="1:3">
      <c r="A6063" s="59" t="s">
        <v>7223</v>
      </c>
      <c r="B6063" s="104" t="s">
        <v>3602</v>
      </c>
      <c r="C6063" t="s">
        <v>7941</v>
      </c>
    </row>
    <row r="6064" spans="1:3">
      <c r="A6064" s="59" t="s">
        <v>7223</v>
      </c>
      <c r="B6064" s="104" t="s">
        <v>3603</v>
      </c>
      <c r="C6064" t="s">
        <v>7941</v>
      </c>
    </row>
    <row r="6065" spans="1:3">
      <c r="A6065" s="63" t="s">
        <v>7269</v>
      </c>
      <c r="B6065" s="104" t="s">
        <v>3604</v>
      </c>
      <c r="C6065" t="s">
        <v>7941</v>
      </c>
    </row>
    <row r="6066" spans="1:3">
      <c r="A6066" s="63" t="s">
        <v>7270</v>
      </c>
      <c r="B6066" s="104" t="s">
        <v>3605</v>
      </c>
      <c r="C6066" t="s">
        <v>7941</v>
      </c>
    </row>
    <row r="6067" spans="1:3">
      <c r="A6067" s="63" t="s">
        <v>7270</v>
      </c>
      <c r="B6067" s="104" t="s">
        <v>6403</v>
      </c>
      <c r="C6067" t="s">
        <v>7941</v>
      </c>
    </row>
    <row r="6068" spans="1:3">
      <c r="A6068" s="63" t="s">
        <v>7271</v>
      </c>
      <c r="B6068" s="104" t="s">
        <v>6656</v>
      </c>
      <c r="C6068" t="s">
        <v>7941</v>
      </c>
    </row>
    <row r="6069" spans="1:3">
      <c r="A6069" s="63" t="s">
        <v>7272</v>
      </c>
      <c r="B6069" s="104" t="s">
        <v>3606</v>
      </c>
      <c r="C6069" t="s">
        <v>7941</v>
      </c>
    </row>
    <row r="6070" spans="1:3">
      <c r="A6070" s="63" t="s">
        <v>7273</v>
      </c>
      <c r="B6070" s="104" t="s">
        <v>3607</v>
      </c>
      <c r="C6070" t="s">
        <v>7941</v>
      </c>
    </row>
    <row r="6071" spans="1:3">
      <c r="A6071" s="63" t="s">
        <v>7273</v>
      </c>
      <c r="B6071" s="104" t="s">
        <v>3608</v>
      </c>
      <c r="C6071" t="s">
        <v>7941</v>
      </c>
    </row>
    <row r="6072" spans="1:3">
      <c r="A6072" s="64" t="s">
        <v>7274</v>
      </c>
      <c r="B6072" s="104" t="s">
        <v>2114</v>
      </c>
      <c r="C6072" t="s">
        <v>7941</v>
      </c>
    </row>
    <row r="6073" spans="1:3">
      <c r="A6073" s="65" t="s">
        <v>3609</v>
      </c>
      <c r="B6073" s="104" t="s">
        <v>2179</v>
      </c>
      <c r="C6073" t="s">
        <v>7941</v>
      </c>
    </row>
    <row r="6074" spans="1:3">
      <c r="A6074" s="63" t="s">
        <v>7275</v>
      </c>
      <c r="B6074" s="104" t="s">
        <v>6659</v>
      </c>
      <c r="C6074" t="s">
        <v>7941</v>
      </c>
    </row>
    <row r="6075" spans="1:3">
      <c r="A6075" s="63" t="s">
        <v>7276</v>
      </c>
      <c r="B6075" s="104" t="s">
        <v>6661</v>
      </c>
      <c r="C6075" t="s">
        <v>7941</v>
      </c>
    </row>
    <row r="6076" spans="1:3">
      <c r="A6076" s="63" t="s">
        <v>7277</v>
      </c>
      <c r="B6076" s="104" t="s">
        <v>3610</v>
      </c>
      <c r="C6076" t="s">
        <v>7941</v>
      </c>
    </row>
    <row r="6077" spans="1:3">
      <c r="A6077" s="63" t="s">
        <v>7277</v>
      </c>
      <c r="B6077" s="104" t="s">
        <v>3611</v>
      </c>
      <c r="C6077" t="s">
        <v>7941</v>
      </c>
    </row>
    <row r="6078" spans="1:3">
      <c r="A6078" s="63" t="s">
        <v>7277</v>
      </c>
      <c r="B6078" s="104" t="s">
        <v>3612</v>
      </c>
      <c r="C6078" t="s">
        <v>7941</v>
      </c>
    </row>
    <row r="6079" spans="1:3">
      <c r="A6079" s="63" t="s">
        <v>7278</v>
      </c>
      <c r="B6079" s="104" t="s">
        <v>6415</v>
      </c>
      <c r="C6079" t="s">
        <v>7941</v>
      </c>
    </row>
    <row r="6080" spans="1:3">
      <c r="A6080" s="63" t="s">
        <v>7279</v>
      </c>
      <c r="B6080" s="104" t="s">
        <v>6418</v>
      </c>
      <c r="C6080" t="s">
        <v>7941</v>
      </c>
    </row>
    <row r="6081" spans="1:3">
      <c r="A6081" s="63" t="s">
        <v>7280</v>
      </c>
      <c r="B6081" s="104" t="s">
        <v>6421</v>
      </c>
      <c r="C6081" t="s">
        <v>7941</v>
      </c>
    </row>
    <row r="6082" spans="1:3">
      <c r="A6082" s="63" t="s">
        <v>7269</v>
      </c>
      <c r="B6082" s="104" t="s">
        <v>6668</v>
      </c>
      <c r="C6082" t="s">
        <v>7941</v>
      </c>
    </row>
    <row r="6083" spans="1:3">
      <c r="A6083" s="63" t="s">
        <v>7281</v>
      </c>
      <c r="B6083" s="104" t="s">
        <v>3613</v>
      </c>
      <c r="C6083" t="s">
        <v>7941</v>
      </c>
    </row>
    <row r="6084" spans="1:3">
      <c r="A6084" s="63" t="s">
        <v>7269</v>
      </c>
      <c r="B6084" s="104" t="s">
        <v>5693</v>
      </c>
      <c r="C6084" t="s">
        <v>7941</v>
      </c>
    </row>
    <row r="6085" spans="1:3">
      <c r="A6085" s="63" t="s">
        <v>7282</v>
      </c>
      <c r="B6085" s="104" t="s">
        <v>3614</v>
      </c>
      <c r="C6085" t="s">
        <v>7941</v>
      </c>
    </row>
    <row r="6086" spans="1:3">
      <c r="A6086" s="63" t="s">
        <v>7269</v>
      </c>
      <c r="B6086" s="104" t="s">
        <v>6428</v>
      </c>
      <c r="C6086" t="s">
        <v>7941</v>
      </c>
    </row>
    <row r="6087" spans="1:3">
      <c r="A6087" s="63" t="s">
        <v>7283</v>
      </c>
      <c r="B6087" s="104" t="s">
        <v>6674</v>
      </c>
      <c r="C6087" t="s">
        <v>7941</v>
      </c>
    </row>
    <row r="6088" spans="1:3">
      <c r="A6088" s="63" t="s">
        <v>7284</v>
      </c>
      <c r="B6088" s="104" t="s">
        <v>6676</v>
      </c>
      <c r="C6088" t="s">
        <v>7941</v>
      </c>
    </row>
    <row r="6089" spans="1:3">
      <c r="A6089" s="63" t="s">
        <v>7284</v>
      </c>
      <c r="B6089" s="104" t="s">
        <v>3615</v>
      </c>
      <c r="C6089" t="s">
        <v>7941</v>
      </c>
    </row>
    <row r="6090" spans="1:3">
      <c r="A6090" s="63" t="s">
        <v>7284</v>
      </c>
      <c r="B6090" s="104" t="s">
        <v>3616</v>
      </c>
      <c r="C6090" t="s">
        <v>7941</v>
      </c>
    </row>
    <row r="6091" spans="1:3">
      <c r="A6091" s="63" t="s">
        <v>7285</v>
      </c>
      <c r="B6091" s="104" t="s">
        <v>3617</v>
      </c>
      <c r="C6091" t="s">
        <v>7941</v>
      </c>
    </row>
    <row r="6092" spans="1:3">
      <c r="A6092" s="62"/>
      <c r="B6092" s="104" t="s">
        <v>3618</v>
      </c>
      <c r="C6092" t="s">
        <v>7941</v>
      </c>
    </row>
    <row r="6093" spans="1:3">
      <c r="A6093" s="63" t="s">
        <v>7283</v>
      </c>
      <c r="B6093" s="104" t="s">
        <v>3619</v>
      </c>
      <c r="C6093" t="s">
        <v>7941</v>
      </c>
    </row>
    <row r="6094" spans="1:3">
      <c r="A6094" s="63" t="s">
        <v>7283</v>
      </c>
      <c r="B6094" s="104" t="s">
        <v>3620</v>
      </c>
      <c r="C6094" t="s">
        <v>7941</v>
      </c>
    </row>
    <row r="6095" spans="1:3">
      <c r="A6095" s="63" t="s">
        <v>7281</v>
      </c>
      <c r="B6095" s="104" t="s">
        <v>3621</v>
      </c>
      <c r="C6095" t="s">
        <v>7941</v>
      </c>
    </row>
    <row r="6096" spans="1:3">
      <c r="A6096" s="63" t="s">
        <v>7286</v>
      </c>
      <c r="B6096" s="104" t="s">
        <v>6399</v>
      </c>
      <c r="C6096" t="s">
        <v>7941</v>
      </c>
    </row>
    <row r="6097" spans="1:3">
      <c r="A6097" s="63" t="s">
        <v>7287</v>
      </c>
      <c r="B6097" s="104" t="s">
        <v>5697</v>
      </c>
      <c r="C6097" t="s">
        <v>7941</v>
      </c>
    </row>
    <row r="6098" spans="1:3">
      <c r="A6098" s="63" t="s">
        <v>7288</v>
      </c>
      <c r="B6098" s="104" t="s">
        <v>3622</v>
      </c>
      <c r="C6098" t="s">
        <v>7941</v>
      </c>
    </row>
    <row r="6099" spans="1:3">
      <c r="A6099" s="63" t="s">
        <v>7289</v>
      </c>
      <c r="B6099" s="104" t="s">
        <v>3623</v>
      </c>
      <c r="C6099" t="s">
        <v>7941</v>
      </c>
    </row>
    <row r="6100" spans="1:3">
      <c r="A6100" s="63" t="s">
        <v>7281</v>
      </c>
      <c r="B6100" s="104" t="s">
        <v>6678</v>
      </c>
      <c r="C6100" t="s">
        <v>7941</v>
      </c>
    </row>
    <row r="6101" spans="1:3">
      <c r="A6101" s="63" t="s">
        <v>7281</v>
      </c>
      <c r="B6101" s="104" t="s">
        <v>6679</v>
      </c>
      <c r="C6101" t="s">
        <v>7941</v>
      </c>
    </row>
    <row r="6102" spans="1:3">
      <c r="A6102" s="63" t="s">
        <v>7288</v>
      </c>
      <c r="B6102" s="104" t="s">
        <v>3624</v>
      </c>
      <c r="C6102" t="s">
        <v>7941</v>
      </c>
    </row>
    <row r="6103" spans="1:3">
      <c r="A6103" s="63" t="s">
        <v>7289</v>
      </c>
      <c r="B6103" s="104" t="s">
        <v>3625</v>
      </c>
      <c r="C6103" t="s">
        <v>7941</v>
      </c>
    </row>
    <row r="6104" spans="1:3">
      <c r="A6104" s="63" t="s">
        <v>7290</v>
      </c>
      <c r="B6104" s="104" t="s">
        <v>3626</v>
      </c>
      <c r="C6104" t="s">
        <v>7941</v>
      </c>
    </row>
    <row r="6105" spans="1:3">
      <c r="A6105" s="63" t="s">
        <v>7288</v>
      </c>
      <c r="B6105" s="104" t="s">
        <v>3627</v>
      </c>
      <c r="C6105" t="s">
        <v>7941</v>
      </c>
    </row>
    <row r="6106" spans="1:3">
      <c r="A6106" s="63" t="s">
        <v>7289</v>
      </c>
      <c r="B6106" s="104" t="s">
        <v>3628</v>
      </c>
      <c r="C6106" t="s">
        <v>7941</v>
      </c>
    </row>
    <row r="6107" spans="1:3">
      <c r="A6107" s="63" t="s">
        <v>7288</v>
      </c>
      <c r="B6107" s="104" t="s">
        <v>3629</v>
      </c>
      <c r="C6107" t="s">
        <v>7941</v>
      </c>
    </row>
    <row r="6108" spans="1:3">
      <c r="A6108" s="63" t="s">
        <v>7291</v>
      </c>
      <c r="B6108" s="104" t="s">
        <v>3630</v>
      </c>
      <c r="C6108" t="s">
        <v>7941</v>
      </c>
    </row>
    <row r="6109" spans="1:3">
      <c r="A6109" s="63" t="s">
        <v>7288</v>
      </c>
      <c r="B6109" s="104" t="s">
        <v>3631</v>
      </c>
      <c r="C6109" t="s">
        <v>7941</v>
      </c>
    </row>
    <row r="6110" spans="1:3">
      <c r="A6110" s="63" t="s">
        <v>7288</v>
      </c>
      <c r="B6110" s="104" t="s">
        <v>3632</v>
      </c>
      <c r="C6110" t="s">
        <v>7941</v>
      </c>
    </row>
    <row r="6111" spans="1:3">
      <c r="A6111" s="63" t="s">
        <v>7366</v>
      </c>
      <c r="B6111" s="104" t="s">
        <v>6452</v>
      </c>
      <c r="C6111" t="s">
        <v>7941</v>
      </c>
    </row>
    <row r="6112" spans="1:3">
      <c r="A6112" s="63" t="s">
        <v>7281</v>
      </c>
      <c r="B6112" s="104" t="s">
        <v>3634</v>
      </c>
      <c r="C6112" t="s">
        <v>7941</v>
      </c>
    </row>
    <row r="6113" spans="1:3">
      <c r="A6113" s="63" t="s">
        <v>7292</v>
      </c>
      <c r="B6113" s="104" t="s">
        <v>3635</v>
      </c>
      <c r="C6113" t="s">
        <v>7941</v>
      </c>
    </row>
    <row r="6114" spans="1:3">
      <c r="A6114" s="63" t="s">
        <v>7293</v>
      </c>
      <c r="B6114" s="104" t="s">
        <v>3636</v>
      </c>
      <c r="C6114" t="s">
        <v>7941</v>
      </c>
    </row>
    <row r="6115" spans="1:3">
      <c r="A6115" s="63" t="s">
        <v>7294</v>
      </c>
      <c r="B6115" s="104" t="s">
        <v>5701</v>
      </c>
      <c r="C6115" t="s">
        <v>7941</v>
      </c>
    </row>
    <row r="6116" spans="1:3">
      <c r="A6116" s="63" t="s">
        <v>7294</v>
      </c>
      <c r="B6116" s="104" t="s">
        <v>3637</v>
      </c>
      <c r="C6116" t="s">
        <v>7941</v>
      </c>
    </row>
    <row r="6117" spans="1:3">
      <c r="A6117" s="63" t="s">
        <v>7295</v>
      </c>
      <c r="B6117" s="104" t="s">
        <v>6680</v>
      </c>
      <c r="C6117" t="s">
        <v>7941</v>
      </c>
    </row>
    <row r="6118" spans="1:3">
      <c r="A6118" s="63" t="s">
        <v>7295</v>
      </c>
      <c r="B6118" s="104" t="s">
        <v>6681</v>
      </c>
      <c r="C6118" t="s">
        <v>7941</v>
      </c>
    </row>
    <row r="6119" spans="1:3">
      <c r="A6119" s="63" t="s">
        <v>7296</v>
      </c>
      <c r="B6119" s="104" t="s">
        <v>3638</v>
      </c>
      <c r="C6119" t="s">
        <v>7941</v>
      </c>
    </row>
    <row r="6120" spans="1:3">
      <c r="A6120" s="63" t="s">
        <v>7296</v>
      </c>
      <c r="B6120" s="104" t="s">
        <v>3639</v>
      </c>
      <c r="C6120" t="s">
        <v>7941</v>
      </c>
    </row>
    <row r="6121" spans="1:3">
      <c r="A6121" s="57" t="s">
        <v>7297</v>
      </c>
      <c r="B6121" s="104" t="s">
        <v>5702</v>
      </c>
      <c r="C6121" t="s">
        <v>7941</v>
      </c>
    </row>
    <row r="6122" spans="1:3">
      <c r="A6122" s="57" t="s">
        <v>7367</v>
      </c>
      <c r="B6122" s="104" t="s">
        <v>6469</v>
      </c>
      <c r="C6122" t="s">
        <v>7941</v>
      </c>
    </row>
    <row r="6123" spans="1:3">
      <c r="A6123" s="57" t="s">
        <v>7298</v>
      </c>
      <c r="B6123" s="104" t="s">
        <v>5706</v>
      </c>
      <c r="C6123" t="s">
        <v>7941</v>
      </c>
    </row>
    <row r="6124" spans="1:3">
      <c r="A6124" s="57" t="s">
        <v>7299</v>
      </c>
      <c r="B6124" s="104" t="s">
        <v>5707</v>
      </c>
      <c r="C6124" t="s">
        <v>7941</v>
      </c>
    </row>
    <row r="6125" spans="1:3">
      <c r="A6125" s="57" t="s">
        <v>7300</v>
      </c>
      <c r="B6125" s="104" t="s">
        <v>5708</v>
      </c>
      <c r="C6125" t="s">
        <v>7941</v>
      </c>
    </row>
    <row r="6126" spans="1:3">
      <c r="A6126" s="57" t="s">
        <v>7301</v>
      </c>
      <c r="B6126" s="104" t="s">
        <v>3641</v>
      </c>
      <c r="C6126" t="s">
        <v>7941</v>
      </c>
    </row>
    <row r="6127" spans="1:3">
      <c r="A6127" s="57" t="s">
        <v>7302</v>
      </c>
      <c r="B6127" s="104" t="s">
        <v>3642</v>
      </c>
      <c r="C6127" t="s">
        <v>7941</v>
      </c>
    </row>
    <row r="6128" spans="1:3">
      <c r="A6128" s="57" t="s">
        <v>7303</v>
      </c>
      <c r="B6128" s="104" t="s">
        <v>3643</v>
      </c>
      <c r="C6128" t="s">
        <v>7941</v>
      </c>
    </row>
    <row r="6129" spans="1:3">
      <c r="A6129" s="57" t="s">
        <v>7304</v>
      </c>
      <c r="B6129" s="104" t="s">
        <v>3644</v>
      </c>
      <c r="C6129" t="s">
        <v>7941</v>
      </c>
    </row>
    <row r="6130" spans="1:3">
      <c r="A6130" s="57" t="s">
        <v>7305</v>
      </c>
      <c r="B6130" s="104" t="s">
        <v>3645</v>
      </c>
      <c r="C6130" t="s">
        <v>7941</v>
      </c>
    </row>
    <row r="6131" spans="1:3">
      <c r="A6131" s="57" t="s">
        <v>7306</v>
      </c>
      <c r="B6131" s="104" t="s">
        <v>3646</v>
      </c>
      <c r="C6131" t="s">
        <v>7941</v>
      </c>
    </row>
    <row r="6132" spans="1:3">
      <c r="A6132" s="57" t="s">
        <v>7307</v>
      </c>
      <c r="B6132" s="104" t="s">
        <v>3647</v>
      </c>
      <c r="C6132" t="s">
        <v>7941</v>
      </c>
    </row>
    <row r="6133" spans="1:3">
      <c r="A6133" s="57" t="s">
        <v>7308</v>
      </c>
      <c r="B6133" s="104" t="s">
        <v>3648</v>
      </c>
      <c r="C6133" t="s">
        <v>7941</v>
      </c>
    </row>
    <row r="6134" spans="1:3">
      <c r="A6134" s="57" t="s">
        <v>7309</v>
      </c>
      <c r="B6134" s="104" t="s">
        <v>3649</v>
      </c>
      <c r="C6134" t="s">
        <v>7941</v>
      </c>
    </row>
    <row r="6135" spans="1:3">
      <c r="A6135" s="57" t="s">
        <v>7310</v>
      </c>
      <c r="B6135" s="104" t="s">
        <v>3650</v>
      </c>
      <c r="C6135" t="s">
        <v>7941</v>
      </c>
    </row>
    <row r="6136" spans="1:3">
      <c r="A6136" s="57" t="s">
        <v>7311</v>
      </c>
      <c r="B6136" s="104" t="s">
        <v>3651</v>
      </c>
      <c r="C6136" t="s">
        <v>7941</v>
      </c>
    </row>
    <row r="6137" spans="1:3">
      <c r="A6137" s="57" t="s">
        <v>7312</v>
      </c>
      <c r="B6137" s="104" t="s">
        <v>3652</v>
      </c>
      <c r="C6137" t="s">
        <v>7941</v>
      </c>
    </row>
    <row r="6138" spans="1:3">
      <c r="A6138" s="57" t="s">
        <v>7312</v>
      </c>
      <c r="B6138" s="104" t="s">
        <v>3653</v>
      </c>
      <c r="C6138" t="s">
        <v>7941</v>
      </c>
    </row>
    <row r="6139" spans="1:3">
      <c r="A6139" s="57" t="s">
        <v>7313</v>
      </c>
      <c r="B6139" s="104" t="s">
        <v>3654</v>
      </c>
      <c r="C6139" t="s">
        <v>7941</v>
      </c>
    </row>
    <row r="6140" spans="1:3">
      <c r="A6140" s="57" t="s">
        <v>7313</v>
      </c>
      <c r="B6140" s="104" t="s">
        <v>3655</v>
      </c>
      <c r="C6140" t="s">
        <v>7941</v>
      </c>
    </row>
    <row r="6141" spans="1:3">
      <c r="A6141" s="57" t="s">
        <v>7314</v>
      </c>
      <c r="B6141" s="104" t="s">
        <v>3656</v>
      </c>
      <c r="C6141" t="s">
        <v>7941</v>
      </c>
    </row>
    <row r="6142" spans="1:3">
      <c r="A6142" s="57" t="s">
        <v>7313</v>
      </c>
      <c r="B6142" s="104" t="s">
        <v>3657</v>
      </c>
      <c r="C6142" t="s">
        <v>7941</v>
      </c>
    </row>
    <row r="6143" spans="1:3">
      <c r="A6143" s="57" t="s">
        <v>7366</v>
      </c>
      <c r="B6143" s="104" t="s">
        <v>3658</v>
      </c>
      <c r="C6143" t="s">
        <v>7941</v>
      </c>
    </row>
    <row r="6144" spans="1:3">
      <c r="A6144" s="57" t="s">
        <v>7313</v>
      </c>
      <c r="B6144" s="104" t="s">
        <v>3659</v>
      </c>
      <c r="C6144" t="s">
        <v>7941</v>
      </c>
    </row>
    <row r="6145" spans="1:3">
      <c r="A6145" s="57" t="s">
        <v>7313</v>
      </c>
      <c r="B6145" s="104" t="s">
        <v>3660</v>
      </c>
      <c r="C6145" t="s">
        <v>7941</v>
      </c>
    </row>
    <row r="6146" spans="1:3">
      <c r="A6146" s="57" t="s">
        <v>7313</v>
      </c>
      <c r="B6146" s="104" t="s">
        <v>3661</v>
      </c>
      <c r="C6146" t="s">
        <v>7941</v>
      </c>
    </row>
    <row r="6147" spans="1:3">
      <c r="A6147" s="57" t="s">
        <v>7223</v>
      </c>
      <c r="B6147" s="104" t="s">
        <v>3662</v>
      </c>
      <c r="C6147" t="s">
        <v>7941</v>
      </c>
    </row>
    <row r="6148" spans="1:3">
      <c r="A6148" s="57" t="s">
        <v>7223</v>
      </c>
      <c r="B6148" s="104" t="s">
        <v>3663</v>
      </c>
      <c r="C6148" t="s">
        <v>7941</v>
      </c>
    </row>
    <row r="6149" spans="1:3">
      <c r="A6149" s="57" t="s">
        <v>7315</v>
      </c>
      <c r="B6149" s="104" t="s">
        <v>6474</v>
      </c>
      <c r="C6149" t="s">
        <v>7941</v>
      </c>
    </row>
    <row r="6150" spans="1:3">
      <c r="A6150" s="57" t="s">
        <v>7337</v>
      </c>
      <c r="B6150" s="104" t="s">
        <v>3664</v>
      </c>
      <c r="C6150" t="s">
        <v>7941</v>
      </c>
    </row>
    <row r="6151" spans="1:3">
      <c r="A6151" s="57" t="s">
        <v>7368</v>
      </c>
      <c r="B6151" s="104" t="s">
        <v>3665</v>
      </c>
      <c r="C6151" t="s">
        <v>7941</v>
      </c>
    </row>
    <row r="6152" spans="1:3">
      <c r="A6152" s="57" t="s">
        <v>7336</v>
      </c>
      <c r="B6152" s="104" t="s">
        <v>3666</v>
      </c>
      <c r="C6152" t="s">
        <v>7941</v>
      </c>
    </row>
    <row r="6153" spans="1:3">
      <c r="A6153" s="57" t="s">
        <v>7336</v>
      </c>
      <c r="B6153" s="104" t="s">
        <v>3667</v>
      </c>
      <c r="C6153" t="s">
        <v>7941</v>
      </c>
    </row>
    <row r="6154" spans="1:3">
      <c r="A6154" s="57" t="s">
        <v>7336</v>
      </c>
      <c r="B6154" s="104" t="s">
        <v>3668</v>
      </c>
      <c r="C6154" t="s">
        <v>7941</v>
      </c>
    </row>
    <row r="6155" spans="1:3">
      <c r="A6155" s="57" t="s">
        <v>7336</v>
      </c>
      <c r="B6155" s="104" t="s">
        <v>3669</v>
      </c>
      <c r="C6155" t="s">
        <v>7941</v>
      </c>
    </row>
    <row r="6156" spans="1:3">
      <c r="A6156" s="57" t="s">
        <v>7313</v>
      </c>
      <c r="B6156" s="104" t="s">
        <v>3670</v>
      </c>
      <c r="C6156" t="s">
        <v>7941</v>
      </c>
    </row>
    <row r="6157" spans="1:3">
      <c r="A6157" s="57" t="s">
        <v>7316</v>
      </c>
      <c r="B6157" s="104" t="s">
        <v>6692</v>
      </c>
      <c r="C6157" t="s">
        <v>7941</v>
      </c>
    </row>
    <row r="6158" spans="1:3">
      <c r="A6158" s="57" t="s">
        <v>7316</v>
      </c>
      <c r="B6158" s="104" t="s">
        <v>3671</v>
      </c>
      <c r="C6158" t="s">
        <v>7941</v>
      </c>
    </row>
    <row r="6159" spans="1:3">
      <c r="A6159" s="57" t="s">
        <v>7313</v>
      </c>
      <c r="B6159" s="104" t="s">
        <v>3672</v>
      </c>
      <c r="C6159" t="s">
        <v>7941</v>
      </c>
    </row>
    <row r="6160" spans="1:3">
      <c r="A6160" s="57" t="s">
        <v>7313</v>
      </c>
      <c r="B6160" s="104" t="s">
        <v>3673</v>
      </c>
      <c r="C6160" t="s">
        <v>7941</v>
      </c>
    </row>
    <row r="6161" spans="1:3">
      <c r="A6161" s="57" t="s">
        <v>7369</v>
      </c>
      <c r="B6161" s="104" t="s">
        <v>5713</v>
      </c>
      <c r="C6161" t="s">
        <v>7941</v>
      </c>
    </row>
    <row r="6162" spans="1:3">
      <c r="A6162" s="57" t="s">
        <v>7336</v>
      </c>
      <c r="B6162" s="104" t="s">
        <v>3674</v>
      </c>
      <c r="C6162" t="s">
        <v>7941</v>
      </c>
    </row>
    <row r="6163" spans="1:3">
      <c r="A6163" s="57" t="s">
        <v>7336</v>
      </c>
      <c r="B6163" s="104" t="s">
        <v>3675</v>
      </c>
      <c r="C6163" t="s">
        <v>7941</v>
      </c>
    </row>
    <row r="6164" spans="1:3">
      <c r="A6164" s="57" t="s">
        <v>7313</v>
      </c>
      <c r="B6164" s="104" t="s">
        <v>3676</v>
      </c>
      <c r="C6164" t="s">
        <v>7941</v>
      </c>
    </row>
    <row r="6165" spans="1:3">
      <c r="A6165" s="57" t="s">
        <v>7336</v>
      </c>
      <c r="B6165" s="104" t="s">
        <v>3677</v>
      </c>
      <c r="C6165" t="s">
        <v>7941</v>
      </c>
    </row>
    <row r="6166" spans="1:3">
      <c r="A6166" s="57" t="s">
        <v>7370</v>
      </c>
      <c r="B6166" s="104" t="s">
        <v>5715</v>
      </c>
      <c r="C6166" t="s">
        <v>7941</v>
      </c>
    </row>
    <row r="6167" spans="1:3">
      <c r="A6167" s="57" t="s">
        <v>7313</v>
      </c>
      <c r="B6167" s="104" t="s">
        <v>3678</v>
      </c>
      <c r="C6167" t="s">
        <v>7941</v>
      </c>
    </row>
    <row r="6168" spans="1:3">
      <c r="A6168" s="57" t="s">
        <v>7336</v>
      </c>
      <c r="B6168" s="104" t="s">
        <v>3679</v>
      </c>
      <c r="C6168" t="s">
        <v>7941</v>
      </c>
    </row>
    <row r="6169" spans="1:3">
      <c r="A6169" s="57" t="s">
        <v>7336</v>
      </c>
      <c r="B6169" s="104" t="s">
        <v>3680</v>
      </c>
      <c r="C6169" t="s">
        <v>7941</v>
      </c>
    </row>
    <row r="6170" spans="1:3">
      <c r="A6170" s="57" t="s">
        <v>7371</v>
      </c>
      <c r="B6170" s="104" t="s">
        <v>3681</v>
      </c>
      <c r="C6170" t="s">
        <v>7941</v>
      </c>
    </row>
    <row r="6171" spans="1:3">
      <c r="A6171" s="57" t="s">
        <v>7336</v>
      </c>
      <c r="B6171" s="104" t="s">
        <v>3682</v>
      </c>
      <c r="C6171" t="s">
        <v>7941</v>
      </c>
    </row>
    <row r="6172" spans="1:3">
      <c r="A6172" s="57" t="s">
        <v>7336</v>
      </c>
      <c r="B6172" s="104" t="s">
        <v>3683</v>
      </c>
      <c r="C6172" t="s">
        <v>7941</v>
      </c>
    </row>
    <row r="6173" spans="1:3">
      <c r="A6173" s="57" t="s">
        <v>7372</v>
      </c>
      <c r="B6173" s="104" t="s">
        <v>3684</v>
      </c>
      <c r="C6173" t="s">
        <v>7941</v>
      </c>
    </row>
    <row r="6174" spans="1:3">
      <c r="A6174" s="57" t="s">
        <v>7373</v>
      </c>
      <c r="B6174" s="104" t="s">
        <v>3685</v>
      </c>
      <c r="C6174" t="s">
        <v>7941</v>
      </c>
    </row>
    <row r="6175" spans="1:3">
      <c r="A6175" s="57" t="s">
        <v>7373</v>
      </c>
      <c r="B6175" s="104" t="s">
        <v>3686</v>
      </c>
      <c r="C6175" t="s">
        <v>7941</v>
      </c>
    </row>
    <row r="6176" spans="1:3">
      <c r="A6176" s="57" t="s">
        <v>7336</v>
      </c>
      <c r="B6176" s="104" t="s">
        <v>6700</v>
      </c>
      <c r="C6176" t="s">
        <v>7941</v>
      </c>
    </row>
    <row r="6177" spans="1:3">
      <c r="A6177" t="s">
        <v>5805</v>
      </c>
      <c r="B6177" s="104" t="s">
        <v>7513</v>
      </c>
      <c r="C6177" t="s">
        <v>7941</v>
      </c>
    </row>
    <row r="6178" spans="1:3">
      <c r="A6178" t="s">
        <v>4882</v>
      </c>
      <c r="B6178" s="104" t="s">
        <v>6704</v>
      </c>
      <c r="C6178" t="s">
        <v>7941</v>
      </c>
    </row>
    <row r="6179" spans="1:3">
      <c r="A6179" t="s">
        <v>4883</v>
      </c>
      <c r="B6179" s="104" t="s">
        <v>5716</v>
      </c>
      <c r="C6179" t="s">
        <v>7941</v>
      </c>
    </row>
    <row r="6180" spans="1:3">
      <c r="A6180" t="s">
        <v>4884</v>
      </c>
      <c r="B6180" s="104" t="s">
        <v>6713</v>
      </c>
      <c r="C6180" t="s">
        <v>7941</v>
      </c>
    </row>
    <row r="6181" spans="1:3">
      <c r="B6181" s="104" t="s">
        <v>6717</v>
      </c>
      <c r="C6181" t="s">
        <v>7941</v>
      </c>
    </row>
    <row r="6182" spans="1:3">
      <c r="B6182" s="104" t="s">
        <v>7514</v>
      </c>
      <c r="C6182" t="s">
        <v>7941</v>
      </c>
    </row>
    <row r="6183" spans="1:3">
      <c r="A6183" t="s">
        <v>7313</v>
      </c>
      <c r="B6183" s="104" t="s">
        <v>427</v>
      </c>
      <c r="C6183" t="s">
        <v>7941</v>
      </c>
    </row>
    <row r="6184" spans="1:3">
      <c r="A6184" t="s">
        <v>7313</v>
      </c>
      <c r="B6184" s="104" t="s">
        <v>7515</v>
      </c>
      <c r="C6184" t="s">
        <v>7941</v>
      </c>
    </row>
    <row r="6185" spans="1:3">
      <c r="A6185" t="s">
        <v>7313</v>
      </c>
      <c r="B6185" s="104" t="s">
        <v>7516</v>
      </c>
      <c r="C6185" t="s">
        <v>7941</v>
      </c>
    </row>
    <row r="6186" spans="1:3">
      <c r="A6186" t="s">
        <v>7313</v>
      </c>
      <c r="B6186" s="104" t="s">
        <v>429</v>
      </c>
      <c r="C6186" t="s">
        <v>7941</v>
      </c>
    </row>
    <row r="6187" spans="1:3">
      <c r="A6187" t="s">
        <v>4885</v>
      </c>
      <c r="B6187" s="104" t="s">
        <v>431</v>
      </c>
      <c r="C6187" t="s">
        <v>7941</v>
      </c>
    </row>
    <row r="6188" spans="1:3">
      <c r="A6188" t="s">
        <v>7313</v>
      </c>
      <c r="B6188" s="104" t="s">
        <v>7517</v>
      </c>
      <c r="C6188" t="s">
        <v>7941</v>
      </c>
    </row>
    <row r="6189" spans="1:3">
      <c r="A6189" t="s">
        <v>4886</v>
      </c>
      <c r="B6189" s="104" t="s">
        <v>7518</v>
      </c>
      <c r="C6189" t="s">
        <v>7941</v>
      </c>
    </row>
    <row r="6190" spans="1:3">
      <c r="A6190" t="s">
        <v>4887</v>
      </c>
      <c r="B6190" s="104" t="s">
        <v>7519</v>
      </c>
      <c r="C6190" t="s">
        <v>7941</v>
      </c>
    </row>
    <row r="6191" spans="1:3">
      <c r="A6191" t="s">
        <v>4888</v>
      </c>
      <c r="B6191" s="104" t="s">
        <v>6723</v>
      </c>
      <c r="C6191" t="s">
        <v>7941</v>
      </c>
    </row>
    <row r="6192" spans="1:3">
      <c r="A6192" t="s">
        <v>4889</v>
      </c>
      <c r="B6192" s="104" t="s">
        <v>7520</v>
      </c>
      <c r="C6192" t="s">
        <v>7941</v>
      </c>
    </row>
    <row r="6193" spans="1:3">
      <c r="A6193" t="s">
        <v>4889</v>
      </c>
      <c r="B6193" s="104" t="s">
        <v>7521</v>
      </c>
      <c r="C6193" t="s">
        <v>7941</v>
      </c>
    </row>
    <row r="6194" spans="1:3">
      <c r="A6194" t="s">
        <v>4890</v>
      </c>
      <c r="B6194" s="104" t="s">
        <v>5719</v>
      </c>
      <c r="C6194" t="s">
        <v>7941</v>
      </c>
    </row>
    <row r="6195" spans="1:3">
      <c r="A6195" t="s">
        <v>4891</v>
      </c>
      <c r="B6195" s="104" t="s">
        <v>7522</v>
      </c>
      <c r="C6195" t="s">
        <v>7941</v>
      </c>
    </row>
    <row r="6196" spans="1:3">
      <c r="A6196" t="s">
        <v>4891</v>
      </c>
      <c r="B6196" s="104" t="s">
        <v>7523</v>
      </c>
      <c r="C6196" t="s">
        <v>7941</v>
      </c>
    </row>
    <row r="6197" spans="1:3">
      <c r="A6197" t="s">
        <v>4891</v>
      </c>
      <c r="B6197" s="104" t="s">
        <v>7524</v>
      </c>
      <c r="C6197" t="s">
        <v>7941</v>
      </c>
    </row>
    <row r="6198" spans="1:3">
      <c r="A6198" t="s">
        <v>4891</v>
      </c>
      <c r="B6198" s="104" t="s">
        <v>7525</v>
      </c>
      <c r="C6198" t="s">
        <v>7941</v>
      </c>
    </row>
    <row r="6199" spans="1:3">
      <c r="A6199" t="s">
        <v>7313</v>
      </c>
      <c r="B6199" s="104" t="s">
        <v>7526</v>
      </c>
      <c r="C6199" t="s">
        <v>7941</v>
      </c>
    </row>
    <row r="6200" spans="1:3">
      <c r="A6200" t="s">
        <v>7313</v>
      </c>
      <c r="B6200" s="104" t="s">
        <v>2681</v>
      </c>
      <c r="C6200" t="s">
        <v>7941</v>
      </c>
    </row>
    <row r="6201" spans="1:3">
      <c r="A6201" t="s">
        <v>4892</v>
      </c>
      <c r="B6201" s="104" t="s">
        <v>2683</v>
      </c>
      <c r="C6201" t="s">
        <v>7941</v>
      </c>
    </row>
    <row r="6202" spans="1:3">
      <c r="A6202" t="s">
        <v>7313</v>
      </c>
      <c r="B6202" s="104" t="s">
        <v>7527</v>
      </c>
      <c r="C6202" t="s">
        <v>7941</v>
      </c>
    </row>
    <row r="6203" spans="1:3">
      <c r="A6203" t="s">
        <v>7313</v>
      </c>
      <c r="B6203" s="104" t="s">
        <v>7528</v>
      </c>
      <c r="C6203" t="s">
        <v>7941</v>
      </c>
    </row>
    <row r="6204" spans="1:3">
      <c r="A6204" t="s">
        <v>4893</v>
      </c>
      <c r="B6204" s="104" t="s">
        <v>6512</v>
      </c>
      <c r="C6204" t="s">
        <v>7941</v>
      </c>
    </row>
    <row r="6205" spans="1:3">
      <c r="A6205" t="s">
        <v>4725</v>
      </c>
      <c r="B6205" s="104" t="s">
        <v>6513</v>
      </c>
      <c r="C6205" t="s">
        <v>7941</v>
      </c>
    </row>
    <row r="6206" spans="1:3">
      <c r="A6206" t="s">
        <v>4894</v>
      </c>
      <c r="B6206" s="104" t="s">
        <v>2558</v>
      </c>
      <c r="C6206" t="s">
        <v>7941</v>
      </c>
    </row>
    <row r="6207" spans="1:3">
      <c r="A6207" t="s">
        <v>4894</v>
      </c>
      <c r="B6207" s="104" t="s">
        <v>2559</v>
      </c>
      <c r="C6207" t="s">
        <v>7941</v>
      </c>
    </row>
    <row r="6208" spans="1:3">
      <c r="A6208" t="s">
        <v>4894</v>
      </c>
      <c r="B6208" s="104" t="s">
        <v>2696</v>
      </c>
      <c r="C6208" t="s">
        <v>7941</v>
      </c>
    </row>
    <row r="6209" spans="1:3">
      <c r="A6209" t="s">
        <v>4894</v>
      </c>
      <c r="B6209" s="104" t="s">
        <v>2698</v>
      </c>
      <c r="C6209" t="s">
        <v>7941</v>
      </c>
    </row>
    <row r="6210" spans="1:3">
      <c r="A6210" t="s">
        <v>4894</v>
      </c>
      <c r="B6210" s="104" t="s">
        <v>2699</v>
      </c>
      <c r="C6210" t="s">
        <v>7941</v>
      </c>
    </row>
    <row r="6211" spans="1:3">
      <c r="A6211" t="s">
        <v>4894</v>
      </c>
      <c r="B6211" s="104" t="s">
        <v>2700</v>
      </c>
      <c r="C6211" t="s">
        <v>7941</v>
      </c>
    </row>
    <row r="6212" spans="1:3">
      <c r="A6212" t="s">
        <v>4894</v>
      </c>
      <c r="B6212" s="104" t="s">
        <v>2701</v>
      </c>
      <c r="C6212" t="s">
        <v>7941</v>
      </c>
    </row>
    <row r="6213" spans="1:3">
      <c r="A6213" t="s">
        <v>4894</v>
      </c>
      <c r="B6213" s="104" t="s">
        <v>2561</v>
      </c>
      <c r="C6213" t="s">
        <v>7941</v>
      </c>
    </row>
    <row r="6214" spans="1:3">
      <c r="A6214" t="s">
        <v>4894</v>
      </c>
      <c r="B6214" s="104" t="s">
        <v>2562</v>
      </c>
      <c r="C6214" t="s">
        <v>7941</v>
      </c>
    </row>
    <row r="6215" spans="1:3">
      <c r="A6215" t="s">
        <v>4895</v>
      </c>
      <c r="B6215" s="104" t="s">
        <v>2702</v>
      </c>
      <c r="C6215" t="s">
        <v>7941</v>
      </c>
    </row>
    <row r="6216" spans="1:3">
      <c r="A6216" s="36" t="s">
        <v>4895</v>
      </c>
      <c r="B6216" s="104" t="s">
        <v>7529</v>
      </c>
      <c r="C6216" t="s">
        <v>7941</v>
      </c>
    </row>
    <row r="6217" spans="1:3">
      <c r="A6217" t="s">
        <v>7288</v>
      </c>
      <c r="B6217" s="104" t="s">
        <v>7530</v>
      </c>
      <c r="C6217" t="s">
        <v>7941</v>
      </c>
    </row>
    <row r="6218" spans="1:3">
      <c r="A6218" t="s">
        <v>4895</v>
      </c>
      <c r="B6218" s="104" t="s">
        <v>7531</v>
      </c>
      <c r="C6218" t="s">
        <v>7941</v>
      </c>
    </row>
    <row r="6219" spans="1:3">
      <c r="A6219" t="s">
        <v>4896</v>
      </c>
      <c r="B6219" s="104" t="s">
        <v>6518</v>
      </c>
      <c r="C6219" t="s">
        <v>7941</v>
      </c>
    </row>
    <row r="6220" spans="1:3">
      <c r="A6220" t="s">
        <v>4897</v>
      </c>
      <c r="B6220" s="104" t="s">
        <v>432</v>
      </c>
      <c r="C6220" t="s">
        <v>7941</v>
      </c>
    </row>
    <row r="6221" spans="1:3">
      <c r="A6221" t="s">
        <v>4898</v>
      </c>
      <c r="B6221" s="104" t="s">
        <v>2576</v>
      </c>
      <c r="C6221" t="s">
        <v>7941</v>
      </c>
    </row>
    <row r="6222" spans="1:3">
      <c r="A6222" s="36" t="s">
        <v>4898</v>
      </c>
      <c r="B6222" s="104" t="s">
        <v>2578</v>
      </c>
      <c r="C6222" t="s">
        <v>7941</v>
      </c>
    </row>
    <row r="6223" spans="1:3">
      <c r="A6223" t="s">
        <v>4898</v>
      </c>
      <c r="B6223" s="104" t="s">
        <v>2579</v>
      </c>
      <c r="C6223" t="s">
        <v>7941</v>
      </c>
    </row>
    <row r="6224" spans="1:3">
      <c r="A6224" t="s">
        <v>4897</v>
      </c>
      <c r="B6224" s="104" t="s">
        <v>2590</v>
      </c>
      <c r="C6224" t="s">
        <v>7941</v>
      </c>
    </row>
    <row r="6225" spans="1:3">
      <c r="A6225" t="s">
        <v>4899</v>
      </c>
      <c r="B6225" s="104" t="s">
        <v>2591</v>
      </c>
      <c r="C6225" t="s">
        <v>7941</v>
      </c>
    </row>
    <row r="6226" spans="1:3">
      <c r="A6226" t="s">
        <v>4900</v>
      </c>
      <c r="B6226" s="104" t="s">
        <v>6523</v>
      </c>
      <c r="C6226" t="s">
        <v>7941</v>
      </c>
    </row>
    <row r="6227" spans="1:3">
      <c r="A6227" t="s">
        <v>4901</v>
      </c>
      <c r="B6227" s="104" t="s">
        <v>5723</v>
      </c>
      <c r="C6227" t="s">
        <v>7941</v>
      </c>
    </row>
    <row r="6228" spans="1:3">
      <c r="A6228" t="s">
        <v>4902</v>
      </c>
      <c r="B6228" s="104" t="s">
        <v>5724</v>
      </c>
      <c r="C6228" t="s">
        <v>7941</v>
      </c>
    </row>
    <row r="6229" spans="1:3">
      <c r="A6229" t="s">
        <v>4903</v>
      </c>
      <c r="B6229" s="104" t="s">
        <v>6524</v>
      </c>
      <c r="C6229" t="s">
        <v>7941</v>
      </c>
    </row>
    <row r="6230" spans="1:3">
      <c r="A6230" t="s">
        <v>4904</v>
      </c>
      <c r="B6230" s="104" t="s">
        <v>2228</v>
      </c>
      <c r="C6230" t="s">
        <v>7941</v>
      </c>
    </row>
    <row r="6231" spans="1:3">
      <c r="A6231" t="s">
        <v>4905</v>
      </c>
      <c r="B6231" s="104" t="s">
        <v>6435</v>
      </c>
      <c r="C6231" t="s">
        <v>7941</v>
      </c>
    </row>
    <row r="6232" spans="1:3">
      <c r="A6232" t="s">
        <v>7288</v>
      </c>
      <c r="B6232" s="104" t="s">
        <v>7532</v>
      </c>
      <c r="C6232" t="s">
        <v>7941</v>
      </c>
    </row>
    <row r="6233" spans="1:3">
      <c r="A6233" t="s">
        <v>7288</v>
      </c>
      <c r="B6233" s="104" t="s">
        <v>7533</v>
      </c>
      <c r="C6233" t="s">
        <v>7941</v>
      </c>
    </row>
    <row r="6234" spans="1:3">
      <c r="A6234" t="s">
        <v>4906</v>
      </c>
      <c r="B6234" s="104" t="s">
        <v>6446</v>
      </c>
      <c r="C6234" t="s">
        <v>7941</v>
      </c>
    </row>
    <row r="6235" spans="1:3">
      <c r="A6235" t="s">
        <v>4907</v>
      </c>
      <c r="B6235" s="104" t="s">
        <v>6449</v>
      </c>
      <c r="C6235" t="s">
        <v>7941</v>
      </c>
    </row>
    <row r="6236" spans="1:3">
      <c r="A6236" t="s">
        <v>4908</v>
      </c>
      <c r="B6236" s="104" t="s">
        <v>507</v>
      </c>
      <c r="C6236" t="s">
        <v>7941</v>
      </c>
    </row>
    <row r="6237" spans="1:3">
      <c r="A6237" t="s">
        <v>4908</v>
      </c>
      <c r="B6237" s="104" t="s">
        <v>508</v>
      </c>
      <c r="C6237" t="s">
        <v>7941</v>
      </c>
    </row>
    <row r="6238" spans="1:3">
      <c r="A6238" t="s">
        <v>4909</v>
      </c>
      <c r="B6238" s="104" t="s">
        <v>6443</v>
      </c>
      <c r="C6238" t="s">
        <v>7941</v>
      </c>
    </row>
    <row r="6239" spans="1:3">
      <c r="A6239" t="s">
        <v>4910</v>
      </c>
      <c r="B6239" s="104" t="s">
        <v>6440</v>
      </c>
      <c r="C6239" t="s">
        <v>7941</v>
      </c>
    </row>
    <row r="6240" spans="1:3">
      <c r="A6240" t="s">
        <v>4911</v>
      </c>
      <c r="B6240" s="104" t="s">
        <v>5749</v>
      </c>
      <c r="C6240" t="s">
        <v>7941</v>
      </c>
    </row>
    <row r="6241" spans="1:3">
      <c r="A6241" t="s">
        <v>4911</v>
      </c>
      <c r="B6241" s="104" t="s">
        <v>5750</v>
      </c>
      <c r="C6241" t="s">
        <v>7941</v>
      </c>
    </row>
    <row r="6242" spans="1:3">
      <c r="A6242" t="s">
        <v>4912</v>
      </c>
      <c r="B6242" s="104" t="s">
        <v>5752</v>
      </c>
      <c r="C6242" t="s">
        <v>7941</v>
      </c>
    </row>
    <row r="6243" spans="1:3">
      <c r="A6243" t="s">
        <v>4913</v>
      </c>
      <c r="B6243" s="104" t="s">
        <v>5753</v>
      </c>
      <c r="C6243" t="s">
        <v>7941</v>
      </c>
    </row>
    <row r="6244" spans="1:3">
      <c r="A6244" t="s">
        <v>4914</v>
      </c>
      <c r="B6244" s="104" t="s">
        <v>7534</v>
      </c>
      <c r="C6244" t="s">
        <v>7941</v>
      </c>
    </row>
    <row r="6245" spans="1:3">
      <c r="B6245" s="104" t="s">
        <v>7535</v>
      </c>
      <c r="C6245" t="s">
        <v>7941</v>
      </c>
    </row>
    <row r="6246" spans="1:3">
      <c r="A6246" t="s">
        <v>4914</v>
      </c>
      <c r="B6246" s="104" t="s">
        <v>7536</v>
      </c>
      <c r="C6246" t="s">
        <v>7941</v>
      </c>
    </row>
    <row r="6247" spans="1:3">
      <c r="B6247" s="104" t="s">
        <v>7537</v>
      </c>
      <c r="C6247" t="s">
        <v>7941</v>
      </c>
    </row>
    <row r="6248" spans="1:3">
      <c r="A6248" t="s">
        <v>7850</v>
      </c>
      <c r="B6248" s="104" t="s">
        <v>5754</v>
      </c>
      <c r="C6248" t="s">
        <v>7941</v>
      </c>
    </row>
    <row r="6249" spans="1:3">
      <c r="A6249" t="s">
        <v>7851</v>
      </c>
      <c r="B6249" s="104" t="s">
        <v>510</v>
      </c>
      <c r="C6249" t="s">
        <v>7941</v>
      </c>
    </row>
    <row r="6250" spans="1:3">
      <c r="A6250" t="s">
        <v>7852</v>
      </c>
      <c r="B6250" s="104" t="s">
        <v>5755</v>
      </c>
      <c r="C6250" t="s">
        <v>7941</v>
      </c>
    </row>
    <row r="6251" spans="1:3">
      <c r="A6251" t="s">
        <v>4906</v>
      </c>
      <c r="B6251" s="104" t="s">
        <v>511</v>
      </c>
      <c r="C6251" t="s">
        <v>7941</v>
      </c>
    </row>
    <row r="6252" spans="1:3">
      <c r="A6252" t="s">
        <v>7851</v>
      </c>
      <c r="B6252" s="104" t="s">
        <v>512</v>
      </c>
      <c r="C6252" t="s">
        <v>7941</v>
      </c>
    </row>
    <row r="6253" spans="1:3">
      <c r="A6253" t="s">
        <v>4915</v>
      </c>
      <c r="B6253" s="104" t="s">
        <v>6538</v>
      </c>
      <c r="C6253" t="s">
        <v>7941</v>
      </c>
    </row>
    <row r="6254" spans="1:3">
      <c r="A6254" t="s">
        <v>4916</v>
      </c>
      <c r="B6254" s="104" t="s">
        <v>6540</v>
      </c>
      <c r="C6254" t="s">
        <v>7941</v>
      </c>
    </row>
    <row r="6255" spans="1:3">
      <c r="A6255" t="s">
        <v>4233</v>
      </c>
      <c r="B6255" s="104" t="s">
        <v>6543</v>
      </c>
      <c r="C6255" t="s">
        <v>7941</v>
      </c>
    </row>
    <row r="6256" spans="1:3">
      <c r="A6256" t="s">
        <v>4917</v>
      </c>
      <c r="B6256" s="104" t="s">
        <v>5764</v>
      </c>
      <c r="C6256" t="s">
        <v>7941</v>
      </c>
    </row>
    <row r="6257" spans="1:3">
      <c r="A6257" t="s">
        <v>7853</v>
      </c>
      <c r="B6257" s="104" t="s">
        <v>515</v>
      </c>
      <c r="C6257" t="s">
        <v>7941</v>
      </c>
    </row>
    <row r="6258" spans="1:3">
      <c r="A6258" t="s">
        <v>4918</v>
      </c>
      <c r="B6258" s="104" t="s">
        <v>6549</v>
      </c>
      <c r="C6258" t="s">
        <v>7941</v>
      </c>
    </row>
    <row r="6259" spans="1:3">
      <c r="A6259" t="s">
        <v>7854</v>
      </c>
      <c r="B6259" s="104" t="s">
        <v>6551</v>
      </c>
      <c r="C6259" t="s">
        <v>7941</v>
      </c>
    </row>
    <row r="6260" spans="1:3">
      <c r="A6260" t="s">
        <v>7855</v>
      </c>
      <c r="B6260" s="104" t="s">
        <v>6021</v>
      </c>
      <c r="C6260" t="s">
        <v>7941</v>
      </c>
    </row>
    <row r="6261" spans="1:3">
      <c r="A6261" t="s">
        <v>7856</v>
      </c>
      <c r="B6261" s="104" t="s">
        <v>6023</v>
      </c>
      <c r="C6261" t="s">
        <v>7941</v>
      </c>
    </row>
    <row r="6262" spans="1:3">
      <c r="A6262" t="s">
        <v>7856</v>
      </c>
      <c r="B6262" s="104" t="s">
        <v>6024</v>
      </c>
      <c r="C6262" t="s">
        <v>7941</v>
      </c>
    </row>
    <row r="6263" spans="1:3">
      <c r="A6263" t="s">
        <v>4919</v>
      </c>
      <c r="B6263" s="104" t="s">
        <v>6553</v>
      </c>
      <c r="C6263" t="s">
        <v>7941</v>
      </c>
    </row>
    <row r="6264" spans="1:3">
      <c r="A6264" t="s">
        <v>7508</v>
      </c>
      <c r="B6264" s="104" t="s">
        <v>5783</v>
      </c>
      <c r="C6264" t="s">
        <v>7941</v>
      </c>
    </row>
    <row r="6265" spans="1:3">
      <c r="A6265" t="s">
        <v>7508</v>
      </c>
      <c r="B6265" s="104" t="s">
        <v>6026</v>
      </c>
      <c r="C6265" t="s">
        <v>7941</v>
      </c>
    </row>
    <row r="6266" spans="1:3">
      <c r="A6266" t="s">
        <v>7508</v>
      </c>
      <c r="B6266" s="104" t="s">
        <v>7538</v>
      </c>
      <c r="C6266" t="s">
        <v>7941</v>
      </c>
    </row>
    <row r="6267" spans="1:3">
      <c r="A6267" t="s">
        <v>7508</v>
      </c>
      <c r="B6267" s="104" t="s">
        <v>7539</v>
      </c>
      <c r="C6267" t="s">
        <v>7941</v>
      </c>
    </row>
    <row r="6268" spans="1:3">
      <c r="A6268" t="s">
        <v>7508</v>
      </c>
      <c r="B6268" s="104" t="s">
        <v>7540</v>
      </c>
      <c r="C6268" t="s">
        <v>7941</v>
      </c>
    </row>
    <row r="6269" spans="1:3">
      <c r="A6269" t="s">
        <v>7508</v>
      </c>
      <c r="B6269" s="104" t="s">
        <v>7541</v>
      </c>
      <c r="C6269" t="s">
        <v>7941</v>
      </c>
    </row>
    <row r="6270" spans="1:3">
      <c r="A6270" t="s">
        <v>7508</v>
      </c>
      <c r="B6270" s="104" t="s">
        <v>7542</v>
      </c>
      <c r="C6270" t="s">
        <v>7941</v>
      </c>
    </row>
    <row r="6271" spans="1:3">
      <c r="A6271" t="s">
        <v>7508</v>
      </c>
      <c r="B6271" s="104" t="s">
        <v>7543</v>
      </c>
      <c r="C6271" t="s">
        <v>7941</v>
      </c>
    </row>
    <row r="6272" spans="1:3">
      <c r="A6272" t="s">
        <v>7508</v>
      </c>
      <c r="B6272" s="104" t="s">
        <v>7544</v>
      </c>
      <c r="C6272" t="s">
        <v>7941</v>
      </c>
    </row>
    <row r="6273" spans="1:3">
      <c r="A6273" t="s">
        <v>7508</v>
      </c>
      <c r="B6273" s="104" t="s">
        <v>7545</v>
      </c>
      <c r="C6273" t="s">
        <v>7941</v>
      </c>
    </row>
    <row r="6274" spans="1:3">
      <c r="A6274" t="s">
        <v>7508</v>
      </c>
      <c r="B6274" s="104" t="s">
        <v>7546</v>
      </c>
      <c r="C6274" t="s">
        <v>7941</v>
      </c>
    </row>
    <row r="6275" spans="1:3">
      <c r="A6275" t="s">
        <v>7508</v>
      </c>
      <c r="B6275" s="104" t="s">
        <v>7547</v>
      </c>
      <c r="C6275" t="s">
        <v>7941</v>
      </c>
    </row>
    <row r="6276" spans="1:3">
      <c r="A6276" t="s">
        <v>7508</v>
      </c>
      <c r="B6276" s="104" t="s">
        <v>7548</v>
      </c>
      <c r="C6276" t="s">
        <v>7941</v>
      </c>
    </row>
    <row r="6277" spans="1:3">
      <c r="A6277" t="s">
        <v>7508</v>
      </c>
      <c r="B6277" s="104" t="s">
        <v>7549</v>
      </c>
      <c r="C6277" t="s">
        <v>7941</v>
      </c>
    </row>
    <row r="6278" spans="1:3">
      <c r="A6278" t="s">
        <v>7508</v>
      </c>
      <c r="B6278" s="104" t="s">
        <v>7550</v>
      </c>
      <c r="C6278" t="s">
        <v>7941</v>
      </c>
    </row>
    <row r="6279" spans="1:3">
      <c r="A6279" t="s">
        <v>7508</v>
      </c>
      <c r="B6279" s="104" t="s">
        <v>7551</v>
      </c>
      <c r="C6279" t="s">
        <v>7941</v>
      </c>
    </row>
    <row r="6280" spans="1:3">
      <c r="A6280" t="s">
        <v>7508</v>
      </c>
      <c r="B6280" s="104" t="s">
        <v>7552</v>
      </c>
      <c r="C6280" t="s">
        <v>7941</v>
      </c>
    </row>
    <row r="6281" spans="1:3">
      <c r="A6281" t="s">
        <v>7508</v>
      </c>
      <c r="B6281" s="104" t="s">
        <v>7553</v>
      </c>
      <c r="C6281" t="s">
        <v>7941</v>
      </c>
    </row>
    <row r="6282" spans="1:3">
      <c r="A6282" t="s">
        <v>7508</v>
      </c>
      <c r="B6282" s="104" t="s">
        <v>7554</v>
      </c>
      <c r="C6282" t="s">
        <v>7941</v>
      </c>
    </row>
    <row r="6283" spans="1:3">
      <c r="A6283" t="s">
        <v>4700</v>
      </c>
      <c r="B6283" s="104" t="s">
        <v>6027</v>
      </c>
      <c r="C6283" t="s">
        <v>7941</v>
      </c>
    </row>
    <row r="6284" spans="1:3">
      <c r="A6284" t="s">
        <v>4695</v>
      </c>
      <c r="B6284" s="104" t="s">
        <v>6028</v>
      </c>
      <c r="C6284" t="s">
        <v>7941</v>
      </c>
    </row>
    <row r="6285" spans="1:3">
      <c r="A6285" t="s">
        <v>7857</v>
      </c>
      <c r="B6285" s="104" t="s">
        <v>6029</v>
      </c>
      <c r="C6285" t="s">
        <v>7941</v>
      </c>
    </row>
    <row r="6286" spans="1:3">
      <c r="A6286" t="s">
        <v>7851</v>
      </c>
      <c r="B6286" s="104" t="s">
        <v>6030</v>
      </c>
      <c r="C6286" t="s">
        <v>7941</v>
      </c>
    </row>
    <row r="6287" spans="1:3">
      <c r="A6287" t="s">
        <v>7858</v>
      </c>
      <c r="B6287" s="104" t="s">
        <v>6073</v>
      </c>
      <c r="C6287" t="s">
        <v>7941</v>
      </c>
    </row>
    <row r="6288" spans="1:3">
      <c r="A6288" t="s">
        <v>4233</v>
      </c>
      <c r="B6288" s="104" t="s">
        <v>7555</v>
      </c>
      <c r="C6288" t="s">
        <v>7941</v>
      </c>
    </row>
    <row r="6289" spans="1:3">
      <c r="A6289" t="s">
        <v>4920</v>
      </c>
      <c r="B6289" s="104" t="s">
        <v>7556</v>
      </c>
      <c r="C6289" t="s">
        <v>7941</v>
      </c>
    </row>
    <row r="6290" spans="1:3">
      <c r="A6290" t="s">
        <v>4920</v>
      </c>
      <c r="B6290" s="104" t="s">
        <v>5785</v>
      </c>
      <c r="C6290" t="s">
        <v>7941</v>
      </c>
    </row>
    <row r="6291" spans="1:3">
      <c r="A6291" t="s">
        <v>7859</v>
      </c>
      <c r="B6291" s="104" t="s">
        <v>7557</v>
      </c>
      <c r="C6291" t="s">
        <v>7941</v>
      </c>
    </row>
    <row r="6292" spans="1:3">
      <c r="A6292" t="s">
        <v>7851</v>
      </c>
      <c r="B6292" s="104" t="s">
        <v>7558</v>
      </c>
      <c r="C6292" t="s">
        <v>7941</v>
      </c>
    </row>
    <row r="6293" spans="1:3">
      <c r="A6293" t="s">
        <v>7851</v>
      </c>
      <c r="B6293" s="104" t="s">
        <v>7559</v>
      </c>
      <c r="C6293" t="s">
        <v>7941</v>
      </c>
    </row>
    <row r="6294" spans="1:3">
      <c r="A6294" t="s">
        <v>7859</v>
      </c>
      <c r="B6294" s="104" t="s">
        <v>7560</v>
      </c>
      <c r="C6294" t="s">
        <v>7941</v>
      </c>
    </row>
    <row r="6295" spans="1:3">
      <c r="A6295" t="s">
        <v>7859</v>
      </c>
      <c r="B6295" s="104" t="s">
        <v>7561</v>
      </c>
      <c r="C6295" t="s">
        <v>7941</v>
      </c>
    </row>
    <row r="6296" spans="1:3">
      <c r="A6296" t="s">
        <v>4725</v>
      </c>
      <c r="B6296" s="104" t="s">
        <v>6566</v>
      </c>
      <c r="C6296" t="s">
        <v>7941</v>
      </c>
    </row>
    <row r="6297" spans="1:3">
      <c r="A6297" t="s">
        <v>4921</v>
      </c>
      <c r="B6297" s="104" t="s">
        <v>6568</v>
      </c>
      <c r="C6297" t="s">
        <v>7941</v>
      </c>
    </row>
    <row r="6298" spans="1:3">
      <c r="A6298" t="s">
        <v>4922</v>
      </c>
      <c r="B6298" s="104" t="s">
        <v>6571</v>
      </c>
      <c r="C6298" t="s">
        <v>7941</v>
      </c>
    </row>
    <row r="6299" spans="1:3">
      <c r="A6299" t="s">
        <v>4923</v>
      </c>
      <c r="B6299" s="104" t="s">
        <v>7562</v>
      </c>
      <c r="C6299" t="s">
        <v>7941</v>
      </c>
    </row>
    <row r="6300" spans="1:3">
      <c r="A6300" t="s">
        <v>4923</v>
      </c>
      <c r="B6300" s="104" t="s">
        <v>7563</v>
      </c>
      <c r="C6300" t="s">
        <v>7941</v>
      </c>
    </row>
    <row r="6301" spans="1:3">
      <c r="A6301" t="s">
        <v>4924</v>
      </c>
      <c r="B6301" s="104" t="s">
        <v>6576</v>
      </c>
      <c r="C6301" t="s">
        <v>7941</v>
      </c>
    </row>
    <row r="6302" spans="1:3">
      <c r="A6302" t="s">
        <v>4925</v>
      </c>
      <c r="B6302" s="104" t="s">
        <v>5789</v>
      </c>
      <c r="C6302" t="s">
        <v>7941</v>
      </c>
    </row>
    <row r="6303" spans="1:3">
      <c r="A6303" t="s">
        <v>7288</v>
      </c>
      <c r="B6303" s="104" t="s">
        <v>5790</v>
      </c>
      <c r="C6303" t="s">
        <v>7941</v>
      </c>
    </row>
    <row r="6304" spans="1:3">
      <c r="A6304" t="s">
        <v>4926</v>
      </c>
      <c r="B6304" s="104" t="s">
        <v>7564</v>
      </c>
      <c r="C6304" t="s">
        <v>7941</v>
      </c>
    </row>
    <row r="6305" spans="1:3">
      <c r="A6305" t="s">
        <v>4925</v>
      </c>
      <c r="B6305" s="104" t="s">
        <v>7565</v>
      </c>
      <c r="C6305" t="s">
        <v>7941</v>
      </c>
    </row>
    <row r="6306" spans="1:3">
      <c r="A6306" t="s">
        <v>4927</v>
      </c>
      <c r="B6306" s="104" t="s">
        <v>7566</v>
      </c>
      <c r="C6306" t="s">
        <v>7941</v>
      </c>
    </row>
    <row r="6307" spans="1:3">
      <c r="A6307" t="s">
        <v>4927</v>
      </c>
      <c r="B6307" s="104" t="s">
        <v>7567</v>
      </c>
      <c r="C6307" t="s">
        <v>7941</v>
      </c>
    </row>
    <row r="6308" spans="1:3">
      <c r="A6308" t="s">
        <v>4927</v>
      </c>
      <c r="B6308" s="104" t="s">
        <v>7568</v>
      </c>
      <c r="C6308" t="s">
        <v>7941</v>
      </c>
    </row>
    <row r="6309" spans="1:3">
      <c r="A6309" t="s">
        <v>7288</v>
      </c>
      <c r="B6309" s="104" t="s">
        <v>6583</v>
      </c>
      <c r="C6309" t="s">
        <v>7941</v>
      </c>
    </row>
    <row r="6310" spans="1:3">
      <c r="A6310" t="s">
        <v>4928</v>
      </c>
      <c r="B6310" s="104" t="s">
        <v>6586</v>
      </c>
      <c r="C6310" t="s">
        <v>7941</v>
      </c>
    </row>
    <row r="6311" spans="1:3">
      <c r="A6311" t="s">
        <v>4929</v>
      </c>
      <c r="B6311" s="104" t="s">
        <v>6588</v>
      </c>
      <c r="C6311" t="s">
        <v>7941</v>
      </c>
    </row>
    <row r="6312" spans="1:3">
      <c r="A6312" t="s">
        <v>4930</v>
      </c>
      <c r="B6312" s="104" t="s">
        <v>6432</v>
      </c>
      <c r="C6312" t="s">
        <v>7941</v>
      </c>
    </row>
    <row r="6313" spans="1:3">
      <c r="A6313" t="s">
        <v>4929</v>
      </c>
      <c r="B6313" s="104" t="s">
        <v>6591</v>
      </c>
      <c r="C6313" t="s">
        <v>7941</v>
      </c>
    </row>
    <row r="6314" spans="1:3">
      <c r="A6314" t="s">
        <v>4931</v>
      </c>
      <c r="B6314" s="104" t="s">
        <v>7569</v>
      </c>
      <c r="C6314" t="s">
        <v>7941</v>
      </c>
    </row>
    <row r="6315" spans="1:3">
      <c r="A6315" t="s">
        <v>4931</v>
      </c>
      <c r="B6315" s="104" t="s">
        <v>7570</v>
      </c>
      <c r="C6315" t="s">
        <v>7941</v>
      </c>
    </row>
    <row r="6316" spans="1:3">
      <c r="A6316" t="s">
        <v>4932</v>
      </c>
      <c r="B6316" s="104" t="s">
        <v>7571</v>
      </c>
      <c r="C6316" t="s">
        <v>7941</v>
      </c>
    </row>
    <row r="6317" spans="1:3">
      <c r="A6317" t="s">
        <v>4932</v>
      </c>
      <c r="B6317" s="104" t="s">
        <v>7572</v>
      </c>
      <c r="C6317" t="s">
        <v>7941</v>
      </c>
    </row>
    <row r="6318" spans="1:3">
      <c r="A6318" t="s">
        <v>4933</v>
      </c>
      <c r="B6318" s="104" t="s">
        <v>7573</v>
      </c>
      <c r="C6318" t="s">
        <v>7941</v>
      </c>
    </row>
    <row r="6319" spans="1:3">
      <c r="A6319" t="s">
        <v>4934</v>
      </c>
      <c r="B6319" s="104" t="s">
        <v>6593</v>
      </c>
      <c r="C6319" t="s">
        <v>7941</v>
      </c>
    </row>
    <row r="6320" spans="1:3">
      <c r="A6320" t="s">
        <v>4906</v>
      </c>
      <c r="B6320" s="104" t="s">
        <v>7574</v>
      </c>
      <c r="C6320" t="s">
        <v>7941</v>
      </c>
    </row>
    <row r="6321" spans="1:3">
      <c r="A6321" t="s">
        <v>4935</v>
      </c>
      <c r="B6321" s="104" t="s">
        <v>7575</v>
      </c>
      <c r="C6321" t="s">
        <v>7941</v>
      </c>
    </row>
    <row r="6322" spans="1:3">
      <c r="A6322" t="s">
        <v>4936</v>
      </c>
      <c r="B6322" s="104" t="s">
        <v>6595</v>
      </c>
      <c r="C6322" t="s">
        <v>7941</v>
      </c>
    </row>
    <row r="6323" spans="1:3">
      <c r="A6323" t="s">
        <v>4937</v>
      </c>
      <c r="B6323" s="104" t="s">
        <v>6811</v>
      </c>
      <c r="C6323" t="s">
        <v>7941</v>
      </c>
    </row>
    <row r="6324" spans="1:3">
      <c r="A6324" t="s">
        <v>4938</v>
      </c>
      <c r="B6324" s="104" t="s">
        <v>6454</v>
      </c>
      <c r="C6324" t="s">
        <v>7941</v>
      </c>
    </row>
    <row r="6325" spans="1:3">
      <c r="A6325" t="s">
        <v>4939</v>
      </c>
      <c r="B6325" s="104" t="s">
        <v>6451</v>
      </c>
      <c r="C6325" t="s">
        <v>7941</v>
      </c>
    </row>
    <row r="6326" spans="1:3">
      <c r="A6326" t="s">
        <v>4906</v>
      </c>
      <c r="B6326" s="104" t="s">
        <v>6596</v>
      </c>
      <c r="C6326" t="s">
        <v>7941</v>
      </c>
    </row>
    <row r="6327" spans="1:3">
      <c r="A6327" t="s">
        <v>4940</v>
      </c>
      <c r="B6327" s="104" t="s">
        <v>6598</v>
      </c>
      <c r="C6327" t="s">
        <v>7941</v>
      </c>
    </row>
    <row r="6328" spans="1:3">
      <c r="A6328" t="s">
        <v>4941</v>
      </c>
      <c r="B6328" s="104" t="s">
        <v>614</v>
      </c>
      <c r="C6328" t="s">
        <v>7941</v>
      </c>
    </row>
    <row r="6329" spans="1:3">
      <c r="A6329" t="s">
        <v>4942</v>
      </c>
      <c r="B6329" s="104" t="s">
        <v>7576</v>
      </c>
      <c r="C6329" t="s">
        <v>7941</v>
      </c>
    </row>
    <row r="6330" spans="1:3">
      <c r="A6330" t="s">
        <v>4943</v>
      </c>
      <c r="B6330" s="104" t="s">
        <v>7577</v>
      </c>
      <c r="C6330" t="s">
        <v>7941</v>
      </c>
    </row>
    <row r="6331" spans="1:3">
      <c r="A6331" t="s">
        <v>4906</v>
      </c>
      <c r="B6331" s="104" t="s">
        <v>7578</v>
      </c>
      <c r="C6331" t="s">
        <v>7941</v>
      </c>
    </row>
    <row r="6332" spans="1:3">
      <c r="A6332" t="s">
        <v>4906</v>
      </c>
      <c r="B6332" s="104" t="s">
        <v>7579</v>
      </c>
      <c r="C6332" t="s">
        <v>7941</v>
      </c>
    </row>
    <row r="6333" spans="1:3">
      <c r="A6333" t="s">
        <v>4906</v>
      </c>
      <c r="B6333" s="104" t="s">
        <v>615</v>
      </c>
      <c r="C6333" t="s">
        <v>7941</v>
      </c>
    </row>
    <row r="6334" spans="1:3">
      <c r="A6334" t="s">
        <v>4906</v>
      </c>
      <c r="B6334" s="104" t="s">
        <v>6603</v>
      </c>
      <c r="C6334" t="s">
        <v>7941</v>
      </c>
    </row>
    <row r="6335" spans="1:3">
      <c r="A6335" t="s">
        <v>4944</v>
      </c>
      <c r="B6335" s="104" t="s">
        <v>6604</v>
      </c>
      <c r="C6335" t="s">
        <v>7941</v>
      </c>
    </row>
    <row r="6336" spans="1:3">
      <c r="A6336" t="s">
        <v>4945</v>
      </c>
      <c r="B6336" s="104" t="s">
        <v>622</v>
      </c>
      <c r="C6336" t="s">
        <v>7941</v>
      </c>
    </row>
    <row r="6337" spans="1:3">
      <c r="A6337" t="s">
        <v>4945</v>
      </c>
      <c r="B6337" s="104" t="s">
        <v>623</v>
      </c>
      <c r="C6337" t="s">
        <v>7941</v>
      </c>
    </row>
    <row r="6338" spans="1:3">
      <c r="A6338" t="s">
        <v>4946</v>
      </c>
      <c r="B6338" s="104" t="s">
        <v>7580</v>
      </c>
      <c r="C6338" t="s">
        <v>7941</v>
      </c>
    </row>
    <row r="6339" spans="1:3">
      <c r="A6339" t="s">
        <v>4946</v>
      </c>
      <c r="B6339" s="104" t="s">
        <v>7581</v>
      </c>
      <c r="C6339" t="s">
        <v>7941</v>
      </c>
    </row>
    <row r="6340" spans="1:3">
      <c r="A6340" t="s">
        <v>4906</v>
      </c>
      <c r="B6340" s="104" t="s">
        <v>7582</v>
      </c>
      <c r="C6340" t="s">
        <v>7941</v>
      </c>
    </row>
    <row r="6341" spans="1:3">
      <c r="A6341" t="s">
        <v>4946</v>
      </c>
      <c r="B6341" s="104" t="s">
        <v>7583</v>
      </c>
      <c r="C6341" t="s">
        <v>7941</v>
      </c>
    </row>
    <row r="6342" spans="1:3">
      <c r="A6342" t="s">
        <v>4947</v>
      </c>
      <c r="B6342" s="104" t="s">
        <v>6457</v>
      </c>
      <c r="C6342" t="s">
        <v>7941</v>
      </c>
    </row>
    <row r="6343" spans="1:3">
      <c r="A6343" t="s">
        <v>4948</v>
      </c>
      <c r="B6343" s="104" t="s">
        <v>6460</v>
      </c>
      <c r="C6343" t="s">
        <v>7941</v>
      </c>
    </row>
    <row r="6344" spans="1:3">
      <c r="A6344" t="s">
        <v>4949</v>
      </c>
      <c r="B6344" s="104" t="s">
        <v>6610</v>
      </c>
      <c r="C6344" t="s">
        <v>7941</v>
      </c>
    </row>
    <row r="6345" spans="1:3">
      <c r="A6345" t="s">
        <v>4950</v>
      </c>
      <c r="B6345" s="104" t="s">
        <v>6575</v>
      </c>
      <c r="C6345" t="s">
        <v>7941</v>
      </c>
    </row>
    <row r="6346" spans="1:3">
      <c r="A6346" t="s">
        <v>4951</v>
      </c>
      <c r="B6346" s="104" t="s">
        <v>6570</v>
      </c>
      <c r="C6346" t="s">
        <v>7941</v>
      </c>
    </row>
    <row r="6347" spans="1:3">
      <c r="A6347" t="s">
        <v>4952</v>
      </c>
      <c r="B6347" s="104" t="s">
        <v>7584</v>
      </c>
      <c r="C6347" t="s">
        <v>7941</v>
      </c>
    </row>
    <row r="6348" spans="1:3">
      <c r="A6348" t="s">
        <v>4952</v>
      </c>
      <c r="B6348" s="104" t="s">
        <v>7585</v>
      </c>
      <c r="C6348" t="s">
        <v>7941</v>
      </c>
    </row>
    <row r="6349" spans="1:3">
      <c r="A6349" t="s">
        <v>4953</v>
      </c>
      <c r="B6349" s="104" t="s">
        <v>634</v>
      </c>
      <c r="C6349" t="s">
        <v>7941</v>
      </c>
    </row>
    <row r="6350" spans="1:3">
      <c r="A6350" t="s">
        <v>4953</v>
      </c>
      <c r="B6350" s="104" t="s">
        <v>635</v>
      </c>
      <c r="C6350" t="s">
        <v>7941</v>
      </c>
    </row>
    <row r="6351" spans="1:3">
      <c r="A6351" t="s">
        <v>4954</v>
      </c>
      <c r="B6351" s="104" t="s">
        <v>636</v>
      </c>
      <c r="C6351" t="s">
        <v>7941</v>
      </c>
    </row>
    <row r="6352" spans="1:3">
      <c r="A6352" t="s">
        <v>4954</v>
      </c>
      <c r="B6352" s="104" t="s">
        <v>637</v>
      </c>
      <c r="C6352" t="s">
        <v>7941</v>
      </c>
    </row>
    <row r="6353" spans="1:3">
      <c r="A6353" t="s">
        <v>4955</v>
      </c>
      <c r="B6353" s="104" t="s">
        <v>6420</v>
      </c>
      <c r="C6353" t="s">
        <v>7941</v>
      </c>
    </row>
    <row r="6354" spans="1:3">
      <c r="A6354" t="s">
        <v>4956</v>
      </c>
      <c r="B6354" s="104" t="s">
        <v>6423</v>
      </c>
      <c r="C6354" t="s">
        <v>7941</v>
      </c>
    </row>
    <row r="6355" spans="1:3">
      <c r="A6355" t="s">
        <v>4957</v>
      </c>
      <c r="B6355" s="104" t="s">
        <v>646</v>
      </c>
      <c r="C6355" t="s">
        <v>7941</v>
      </c>
    </row>
    <row r="6356" spans="1:3">
      <c r="A6356" t="s">
        <v>4958</v>
      </c>
      <c r="B6356" s="104" t="s">
        <v>7586</v>
      </c>
      <c r="C6356" t="s">
        <v>7941</v>
      </c>
    </row>
    <row r="6357" spans="1:3">
      <c r="A6357" t="s">
        <v>4959</v>
      </c>
      <c r="B6357" s="104" t="s">
        <v>7587</v>
      </c>
      <c r="C6357" t="s">
        <v>7941</v>
      </c>
    </row>
    <row r="6358" spans="1:3">
      <c r="A6358" t="s">
        <v>4959</v>
      </c>
      <c r="B6358" s="104" t="s">
        <v>7588</v>
      </c>
      <c r="C6358" t="s">
        <v>7941</v>
      </c>
    </row>
    <row r="6359" spans="1:3">
      <c r="A6359" t="s">
        <v>4960</v>
      </c>
      <c r="B6359" s="104" t="s">
        <v>7589</v>
      </c>
      <c r="C6359" t="s">
        <v>7941</v>
      </c>
    </row>
    <row r="6360" spans="1:3">
      <c r="A6360" t="s">
        <v>4959</v>
      </c>
      <c r="B6360" s="104" t="s">
        <v>647</v>
      </c>
      <c r="C6360" t="s">
        <v>7941</v>
      </c>
    </row>
    <row r="6361" spans="1:3">
      <c r="A6361" t="s">
        <v>4961</v>
      </c>
      <c r="B6361" s="104" t="s">
        <v>651</v>
      </c>
      <c r="C6361" t="s">
        <v>7941</v>
      </c>
    </row>
    <row r="6362" spans="1:3">
      <c r="A6362" t="s">
        <v>4961</v>
      </c>
      <c r="B6362" s="104" t="s">
        <v>7590</v>
      </c>
      <c r="C6362" t="s">
        <v>7941</v>
      </c>
    </row>
    <row r="6363" spans="1:3">
      <c r="A6363" t="s">
        <v>4962</v>
      </c>
      <c r="B6363" s="104" t="s">
        <v>652</v>
      </c>
      <c r="C6363" t="s">
        <v>7941</v>
      </c>
    </row>
    <row r="6364" spans="1:3">
      <c r="A6364" t="s">
        <v>4962</v>
      </c>
      <c r="B6364" s="104" t="s">
        <v>7591</v>
      </c>
      <c r="C6364" t="s">
        <v>7941</v>
      </c>
    </row>
    <row r="6365" spans="1:3">
      <c r="A6365" t="s">
        <v>4963</v>
      </c>
      <c r="B6365" s="104" t="s">
        <v>7592</v>
      </c>
      <c r="C6365" t="s">
        <v>7941</v>
      </c>
    </row>
    <row r="6366" spans="1:3">
      <c r="A6366" t="s">
        <v>4959</v>
      </c>
      <c r="B6366" s="104" t="s">
        <v>7593</v>
      </c>
      <c r="C6366" t="s">
        <v>7941</v>
      </c>
    </row>
    <row r="6367" spans="1:3">
      <c r="A6367" t="s">
        <v>4963</v>
      </c>
      <c r="B6367" s="104" t="s">
        <v>7594</v>
      </c>
      <c r="C6367" t="s">
        <v>7941</v>
      </c>
    </row>
    <row r="6368" spans="1:3">
      <c r="A6368" t="s">
        <v>4964</v>
      </c>
      <c r="B6368" s="104" t="s">
        <v>7595</v>
      </c>
      <c r="C6368" t="s">
        <v>7941</v>
      </c>
    </row>
    <row r="6369" spans="1:3">
      <c r="A6369" t="s">
        <v>4959</v>
      </c>
      <c r="B6369" s="104" t="s">
        <v>7596</v>
      </c>
      <c r="C6369" t="s">
        <v>7941</v>
      </c>
    </row>
    <row r="6370" spans="1:3">
      <c r="A6370" t="s">
        <v>4964</v>
      </c>
      <c r="B6370" s="104" t="s">
        <v>7597</v>
      </c>
      <c r="C6370" t="s">
        <v>7941</v>
      </c>
    </row>
    <row r="6371" spans="1:3">
      <c r="A6371" t="s">
        <v>4965</v>
      </c>
      <c r="B6371" s="104" t="s">
        <v>2321</v>
      </c>
      <c r="C6371" t="s">
        <v>7941</v>
      </c>
    </row>
    <row r="6372" spans="1:3">
      <c r="A6372" t="s">
        <v>4966</v>
      </c>
      <c r="B6372" s="104" t="s">
        <v>6557</v>
      </c>
      <c r="C6372" t="s">
        <v>7941</v>
      </c>
    </row>
    <row r="6373" spans="1:3">
      <c r="A6373" t="s">
        <v>4959</v>
      </c>
      <c r="B6373" s="104" t="s">
        <v>7598</v>
      </c>
      <c r="C6373" t="s">
        <v>7941</v>
      </c>
    </row>
    <row r="6374" spans="1:3">
      <c r="A6374" s="36" t="s">
        <v>1327</v>
      </c>
      <c r="B6374" s="104" t="s">
        <v>7599</v>
      </c>
      <c r="C6374" t="s">
        <v>7941</v>
      </c>
    </row>
    <row r="6375" spans="1:3">
      <c r="A6375" t="s">
        <v>1328</v>
      </c>
      <c r="B6375" s="104" t="s">
        <v>7599</v>
      </c>
      <c r="C6375" t="s">
        <v>7941</v>
      </c>
    </row>
    <row r="6376" spans="1:3">
      <c r="A6376" t="s">
        <v>4967</v>
      </c>
      <c r="B6376" s="104" t="s">
        <v>7600</v>
      </c>
      <c r="C6376" t="s">
        <v>7941</v>
      </c>
    </row>
    <row r="6377" spans="1:3">
      <c r="A6377" t="s">
        <v>4932</v>
      </c>
      <c r="B6377" s="104" t="s">
        <v>7601</v>
      </c>
      <c r="C6377" t="s">
        <v>7941</v>
      </c>
    </row>
    <row r="6378" spans="1:3">
      <c r="A6378" t="s">
        <v>4959</v>
      </c>
      <c r="B6378" s="104" t="s">
        <v>6497</v>
      </c>
      <c r="C6378" t="s">
        <v>7941</v>
      </c>
    </row>
    <row r="6379" spans="1:3">
      <c r="A6379" t="s">
        <v>4968</v>
      </c>
      <c r="B6379" s="104" t="s">
        <v>7602</v>
      </c>
      <c r="C6379" t="s">
        <v>7941</v>
      </c>
    </row>
    <row r="6380" spans="1:3">
      <c r="A6380" t="s">
        <v>4968</v>
      </c>
      <c r="B6380" s="104" t="s">
        <v>7603</v>
      </c>
      <c r="C6380" t="s">
        <v>7941</v>
      </c>
    </row>
    <row r="6381" spans="1:3">
      <c r="A6381" t="s">
        <v>4959</v>
      </c>
      <c r="B6381" s="104" t="s">
        <v>7604</v>
      </c>
      <c r="C6381" t="s">
        <v>7941</v>
      </c>
    </row>
    <row r="6382" spans="1:3">
      <c r="A6382" t="s">
        <v>4959</v>
      </c>
      <c r="B6382" s="104" t="s">
        <v>7605</v>
      </c>
      <c r="C6382" t="s">
        <v>7941</v>
      </c>
    </row>
    <row r="6383" spans="1:3">
      <c r="A6383" t="s">
        <v>4959</v>
      </c>
      <c r="B6383" s="104" t="s">
        <v>7606</v>
      </c>
      <c r="C6383" t="s">
        <v>7941</v>
      </c>
    </row>
    <row r="6384" spans="1:3">
      <c r="A6384" t="s">
        <v>4959</v>
      </c>
      <c r="B6384" s="104" t="s">
        <v>7607</v>
      </c>
      <c r="C6384" t="s">
        <v>7941</v>
      </c>
    </row>
    <row r="6385" spans="1:3">
      <c r="A6385" t="s">
        <v>4969</v>
      </c>
      <c r="B6385" s="104" t="s">
        <v>7608</v>
      </c>
      <c r="C6385" t="s">
        <v>7941</v>
      </c>
    </row>
    <row r="6386" spans="1:3">
      <c r="A6386" t="s">
        <v>4969</v>
      </c>
      <c r="B6386" s="104" t="s">
        <v>7609</v>
      </c>
      <c r="C6386" t="s">
        <v>7941</v>
      </c>
    </row>
    <row r="6387" spans="1:3">
      <c r="A6387" t="s">
        <v>4969</v>
      </c>
      <c r="B6387" s="104" t="s">
        <v>7610</v>
      </c>
      <c r="C6387" t="s">
        <v>7941</v>
      </c>
    </row>
    <row r="6388" spans="1:3">
      <c r="A6388" t="s">
        <v>4969</v>
      </c>
      <c r="B6388" s="104" t="s">
        <v>7611</v>
      </c>
      <c r="C6388" t="s">
        <v>7941</v>
      </c>
    </row>
    <row r="6389" spans="1:3">
      <c r="A6389" t="s">
        <v>4970</v>
      </c>
      <c r="B6389" s="104" t="s">
        <v>6585</v>
      </c>
      <c r="C6389" t="s">
        <v>7941</v>
      </c>
    </row>
    <row r="6390" spans="1:3">
      <c r="A6390" t="s">
        <v>4971</v>
      </c>
      <c r="B6390" s="104" t="s">
        <v>678</v>
      </c>
      <c r="C6390" t="s">
        <v>7941</v>
      </c>
    </row>
    <row r="6391" spans="1:3">
      <c r="A6391" t="s">
        <v>4971</v>
      </c>
      <c r="B6391" s="104" t="s">
        <v>679</v>
      </c>
      <c r="C6391" t="s">
        <v>7941</v>
      </c>
    </row>
    <row r="6392" spans="1:3">
      <c r="A6392" t="s">
        <v>4959</v>
      </c>
      <c r="B6392" s="104" t="s">
        <v>7612</v>
      </c>
      <c r="C6392" t="s">
        <v>7941</v>
      </c>
    </row>
    <row r="6393" spans="1:3">
      <c r="A6393" t="s">
        <v>4972</v>
      </c>
      <c r="B6393" s="104" t="s">
        <v>6637</v>
      </c>
      <c r="C6393" t="s">
        <v>7941</v>
      </c>
    </row>
    <row r="6394" spans="1:3">
      <c r="A6394" t="s">
        <v>4973</v>
      </c>
      <c r="B6394" s="104" t="s">
        <v>6494</v>
      </c>
      <c r="C6394" t="s">
        <v>7941</v>
      </c>
    </row>
    <row r="6395" spans="1:3">
      <c r="A6395" t="s">
        <v>4974</v>
      </c>
      <c r="B6395" s="104" t="s">
        <v>6641</v>
      </c>
      <c r="C6395" t="s">
        <v>7941</v>
      </c>
    </row>
    <row r="6396" spans="1:3">
      <c r="A6396" t="s">
        <v>4975</v>
      </c>
      <c r="B6396" s="104" t="s">
        <v>6382</v>
      </c>
      <c r="C6396" t="s">
        <v>7941</v>
      </c>
    </row>
    <row r="6397" spans="1:3">
      <c r="A6397" t="s">
        <v>7860</v>
      </c>
      <c r="B6397" s="104" t="s">
        <v>7613</v>
      </c>
      <c r="C6397" t="s">
        <v>7941</v>
      </c>
    </row>
    <row r="6398" spans="1:3">
      <c r="A6398" t="s">
        <v>7851</v>
      </c>
      <c r="B6398" s="104" t="s">
        <v>7614</v>
      </c>
      <c r="C6398" t="s">
        <v>7941</v>
      </c>
    </row>
    <row r="6399" spans="1:3">
      <c r="A6399" t="s">
        <v>7851</v>
      </c>
      <c r="B6399" s="104" t="s">
        <v>7615</v>
      </c>
      <c r="C6399" t="s">
        <v>7941</v>
      </c>
    </row>
    <row r="6400" spans="1:3">
      <c r="A6400" t="s">
        <v>7851</v>
      </c>
      <c r="B6400" s="104" t="s">
        <v>2059</v>
      </c>
      <c r="C6400" t="s">
        <v>7941</v>
      </c>
    </row>
    <row r="6401" spans="1:3">
      <c r="A6401" t="s">
        <v>7861</v>
      </c>
      <c r="B6401" s="104" t="s">
        <v>686</v>
      </c>
      <c r="C6401" t="s">
        <v>7941</v>
      </c>
    </row>
    <row r="6402" spans="1:3">
      <c r="A6402" t="s">
        <v>7851</v>
      </c>
      <c r="B6402" s="104" t="s">
        <v>7616</v>
      </c>
      <c r="C6402" t="s">
        <v>7941</v>
      </c>
    </row>
    <row r="6403" spans="1:3">
      <c r="A6403" t="s">
        <v>4959</v>
      </c>
      <c r="B6403" s="104" t="s">
        <v>7617</v>
      </c>
      <c r="C6403" t="s">
        <v>7941</v>
      </c>
    </row>
    <row r="6404" spans="1:3">
      <c r="A6404" t="s">
        <v>7851</v>
      </c>
      <c r="B6404" s="104" t="s">
        <v>7618</v>
      </c>
      <c r="C6404" t="s">
        <v>7941</v>
      </c>
    </row>
    <row r="6405" spans="1:3">
      <c r="A6405" t="s">
        <v>7851</v>
      </c>
      <c r="B6405" s="104" t="s">
        <v>7619</v>
      </c>
      <c r="C6405" t="s">
        <v>7941</v>
      </c>
    </row>
    <row r="6406" spans="1:3">
      <c r="A6406" t="s">
        <v>7851</v>
      </c>
      <c r="B6406" s="104" t="s">
        <v>7620</v>
      </c>
      <c r="C6406" t="s">
        <v>7941</v>
      </c>
    </row>
    <row r="6407" spans="1:3">
      <c r="A6407" t="s">
        <v>7851</v>
      </c>
      <c r="B6407" s="104" t="s">
        <v>7621</v>
      </c>
      <c r="C6407" t="s">
        <v>7941</v>
      </c>
    </row>
    <row r="6408" spans="1:3">
      <c r="A6408" t="s">
        <v>7851</v>
      </c>
      <c r="B6408" s="104" t="s">
        <v>7622</v>
      </c>
      <c r="C6408" t="s">
        <v>7941</v>
      </c>
    </row>
    <row r="6409" spans="1:3">
      <c r="A6409" t="s">
        <v>7851</v>
      </c>
      <c r="B6409" s="104" t="s">
        <v>7623</v>
      </c>
      <c r="C6409" t="s">
        <v>7941</v>
      </c>
    </row>
    <row r="6410" spans="1:3">
      <c r="A6410" t="s">
        <v>7851</v>
      </c>
      <c r="B6410" s="104" t="s">
        <v>7624</v>
      </c>
      <c r="C6410" t="s">
        <v>7941</v>
      </c>
    </row>
    <row r="6411" spans="1:3">
      <c r="A6411" t="s">
        <v>7851</v>
      </c>
      <c r="B6411" s="104" t="s">
        <v>7625</v>
      </c>
      <c r="C6411" t="s">
        <v>7941</v>
      </c>
    </row>
    <row r="6412" spans="1:3">
      <c r="A6412" t="s">
        <v>7851</v>
      </c>
      <c r="B6412" s="104" t="s">
        <v>7626</v>
      </c>
      <c r="C6412" t="s">
        <v>7941</v>
      </c>
    </row>
    <row r="6413" spans="1:3">
      <c r="A6413" t="s">
        <v>7851</v>
      </c>
      <c r="B6413" s="104" t="s">
        <v>1335</v>
      </c>
      <c r="C6413" t="s">
        <v>7941</v>
      </c>
    </row>
    <row r="6414" spans="1:3">
      <c r="A6414" t="s">
        <v>7851</v>
      </c>
      <c r="B6414" s="104" t="s">
        <v>1336</v>
      </c>
      <c r="C6414" t="s">
        <v>7941</v>
      </c>
    </row>
    <row r="6415" spans="1:3">
      <c r="A6415" t="s">
        <v>7851</v>
      </c>
      <c r="B6415" s="104" t="s">
        <v>1337</v>
      </c>
      <c r="C6415" t="s">
        <v>7941</v>
      </c>
    </row>
    <row r="6416" spans="1:3">
      <c r="A6416" t="s">
        <v>7851</v>
      </c>
      <c r="B6416" s="104" t="s">
        <v>1338</v>
      </c>
      <c r="C6416" t="s">
        <v>7941</v>
      </c>
    </row>
    <row r="6417" spans="1:3">
      <c r="A6417" t="s">
        <v>7851</v>
      </c>
      <c r="B6417" s="104" t="s">
        <v>1339</v>
      </c>
      <c r="C6417" t="s">
        <v>7941</v>
      </c>
    </row>
    <row r="6418" spans="1:3">
      <c r="A6418" t="s">
        <v>7851</v>
      </c>
      <c r="B6418" s="104" t="s">
        <v>1340</v>
      </c>
      <c r="C6418" t="s">
        <v>7941</v>
      </c>
    </row>
    <row r="6419" spans="1:3">
      <c r="A6419" t="s">
        <v>7851</v>
      </c>
      <c r="B6419" s="104" t="s">
        <v>1341</v>
      </c>
      <c r="C6419" t="s">
        <v>7941</v>
      </c>
    </row>
    <row r="6420" spans="1:3">
      <c r="A6420" t="s">
        <v>7862</v>
      </c>
      <c r="B6420" s="104" t="s">
        <v>6628</v>
      </c>
      <c r="C6420" t="s">
        <v>7941</v>
      </c>
    </row>
    <row r="6421" spans="1:3">
      <c r="A6421" t="s">
        <v>4976</v>
      </c>
      <c r="B6421" s="104" t="s">
        <v>6642</v>
      </c>
      <c r="C6421" t="s">
        <v>7941</v>
      </c>
    </row>
    <row r="6422" spans="1:3">
      <c r="A6422" t="s">
        <v>4977</v>
      </c>
      <c r="B6422" s="104" t="s">
        <v>6643</v>
      </c>
      <c r="C6422" t="s">
        <v>7941</v>
      </c>
    </row>
    <row r="6423" spans="1:3">
      <c r="A6423" t="s">
        <v>7863</v>
      </c>
      <c r="B6423" s="104" t="s">
        <v>6644</v>
      </c>
      <c r="C6423" t="s">
        <v>7941</v>
      </c>
    </row>
    <row r="6424" spans="1:3">
      <c r="A6424" t="s">
        <v>7851</v>
      </c>
      <c r="B6424" s="104" t="s">
        <v>689</v>
      </c>
      <c r="C6424" t="s">
        <v>7941</v>
      </c>
    </row>
    <row r="6425" spans="1:3">
      <c r="A6425" t="s">
        <v>7864</v>
      </c>
      <c r="B6425" s="104" t="s">
        <v>690</v>
      </c>
      <c r="C6425" t="s">
        <v>7941</v>
      </c>
    </row>
    <row r="6426" spans="1:3">
      <c r="A6426" t="s">
        <v>4978</v>
      </c>
      <c r="B6426" s="104" t="s">
        <v>691</v>
      </c>
      <c r="C6426" t="s">
        <v>7941</v>
      </c>
    </row>
    <row r="6427" spans="1:3">
      <c r="A6427" t="s">
        <v>1342</v>
      </c>
      <c r="B6427" s="104" t="s">
        <v>692</v>
      </c>
      <c r="C6427" t="s">
        <v>7941</v>
      </c>
    </row>
    <row r="6428" spans="1:3">
      <c r="A6428" t="s">
        <v>1342</v>
      </c>
      <c r="B6428" s="104" t="s">
        <v>693</v>
      </c>
      <c r="C6428" t="s">
        <v>7941</v>
      </c>
    </row>
    <row r="6429" spans="1:3">
      <c r="A6429" t="s">
        <v>1342</v>
      </c>
      <c r="B6429" s="104" t="s">
        <v>694</v>
      </c>
      <c r="C6429" t="s">
        <v>7941</v>
      </c>
    </row>
    <row r="6430" spans="1:3">
      <c r="A6430" t="s">
        <v>7865</v>
      </c>
      <c r="B6430" s="104" t="s">
        <v>6634</v>
      </c>
      <c r="C6430" t="s">
        <v>7941</v>
      </c>
    </row>
    <row r="6431" spans="1:3">
      <c r="A6431" t="s">
        <v>7851</v>
      </c>
      <c r="B6431" s="104" t="s">
        <v>6646</v>
      </c>
      <c r="C6431" t="s">
        <v>7941</v>
      </c>
    </row>
    <row r="6432" spans="1:3">
      <c r="A6432" t="s">
        <v>7866</v>
      </c>
      <c r="B6432" s="104" t="s">
        <v>6647</v>
      </c>
      <c r="C6432" t="s">
        <v>7941</v>
      </c>
    </row>
    <row r="6433" spans="1:3">
      <c r="A6433" t="s">
        <v>4979</v>
      </c>
      <c r="B6433" s="104" t="s">
        <v>699</v>
      </c>
      <c r="C6433" t="s">
        <v>7941</v>
      </c>
    </row>
    <row r="6434" spans="1:3">
      <c r="A6434" t="s">
        <v>4980</v>
      </c>
      <c r="B6434" s="104" t="s">
        <v>6650</v>
      </c>
      <c r="C6434" t="s">
        <v>7941</v>
      </c>
    </row>
    <row r="6435" spans="1:3">
      <c r="A6435" t="s">
        <v>7508</v>
      </c>
      <c r="B6435" s="104" t="s">
        <v>705</v>
      </c>
      <c r="C6435" t="s">
        <v>7941</v>
      </c>
    </row>
    <row r="6436" spans="1:3">
      <c r="A6436" t="s">
        <v>7508</v>
      </c>
      <c r="B6436" s="104" t="s">
        <v>1343</v>
      </c>
      <c r="C6436" t="s">
        <v>7941</v>
      </c>
    </row>
    <row r="6437" spans="1:3">
      <c r="A6437" t="s">
        <v>7508</v>
      </c>
      <c r="B6437" s="104" t="s">
        <v>1344</v>
      </c>
      <c r="C6437" t="s">
        <v>7941</v>
      </c>
    </row>
    <row r="6438" spans="1:3">
      <c r="A6438" t="s">
        <v>7508</v>
      </c>
      <c r="B6438" s="104" t="s">
        <v>1345</v>
      </c>
      <c r="C6438" t="s">
        <v>7941</v>
      </c>
    </row>
    <row r="6439" spans="1:3">
      <c r="A6439" t="s">
        <v>7508</v>
      </c>
      <c r="B6439" s="104" t="s">
        <v>1346</v>
      </c>
      <c r="C6439" t="s">
        <v>7941</v>
      </c>
    </row>
    <row r="6440" spans="1:3">
      <c r="A6440" t="s">
        <v>4981</v>
      </c>
      <c r="B6440" s="104" t="s">
        <v>1347</v>
      </c>
      <c r="C6440" t="s">
        <v>7941</v>
      </c>
    </row>
    <row r="6441" spans="1:3">
      <c r="A6441" t="s">
        <v>4982</v>
      </c>
      <c r="B6441" s="104" t="s">
        <v>1348</v>
      </c>
      <c r="C6441" t="s">
        <v>7941</v>
      </c>
    </row>
    <row r="6442" spans="1:3">
      <c r="A6442" t="s">
        <v>7508</v>
      </c>
      <c r="B6442" s="104" t="s">
        <v>1349</v>
      </c>
      <c r="C6442" t="s">
        <v>7941</v>
      </c>
    </row>
    <row r="6443" spans="1:3">
      <c r="A6443" t="s">
        <v>7508</v>
      </c>
      <c r="B6443" s="104" t="s">
        <v>1350</v>
      </c>
      <c r="C6443" t="s">
        <v>7941</v>
      </c>
    </row>
    <row r="6444" spans="1:3">
      <c r="A6444" t="s">
        <v>7508</v>
      </c>
      <c r="B6444" s="104" t="s">
        <v>1351</v>
      </c>
      <c r="C6444" t="s">
        <v>7941</v>
      </c>
    </row>
    <row r="6445" spans="1:3">
      <c r="A6445" t="s">
        <v>7508</v>
      </c>
      <c r="B6445" s="104" t="s">
        <v>1352</v>
      </c>
      <c r="C6445" t="s">
        <v>7941</v>
      </c>
    </row>
    <row r="6446" spans="1:3">
      <c r="A6446" t="s">
        <v>7508</v>
      </c>
      <c r="B6446" s="104" t="s">
        <v>1353</v>
      </c>
      <c r="C6446" t="s">
        <v>7941</v>
      </c>
    </row>
    <row r="6447" spans="1:3">
      <c r="A6447" t="s">
        <v>7508</v>
      </c>
      <c r="B6447" s="104" t="s">
        <v>1354</v>
      </c>
      <c r="C6447" t="s">
        <v>7941</v>
      </c>
    </row>
    <row r="6448" spans="1:3">
      <c r="A6448" t="s">
        <v>7508</v>
      </c>
      <c r="B6448" s="104" t="s">
        <v>1355</v>
      </c>
      <c r="C6448" t="s">
        <v>7941</v>
      </c>
    </row>
    <row r="6449" spans="1:3">
      <c r="A6449" t="s">
        <v>7508</v>
      </c>
      <c r="B6449" s="104" t="s">
        <v>1356</v>
      </c>
      <c r="C6449" t="s">
        <v>7941</v>
      </c>
    </row>
    <row r="6450" spans="1:3">
      <c r="A6450" t="s">
        <v>7508</v>
      </c>
      <c r="B6450" s="104" t="s">
        <v>1357</v>
      </c>
      <c r="C6450" t="s">
        <v>7941</v>
      </c>
    </row>
    <row r="6451" spans="1:3">
      <c r="A6451" t="s">
        <v>7508</v>
      </c>
      <c r="B6451" s="104" t="s">
        <v>1358</v>
      </c>
      <c r="C6451" t="s">
        <v>7941</v>
      </c>
    </row>
    <row r="6452" spans="1:3">
      <c r="A6452" t="s">
        <v>7508</v>
      </c>
      <c r="B6452" s="104" t="s">
        <v>1359</v>
      </c>
      <c r="C6452" t="s">
        <v>7941</v>
      </c>
    </row>
    <row r="6453" spans="1:3">
      <c r="A6453" t="s">
        <v>7508</v>
      </c>
      <c r="B6453" s="104" t="s">
        <v>1360</v>
      </c>
      <c r="C6453" t="s">
        <v>7941</v>
      </c>
    </row>
    <row r="6454" spans="1:3">
      <c r="A6454" t="s">
        <v>7508</v>
      </c>
      <c r="B6454" s="104" t="s">
        <v>1361</v>
      </c>
      <c r="C6454" t="s">
        <v>7941</v>
      </c>
    </row>
    <row r="6455" spans="1:3">
      <c r="A6455" t="s">
        <v>7508</v>
      </c>
      <c r="B6455" s="104" t="s">
        <v>1362</v>
      </c>
      <c r="C6455" t="s">
        <v>7941</v>
      </c>
    </row>
    <row r="6456" spans="1:3">
      <c r="A6456" t="s">
        <v>7508</v>
      </c>
      <c r="B6456" s="104" t="s">
        <v>1363</v>
      </c>
      <c r="C6456" t="s">
        <v>7941</v>
      </c>
    </row>
    <row r="6457" spans="1:3">
      <c r="A6457" t="s">
        <v>7508</v>
      </c>
      <c r="B6457" s="104" t="s">
        <v>1364</v>
      </c>
      <c r="C6457" t="s">
        <v>7941</v>
      </c>
    </row>
    <row r="6458" spans="1:3">
      <c r="A6458" t="s">
        <v>7508</v>
      </c>
      <c r="B6458" s="104" t="s">
        <v>1365</v>
      </c>
      <c r="C6458" t="s">
        <v>7941</v>
      </c>
    </row>
    <row r="6459" spans="1:3">
      <c r="A6459" t="s">
        <v>7508</v>
      </c>
      <c r="B6459" s="104" t="s">
        <v>1366</v>
      </c>
      <c r="C6459" t="s">
        <v>7941</v>
      </c>
    </row>
    <row r="6460" spans="1:3">
      <c r="A6460" t="s">
        <v>7508</v>
      </c>
      <c r="B6460" s="104" t="s">
        <v>1367</v>
      </c>
      <c r="C6460" t="s">
        <v>7941</v>
      </c>
    </row>
    <row r="6461" spans="1:3">
      <c r="A6461" t="s">
        <v>7508</v>
      </c>
      <c r="B6461" s="104" t="s">
        <v>1368</v>
      </c>
      <c r="C6461" t="s">
        <v>7941</v>
      </c>
    </row>
    <row r="6462" spans="1:3">
      <c r="A6462" t="s">
        <v>7508</v>
      </c>
      <c r="B6462" s="104" t="s">
        <v>1369</v>
      </c>
      <c r="C6462" t="s">
        <v>7941</v>
      </c>
    </row>
    <row r="6463" spans="1:3">
      <c r="A6463" t="s">
        <v>7508</v>
      </c>
      <c r="B6463" s="104" t="s">
        <v>1370</v>
      </c>
      <c r="C6463" t="s">
        <v>7941</v>
      </c>
    </row>
    <row r="6464" spans="1:3">
      <c r="A6464" t="s">
        <v>7508</v>
      </c>
      <c r="B6464" s="104" t="s">
        <v>1371</v>
      </c>
      <c r="C6464" t="s">
        <v>7941</v>
      </c>
    </row>
    <row r="6465" spans="1:3">
      <c r="A6465" t="s">
        <v>7508</v>
      </c>
      <c r="B6465" s="104" t="s">
        <v>1372</v>
      </c>
      <c r="C6465" t="s">
        <v>7941</v>
      </c>
    </row>
    <row r="6466" spans="1:3">
      <c r="A6466" t="s">
        <v>4983</v>
      </c>
      <c r="B6466" s="104" t="s">
        <v>1373</v>
      </c>
      <c r="C6466" t="s">
        <v>7941</v>
      </c>
    </row>
    <row r="6467" spans="1:3">
      <c r="A6467" t="s">
        <v>7508</v>
      </c>
      <c r="B6467" s="104" t="s">
        <v>1374</v>
      </c>
      <c r="C6467" t="s">
        <v>7941</v>
      </c>
    </row>
    <row r="6468" spans="1:3">
      <c r="A6468" t="s">
        <v>6948</v>
      </c>
      <c r="B6468" s="104" t="s">
        <v>6534</v>
      </c>
      <c r="C6468" t="s">
        <v>7941</v>
      </c>
    </row>
    <row r="6469" spans="1:3">
      <c r="A6469" t="s">
        <v>4984</v>
      </c>
      <c r="B6469" s="104" t="s">
        <v>6488</v>
      </c>
      <c r="C6469" t="s">
        <v>7941</v>
      </c>
    </row>
    <row r="6470" spans="1:3">
      <c r="A6470" t="s">
        <v>127</v>
      </c>
      <c r="B6470" s="104" t="s">
        <v>1375</v>
      </c>
      <c r="C6470" t="s">
        <v>7941</v>
      </c>
    </row>
    <row r="6471" spans="1:3">
      <c r="A6471" t="s">
        <v>127</v>
      </c>
      <c r="B6471" s="104" t="s">
        <v>1376</v>
      </c>
      <c r="C6471" t="s">
        <v>7941</v>
      </c>
    </row>
    <row r="6472" spans="1:3">
      <c r="A6472" t="s">
        <v>4985</v>
      </c>
      <c r="B6472" s="104" t="s">
        <v>1377</v>
      </c>
      <c r="C6472" t="s">
        <v>7941</v>
      </c>
    </row>
    <row r="6473" spans="1:3">
      <c r="A6473" t="s">
        <v>4725</v>
      </c>
      <c r="B6473" s="104" t="s">
        <v>1378</v>
      </c>
      <c r="C6473" t="s">
        <v>7941</v>
      </c>
    </row>
    <row r="6474" spans="1:3">
      <c r="A6474" t="s">
        <v>7867</v>
      </c>
      <c r="B6474" s="104" t="s">
        <v>6662</v>
      </c>
      <c r="C6474" t="s">
        <v>7941</v>
      </c>
    </row>
    <row r="6475" spans="1:3">
      <c r="A6475" t="s">
        <v>4986</v>
      </c>
      <c r="B6475" s="104" t="s">
        <v>6624</v>
      </c>
      <c r="C6475" t="s">
        <v>7941</v>
      </c>
    </row>
    <row r="6476" spans="1:3">
      <c r="A6476" t="s">
        <v>4987</v>
      </c>
      <c r="B6476" s="104" t="s">
        <v>6406</v>
      </c>
      <c r="C6476" t="s">
        <v>7941</v>
      </c>
    </row>
    <row r="6477" spans="1:3">
      <c r="A6477" t="s">
        <v>4988</v>
      </c>
      <c r="B6477" s="104" t="s">
        <v>6663</v>
      </c>
      <c r="C6477" t="s">
        <v>7941</v>
      </c>
    </row>
    <row r="6478" spans="1:3">
      <c r="A6478" t="s">
        <v>4989</v>
      </c>
      <c r="B6478" s="104" t="s">
        <v>6665</v>
      </c>
      <c r="C6478" t="s">
        <v>7941</v>
      </c>
    </row>
    <row r="6479" spans="1:3">
      <c r="A6479" t="s">
        <v>4990</v>
      </c>
      <c r="B6479" s="104" t="s">
        <v>6667</v>
      </c>
      <c r="C6479" t="s">
        <v>7941</v>
      </c>
    </row>
    <row r="6480" spans="1:3">
      <c r="A6480" t="s">
        <v>4991</v>
      </c>
      <c r="B6480" s="104" t="s">
        <v>1379</v>
      </c>
      <c r="C6480" t="s">
        <v>7941</v>
      </c>
    </row>
    <row r="6481" spans="1:3">
      <c r="A6481" t="s">
        <v>4991</v>
      </c>
      <c r="B6481" s="104" t="s">
        <v>1380</v>
      </c>
      <c r="C6481" t="s">
        <v>7941</v>
      </c>
    </row>
    <row r="6482" spans="1:3">
      <c r="A6482" t="s">
        <v>4906</v>
      </c>
      <c r="B6482" s="104" t="s">
        <v>727</v>
      </c>
      <c r="C6482" t="s">
        <v>7941</v>
      </c>
    </row>
    <row r="6483" spans="1:3">
      <c r="A6483" t="s">
        <v>4906</v>
      </c>
      <c r="B6483" s="104" t="s">
        <v>1381</v>
      </c>
      <c r="C6483" t="s">
        <v>7941</v>
      </c>
    </row>
    <row r="6484" spans="1:3">
      <c r="A6484" t="s">
        <v>7288</v>
      </c>
      <c r="B6484" s="104" t="s">
        <v>729</v>
      </c>
      <c r="C6484" t="s">
        <v>7941</v>
      </c>
    </row>
    <row r="6485" spans="1:3">
      <c r="A6485" t="s">
        <v>7288</v>
      </c>
      <c r="B6485" s="104" t="s">
        <v>1382</v>
      </c>
      <c r="C6485" t="s">
        <v>7941</v>
      </c>
    </row>
    <row r="6486" spans="1:3">
      <c r="A6486" t="s">
        <v>4906</v>
      </c>
      <c r="B6486" s="104" t="s">
        <v>1383</v>
      </c>
      <c r="C6486" t="s">
        <v>7941</v>
      </c>
    </row>
    <row r="6487" spans="1:3">
      <c r="A6487" t="s">
        <v>7288</v>
      </c>
      <c r="B6487" s="104" t="s">
        <v>1384</v>
      </c>
      <c r="C6487" t="s">
        <v>7941</v>
      </c>
    </row>
    <row r="6488" spans="1:3">
      <c r="A6488" t="s">
        <v>7288</v>
      </c>
      <c r="B6488" s="104" t="s">
        <v>1385</v>
      </c>
      <c r="C6488" t="s">
        <v>7941</v>
      </c>
    </row>
    <row r="6489" spans="1:3">
      <c r="A6489" t="s">
        <v>4725</v>
      </c>
      <c r="B6489" s="104" t="s">
        <v>2203</v>
      </c>
      <c r="C6489" t="s">
        <v>7941</v>
      </c>
    </row>
    <row r="6490" spans="1:3">
      <c r="A6490" t="s">
        <v>4725</v>
      </c>
      <c r="B6490" s="104" t="s">
        <v>6530</v>
      </c>
      <c r="C6490" t="s">
        <v>7941</v>
      </c>
    </row>
    <row r="6491" spans="1:3">
      <c r="A6491" t="s">
        <v>4725</v>
      </c>
      <c r="B6491" s="104" t="s">
        <v>6673</v>
      </c>
      <c r="C6491" t="s">
        <v>7941</v>
      </c>
    </row>
    <row r="6492" spans="1:3">
      <c r="A6492" t="s">
        <v>4725</v>
      </c>
      <c r="B6492" s="104" t="s">
        <v>6675</v>
      </c>
      <c r="C6492" t="s">
        <v>7941</v>
      </c>
    </row>
    <row r="6493" spans="1:3">
      <c r="A6493" t="s">
        <v>4725</v>
      </c>
      <c r="B6493" s="104" t="s">
        <v>6677</v>
      </c>
      <c r="C6493" t="s">
        <v>7941</v>
      </c>
    </row>
    <row r="6494" spans="1:3">
      <c r="A6494" t="s">
        <v>4725</v>
      </c>
      <c r="B6494" s="104" t="s">
        <v>2371</v>
      </c>
      <c r="C6494" t="s">
        <v>7941</v>
      </c>
    </row>
    <row r="6495" spans="1:3">
      <c r="A6495" t="s">
        <v>4725</v>
      </c>
      <c r="B6495" s="104" t="s">
        <v>2405</v>
      </c>
      <c r="C6495" t="s">
        <v>7941</v>
      </c>
    </row>
    <row r="6496" spans="1:3">
      <c r="A6496" t="s">
        <v>4725</v>
      </c>
      <c r="B6496" s="104" t="s">
        <v>2347</v>
      </c>
      <c r="C6496" t="s">
        <v>7941</v>
      </c>
    </row>
    <row r="6497" spans="1:3">
      <c r="A6497" t="s">
        <v>4725</v>
      </c>
      <c r="B6497" s="104" t="s">
        <v>2352</v>
      </c>
      <c r="C6497" t="s">
        <v>7941</v>
      </c>
    </row>
    <row r="6498" spans="1:3">
      <c r="A6498" t="s">
        <v>4725</v>
      </c>
      <c r="B6498" s="104" t="s">
        <v>2354</v>
      </c>
      <c r="C6498" t="s">
        <v>7941</v>
      </c>
    </row>
    <row r="6499" spans="1:3">
      <c r="A6499" t="s">
        <v>4725</v>
      </c>
      <c r="B6499" s="104" t="s">
        <v>2359</v>
      </c>
      <c r="C6499" t="s">
        <v>7941</v>
      </c>
    </row>
    <row r="6500" spans="1:3">
      <c r="A6500" t="s">
        <v>4725</v>
      </c>
      <c r="B6500" s="104" t="s">
        <v>2362</v>
      </c>
      <c r="C6500" t="s">
        <v>7941</v>
      </c>
    </row>
    <row r="6501" spans="1:3">
      <c r="A6501" t="s">
        <v>4725</v>
      </c>
      <c r="B6501" s="104" t="s">
        <v>2365</v>
      </c>
      <c r="C6501" t="s">
        <v>7941</v>
      </c>
    </row>
    <row r="6502" spans="1:3">
      <c r="A6502" t="s">
        <v>4725</v>
      </c>
      <c r="B6502" s="104" t="s">
        <v>2368</v>
      </c>
      <c r="C6502" t="s">
        <v>7941</v>
      </c>
    </row>
    <row r="6503" spans="1:3">
      <c r="A6503" t="s">
        <v>4725</v>
      </c>
      <c r="B6503" s="104" t="s">
        <v>2374</v>
      </c>
      <c r="C6503" t="s">
        <v>7941</v>
      </c>
    </row>
    <row r="6504" spans="1:3">
      <c r="A6504" t="s">
        <v>4725</v>
      </c>
      <c r="B6504" s="104" t="s">
        <v>2377</v>
      </c>
      <c r="C6504" t="s">
        <v>7941</v>
      </c>
    </row>
    <row r="6505" spans="1:3">
      <c r="A6505" t="s">
        <v>4725</v>
      </c>
      <c r="B6505" s="104" t="s">
        <v>2379</v>
      </c>
      <c r="C6505" t="s">
        <v>7941</v>
      </c>
    </row>
    <row r="6506" spans="1:3">
      <c r="A6506" t="s">
        <v>4725</v>
      </c>
      <c r="B6506" s="104" t="s">
        <v>2385</v>
      </c>
      <c r="C6506" t="s">
        <v>7941</v>
      </c>
    </row>
    <row r="6507" spans="1:3">
      <c r="A6507" t="s">
        <v>4725</v>
      </c>
      <c r="B6507" s="104" t="s">
        <v>2388</v>
      </c>
      <c r="C6507" t="s">
        <v>7941</v>
      </c>
    </row>
    <row r="6508" spans="1:3">
      <c r="A6508" t="s">
        <v>4725</v>
      </c>
      <c r="B6508" s="104" t="s">
        <v>2391</v>
      </c>
      <c r="C6508" t="s">
        <v>7941</v>
      </c>
    </row>
    <row r="6509" spans="1:3">
      <c r="A6509" t="s">
        <v>4725</v>
      </c>
      <c r="B6509" s="104" t="s">
        <v>2394</v>
      </c>
      <c r="C6509" t="s">
        <v>7941</v>
      </c>
    </row>
    <row r="6510" spans="1:3">
      <c r="A6510" t="s">
        <v>4725</v>
      </c>
      <c r="B6510" s="104" t="s">
        <v>2399</v>
      </c>
      <c r="C6510" t="s">
        <v>7941</v>
      </c>
    </row>
    <row r="6511" spans="1:3">
      <c r="A6511" t="s">
        <v>4725</v>
      </c>
      <c r="B6511" s="104" t="s">
        <v>2402</v>
      </c>
      <c r="C6511" t="s">
        <v>7941</v>
      </c>
    </row>
    <row r="6512" spans="1:3">
      <c r="A6512" t="s">
        <v>4725</v>
      </c>
      <c r="B6512" s="104" t="s">
        <v>6683</v>
      </c>
      <c r="C6512" t="s">
        <v>7941</v>
      </c>
    </row>
    <row r="6513" spans="1:3">
      <c r="A6513" t="s">
        <v>4725</v>
      </c>
      <c r="B6513" s="104" t="s">
        <v>6685</v>
      </c>
      <c r="C6513" t="s">
        <v>7941</v>
      </c>
    </row>
    <row r="6514" spans="1:3">
      <c r="A6514" t="s">
        <v>4725</v>
      </c>
      <c r="B6514" s="104" t="s">
        <v>6687</v>
      </c>
      <c r="C6514" t="s">
        <v>7941</v>
      </c>
    </row>
    <row r="6515" spans="1:3">
      <c r="A6515" t="s">
        <v>4725</v>
      </c>
      <c r="B6515" s="104" t="s">
        <v>6689</v>
      </c>
      <c r="C6515" t="s">
        <v>7941</v>
      </c>
    </row>
    <row r="6516" spans="1:3">
      <c r="A6516" t="s">
        <v>4725</v>
      </c>
      <c r="B6516" s="104" t="s">
        <v>6690</v>
      </c>
      <c r="C6516" t="s">
        <v>7941</v>
      </c>
    </row>
    <row r="6517" spans="1:3">
      <c r="A6517" t="s">
        <v>4725</v>
      </c>
      <c r="B6517" s="104" t="s">
        <v>6691</v>
      </c>
      <c r="C6517" t="s">
        <v>7941</v>
      </c>
    </row>
    <row r="6518" spans="1:3">
      <c r="A6518" t="s">
        <v>4725</v>
      </c>
      <c r="B6518" s="104" t="s">
        <v>6693</v>
      </c>
      <c r="C6518" t="s">
        <v>7941</v>
      </c>
    </row>
    <row r="6519" spans="1:3">
      <c r="A6519" t="s">
        <v>4725</v>
      </c>
      <c r="B6519" s="104" t="s">
        <v>6695</v>
      </c>
      <c r="C6519" t="s">
        <v>7941</v>
      </c>
    </row>
    <row r="6520" spans="1:3">
      <c r="A6520" t="s">
        <v>4725</v>
      </c>
      <c r="B6520" s="104" t="s">
        <v>6696</v>
      </c>
      <c r="C6520" t="s">
        <v>7941</v>
      </c>
    </row>
    <row r="6521" spans="1:3">
      <c r="A6521" t="s">
        <v>4725</v>
      </c>
      <c r="B6521" s="104" t="s">
        <v>6697</v>
      </c>
      <c r="C6521" t="s">
        <v>7941</v>
      </c>
    </row>
    <row r="6522" spans="1:3">
      <c r="A6522" t="s">
        <v>4725</v>
      </c>
      <c r="B6522" s="104" t="s">
        <v>6698</v>
      </c>
      <c r="C6522" t="s">
        <v>7941</v>
      </c>
    </row>
    <row r="6523" spans="1:3">
      <c r="A6523" t="s">
        <v>4725</v>
      </c>
      <c r="B6523" s="104" t="s">
        <v>6699</v>
      </c>
      <c r="C6523" t="s">
        <v>7941</v>
      </c>
    </row>
    <row r="6524" spans="1:3">
      <c r="A6524" t="s">
        <v>4725</v>
      </c>
      <c r="B6524" s="104" t="s">
        <v>6701</v>
      </c>
      <c r="C6524" t="s">
        <v>7941</v>
      </c>
    </row>
    <row r="6525" spans="1:3">
      <c r="A6525" t="s">
        <v>4725</v>
      </c>
      <c r="B6525" s="104" t="s">
        <v>6703</v>
      </c>
      <c r="C6525" t="s">
        <v>7941</v>
      </c>
    </row>
    <row r="6526" spans="1:3">
      <c r="A6526" t="s">
        <v>4725</v>
      </c>
      <c r="B6526" s="104" t="s">
        <v>6705</v>
      </c>
      <c r="C6526" t="s">
        <v>7941</v>
      </c>
    </row>
    <row r="6527" spans="1:3">
      <c r="A6527" t="s">
        <v>4725</v>
      </c>
      <c r="B6527" s="104" t="s">
        <v>6708</v>
      </c>
      <c r="C6527" t="s">
        <v>7941</v>
      </c>
    </row>
    <row r="6528" spans="1:3">
      <c r="A6528" t="s">
        <v>4725</v>
      </c>
      <c r="B6528" s="104" t="s">
        <v>6710</v>
      </c>
      <c r="C6528" t="s">
        <v>7941</v>
      </c>
    </row>
    <row r="6529" spans="1:3">
      <c r="A6529" t="s">
        <v>4725</v>
      </c>
      <c r="B6529" s="104" t="s">
        <v>6712</v>
      </c>
      <c r="C6529" t="s">
        <v>7941</v>
      </c>
    </row>
    <row r="6530" spans="1:3">
      <c r="A6530" t="s">
        <v>4725</v>
      </c>
      <c r="B6530" s="104" t="s">
        <v>2356</v>
      </c>
      <c r="C6530" t="s">
        <v>7941</v>
      </c>
    </row>
    <row r="6531" spans="1:3">
      <c r="A6531" t="s">
        <v>4725</v>
      </c>
      <c r="B6531" s="104" t="s">
        <v>2397</v>
      </c>
      <c r="C6531" t="s">
        <v>7941</v>
      </c>
    </row>
    <row r="6532" spans="1:3">
      <c r="A6532" t="s">
        <v>4725</v>
      </c>
      <c r="B6532" s="104" t="s">
        <v>6716</v>
      </c>
      <c r="C6532" t="s">
        <v>7941</v>
      </c>
    </row>
    <row r="6533" spans="1:3">
      <c r="A6533" t="s">
        <v>4725</v>
      </c>
      <c r="B6533" s="104" t="s">
        <v>2382</v>
      </c>
      <c r="C6533" t="s">
        <v>7941</v>
      </c>
    </row>
    <row r="6534" spans="1:3">
      <c r="A6534" t="s">
        <v>4725</v>
      </c>
      <c r="B6534" s="104" t="s">
        <v>6719</v>
      </c>
      <c r="C6534" t="s">
        <v>7941</v>
      </c>
    </row>
    <row r="6535" spans="1:3">
      <c r="A6535" t="s">
        <v>4725</v>
      </c>
      <c r="B6535" s="104" t="s">
        <v>6721</v>
      </c>
      <c r="C6535" t="s">
        <v>7941</v>
      </c>
    </row>
    <row r="6536" spans="1:3">
      <c r="A6536" t="s">
        <v>4725</v>
      </c>
      <c r="B6536" s="104" t="s">
        <v>6722</v>
      </c>
      <c r="C6536" t="s">
        <v>7941</v>
      </c>
    </row>
    <row r="6537" spans="1:3">
      <c r="A6537" t="s">
        <v>4725</v>
      </c>
      <c r="B6537" s="104" t="s">
        <v>2671</v>
      </c>
      <c r="C6537" t="s">
        <v>7941</v>
      </c>
    </row>
    <row r="6538" spans="1:3">
      <c r="A6538" t="s">
        <v>4725</v>
      </c>
      <c r="B6538" s="104" t="s">
        <v>2673</v>
      </c>
      <c r="C6538" t="s">
        <v>7941</v>
      </c>
    </row>
    <row r="6539" spans="1:3">
      <c r="A6539" t="s">
        <v>4725</v>
      </c>
      <c r="B6539" s="104" t="s">
        <v>2674</v>
      </c>
      <c r="C6539" t="s">
        <v>7941</v>
      </c>
    </row>
    <row r="6540" spans="1:3">
      <c r="A6540" t="s">
        <v>4725</v>
      </c>
      <c r="B6540" s="104" t="s">
        <v>2676</v>
      </c>
      <c r="C6540" t="s">
        <v>7941</v>
      </c>
    </row>
    <row r="6541" spans="1:3">
      <c r="A6541" t="s">
        <v>4725</v>
      </c>
      <c r="B6541" s="104" t="s">
        <v>2678</v>
      </c>
      <c r="C6541" t="s">
        <v>7941</v>
      </c>
    </row>
    <row r="6542" spans="1:3">
      <c r="A6542" t="s">
        <v>4725</v>
      </c>
      <c r="B6542" s="104" t="s">
        <v>2680</v>
      </c>
      <c r="C6542" t="s">
        <v>7941</v>
      </c>
    </row>
    <row r="6543" spans="1:3">
      <c r="A6543" t="s">
        <v>4725</v>
      </c>
      <c r="B6543" s="104" t="s">
        <v>2682</v>
      </c>
      <c r="C6543" t="s">
        <v>7941</v>
      </c>
    </row>
    <row r="6544" spans="1:3">
      <c r="A6544" t="s">
        <v>4725</v>
      </c>
      <c r="B6544" s="104" t="s">
        <v>2684</v>
      </c>
      <c r="C6544" t="s">
        <v>7941</v>
      </c>
    </row>
    <row r="6545" spans="1:3">
      <c r="A6545" t="s">
        <v>4725</v>
      </c>
      <c r="B6545" s="104" t="s">
        <v>2686</v>
      </c>
      <c r="C6545" t="s">
        <v>7941</v>
      </c>
    </row>
    <row r="6546" spans="1:3">
      <c r="A6546" t="s">
        <v>4725</v>
      </c>
      <c r="B6546" s="104" t="s">
        <v>2688</v>
      </c>
      <c r="C6546" t="s">
        <v>7941</v>
      </c>
    </row>
    <row r="6547" spans="1:3">
      <c r="A6547" t="s">
        <v>4725</v>
      </c>
      <c r="B6547" s="104" t="s">
        <v>2690</v>
      </c>
      <c r="C6547" t="s">
        <v>7941</v>
      </c>
    </row>
    <row r="6548" spans="1:3">
      <c r="A6548" t="s">
        <v>4725</v>
      </c>
      <c r="B6548" s="104" t="s">
        <v>2692</v>
      </c>
      <c r="C6548" t="s">
        <v>7941</v>
      </c>
    </row>
    <row r="6549" spans="1:3">
      <c r="A6549" t="s">
        <v>4725</v>
      </c>
      <c r="B6549" s="104" t="s">
        <v>2062</v>
      </c>
      <c r="C6549" t="s">
        <v>7941</v>
      </c>
    </row>
    <row r="6550" spans="1:3">
      <c r="A6550" t="s">
        <v>4992</v>
      </c>
      <c r="B6550" s="104" t="s">
        <v>2326</v>
      </c>
      <c r="C6550" t="s">
        <v>7941</v>
      </c>
    </row>
    <row r="6551" spans="1:3">
      <c r="A6551" t="s">
        <v>4992</v>
      </c>
      <c r="B6551" s="104" t="s">
        <v>6542</v>
      </c>
      <c r="C6551" t="s">
        <v>7941</v>
      </c>
    </row>
    <row r="6552" spans="1:3">
      <c r="A6552" t="s">
        <v>4992</v>
      </c>
      <c r="B6552" s="104" t="s">
        <v>2262</v>
      </c>
      <c r="C6552" t="s">
        <v>7941</v>
      </c>
    </row>
    <row r="6553" spans="1:3">
      <c r="A6553" t="s">
        <v>4992</v>
      </c>
      <c r="B6553" s="104" t="s">
        <v>6671</v>
      </c>
      <c r="C6553" t="s">
        <v>7941</v>
      </c>
    </row>
    <row r="6554" spans="1:3">
      <c r="A6554" t="s">
        <v>4992</v>
      </c>
      <c r="B6554" s="104" t="s">
        <v>2339</v>
      </c>
      <c r="C6554" t="s">
        <v>7941</v>
      </c>
    </row>
    <row r="6555" spans="1:3">
      <c r="A6555" t="s">
        <v>4992</v>
      </c>
      <c r="B6555" s="104" t="s">
        <v>2410</v>
      </c>
      <c r="C6555" t="s">
        <v>7941</v>
      </c>
    </row>
    <row r="6556" spans="1:3">
      <c r="A6556" t="s">
        <v>4992</v>
      </c>
      <c r="B6556" s="104" t="s">
        <v>6632</v>
      </c>
      <c r="C6556" t="s">
        <v>7941</v>
      </c>
    </row>
    <row r="6557" spans="1:3">
      <c r="A6557" t="s">
        <v>4992</v>
      </c>
      <c r="B6557" s="104" t="s">
        <v>2221</v>
      </c>
      <c r="C6557" t="s">
        <v>7941</v>
      </c>
    </row>
    <row r="6558" spans="1:3">
      <c r="A6558" t="s">
        <v>4992</v>
      </c>
      <c r="B6558" s="104" t="s">
        <v>6608</v>
      </c>
      <c r="C6558" t="s">
        <v>7941</v>
      </c>
    </row>
    <row r="6559" spans="1:3">
      <c r="A6559" t="s">
        <v>4992</v>
      </c>
      <c r="B6559" s="104" t="s">
        <v>2703</v>
      </c>
      <c r="C6559" t="s">
        <v>7941</v>
      </c>
    </row>
    <row r="6560" spans="1:3">
      <c r="A6560" t="s">
        <v>4992</v>
      </c>
      <c r="B6560" s="104" t="s">
        <v>2705</v>
      </c>
      <c r="C6560" t="s">
        <v>7941</v>
      </c>
    </row>
    <row r="6561" spans="1:3">
      <c r="A6561" t="s">
        <v>4992</v>
      </c>
      <c r="B6561" s="104" t="s">
        <v>2707</v>
      </c>
      <c r="C6561" t="s">
        <v>7941</v>
      </c>
    </row>
    <row r="6562" spans="1:3">
      <c r="A6562" t="s">
        <v>4992</v>
      </c>
      <c r="B6562" s="104" t="s">
        <v>6724</v>
      </c>
      <c r="C6562" t="s">
        <v>7941</v>
      </c>
    </row>
    <row r="6563" spans="1:3">
      <c r="A6563" t="s">
        <v>4992</v>
      </c>
      <c r="B6563" s="104" t="s">
        <v>2710</v>
      </c>
      <c r="C6563" t="s">
        <v>7941</v>
      </c>
    </row>
    <row r="6564" spans="1:3">
      <c r="A6564" t="s">
        <v>4992</v>
      </c>
      <c r="B6564" s="104" t="s">
        <v>2711</v>
      </c>
      <c r="C6564" t="s">
        <v>7941</v>
      </c>
    </row>
    <row r="6565" spans="1:3">
      <c r="A6565" t="s">
        <v>4992</v>
      </c>
      <c r="B6565" s="104" t="s">
        <v>2712</v>
      </c>
      <c r="C6565" t="s">
        <v>7941</v>
      </c>
    </row>
    <row r="6566" spans="1:3">
      <c r="A6566" t="s">
        <v>4992</v>
      </c>
      <c r="B6566" s="104" t="s">
        <v>2713</v>
      </c>
      <c r="C6566" t="s">
        <v>7941</v>
      </c>
    </row>
    <row r="6567" spans="1:3">
      <c r="A6567" t="s">
        <v>4992</v>
      </c>
      <c r="B6567" s="104" t="s">
        <v>2714</v>
      </c>
      <c r="C6567" t="s">
        <v>7941</v>
      </c>
    </row>
    <row r="6568" spans="1:3">
      <c r="A6568" t="s">
        <v>4992</v>
      </c>
      <c r="B6568" s="104" t="s">
        <v>2715</v>
      </c>
      <c r="C6568" t="s">
        <v>7941</v>
      </c>
    </row>
    <row r="6569" spans="1:3">
      <c r="A6569" t="s">
        <v>4992</v>
      </c>
      <c r="B6569" s="104" t="s">
        <v>2225</v>
      </c>
      <c r="C6569" t="s">
        <v>7941</v>
      </c>
    </row>
    <row r="6570" spans="1:3">
      <c r="A6570" t="s">
        <v>4992</v>
      </c>
      <c r="B6570" s="104" t="s">
        <v>2716</v>
      </c>
      <c r="C6570" t="s">
        <v>7941</v>
      </c>
    </row>
    <row r="6571" spans="1:3">
      <c r="A6571" t="s">
        <v>4992</v>
      </c>
      <c r="B6571" s="104" t="s">
        <v>2218</v>
      </c>
      <c r="C6571" t="s">
        <v>7941</v>
      </c>
    </row>
    <row r="6572" spans="1:3">
      <c r="A6572" t="s">
        <v>4992</v>
      </c>
      <c r="B6572" s="104" t="s">
        <v>6509</v>
      </c>
      <c r="C6572" t="s">
        <v>7941</v>
      </c>
    </row>
    <row r="6573" spans="1:3">
      <c r="A6573" t="s">
        <v>4992</v>
      </c>
      <c r="B6573" s="104" t="s">
        <v>6774</v>
      </c>
      <c r="C6573" t="s">
        <v>7941</v>
      </c>
    </row>
    <row r="6574" spans="1:3">
      <c r="A6574" t="s">
        <v>4992</v>
      </c>
      <c r="B6574" s="104" t="s">
        <v>6526</v>
      </c>
      <c r="C6574" t="s">
        <v>7941</v>
      </c>
    </row>
    <row r="6575" spans="1:3">
      <c r="A6575" t="s">
        <v>4992</v>
      </c>
      <c r="B6575" s="104" t="s">
        <v>6640</v>
      </c>
      <c r="C6575" t="s">
        <v>7941</v>
      </c>
    </row>
    <row r="6576" spans="1:3">
      <c r="A6576" t="s">
        <v>4992</v>
      </c>
      <c r="B6576" s="104" t="s">
        <v>2430</v>
      </c>
      <c r="C6576" t="s">
        <v>7941</v>
      </c>
    </row>
    <row r="6577" spans="1:3">
      <c r="A6577" t="s">
        <v>4992</v>
      </c>
      <c r="B6577" s="104" t="s">
        <v>6707</v>
      </c>
      <c r="C6577" t="s">
        <v>7941</v>
      </c>
    </row>
    <row r="6578" spans="1:3">
      <c r="A6578" t="s">
        <v>4992</v>
      </c>
      <c r="B6578" s="104" t="s">
        <v>6775</v>
      </c>
      <c r="C6578" t="s">
        <v>7941</v>
      </c>
    </row>
    <row r="6579" spans="1:3">
      <c r="A6579" t="s">
        <v>4992</v>
      </c>
      <c r="B6579" s="104" t="s">
        <v>6776</v>
      </c>
      <c r="C6579" t="s">
        <v>7941</v>
      </c>
    </row>
    <row r="6580" spans="1:3">
      <c r="A6580" t="s">
        <v>4992</v>
      </c>
      <c r="B6580" s="104" t="s">
        <v>6777</v>
      </c>
      <c r="C6580" t="s">
        <v>7941</v>
      </c>
    </row>
    <row r="6581" spans="1:3">
      <c r="A6581" t="s">
        <v>4992</v>
      </c>
      <c r="B6581" s="104" t="s">
        <v>6778</v>
      </c>
      <c r="C6581" t="s">
        <v>7941</v>
      </c>
    </row>
    <row r="6582" spans="1:3">
      <c r="A6582" t="s">
        <v>4992</v>
      </c>
      <c r="B6582" s="104" t="s">
        <v>6779</v>
      </c>
      <c r="C6582" t="s">
        <v>7941</v>
      </c>
    </row>
    <row r="6583" spans="1:3">
      <c r="A6583" t="s">
        <v>4992</v>
      </c>
      <c r="B6583" s="104" t="s">
        <v>6780</v>
      </c>
      <c r="C6583" t="s">
        <v>7941</v>
      </c>
    </row>
    <row r="6584" spans="1:3">
      <c r="A6584" t="s">
        <v>4992</v>
      </c>
      <c r="B6584" s="104" t="s">
        <v>6781</v>
      </c>
      <c r="C6584" t="s">
        <v>7941</v>
      </c>
    </row>
    <row r="6585" spans="1:3">
      <c r="A6585" t="s">
        <v>4992</v>
      </c>
      <c r="B6585" s="104" t="s">
        <v>6782</v>
      </c>
      <c r="C6585" t="s">
        <v>7941</v>
      </c>
    </row>
    <row r="6586" spans="1:3">
      <c r="A6586" t="s">
        <v>4992</v>
      </c>
      <c r="B6586" s="104" t="s">
        <v>6783</v>
      </c>
      <c r="C6586" t="s">
        <v>7941</v>
      </c>
    </row>
    <row r="6587" spans="1:3">
      <c r="A6587" t="s">
        <v>4992</v>
      </c>
      <c r="B6587" s="104" t="s">
        <v>6784</v>
      </c>
      <c r="C6587" t="s">
        <v>7941</v>
      </c>
    </row>
    <row r="6588" spans="1:3">
      <c r="A6588" t="s">
        <v>4992</v>
      </c>
      <c r="B6588" s="104" t="s">
        <v>6786</v>
      </c>
      <c r="C6588" t="s">
        <v>7941</v>
      </c>
    </row>
    <row r="6589" spans="1:3">
      <c r="A6589" t="s">
        <v>4992</v>
      </c>
      <c r="B6589" s="104" t="s">
        <v>6788</v>
      </c>
      <c r="C6589" t="s">
        <v>7941</v>
      </c>
    </row>
    <row r="6590" spans="1:3">
      <c r="A6590" t="s">
        <v>4992</v>
      </c>
      <c r="B6590" s="104" t="s">
        <v>2709</v>
      </c>
      <c r="C6590" t="s">
        <v>7941</v>
      </c>
    </row>
    <row r="6591" spans="1:3">
      <c r="A6591" t="s">
        <v>4992</v>
      </c>
      <c r="B6591" s="104" t="s">
        <v>6789</v>
      </c>
      <c r="C6591" t="s">
        <v>7941</v>
      </c>
    </row>
    <row r="6592" spans="1:3">
      <c r="A6592" t="s">
        <v>4992</v>
      </c>
      <c r="B6592" s="104" t="s">
        <v>6790</v>
      </c>
      <c r="C6592" t="s">
        <v>7941</v>
      </c>
    </row>
    <row r="6593" spans="1:3">
      <c r="A6593" t="s">
        <v>4992</v>
      </c>
      <c r="B6593" s="104" t="s">
        <v>6791</v>
      </c>
      <c r="C6593" t="s">
        <v>7941</v>
      </c>
    </row>
    <row r="6594" spans="1:3">
      <c r="A6594" t="s">
        <v>4992</v>
      </c>
      <c r="B6594" s="104" t="s">
        <v>6792</v>
      </c>
      <c r="C6594" t="s">
        <v>7941</v>
      </c>
    </row>
    <row r="6595" spans="1:3">
      <c r="A6595" t="s">
        <v>4992</v>
      </c>
      <c r="B6595" s="104" t="s">
        <v>6793</v>
      </c>
      <c r="C6595" t="s">
        <v>7941</v>
      </c>
    </row>
    <row r="6596" spans="1:3">
      <c r="A6596" t="s">
        <v>4992</v>
      </c>
      <c r="B6596" s="104" t="s">
        <v>6794</v>
      </c>
      <c r="C6596" t="s">
        <v>7941</v>
      </c>
    </row>
    <row r="6597" spans="1:3">
      <c r="A6597" t="s">
        <v>4992</v>
      </c>
      <c r="B6597" s="104" t="s">
        <v>6795</v>
      </c>
      <c r="C6597" t="s">
        <v>7941</v>
      </c>
    </row>
    <row r="6598" spans="1:3">
      <c r="A6598" t="s">
        <v>4992</v>
      </c>
      <c r="B6598" s="104" t="s">
        <v>6796</v>
      </c>
      <c r="C6598" t="s">
        <v>7941</v>
      </c>
    </row>
    <row r="6599" spans="1:3">
      <c r="A6599" t="s">
        <v>4992</v>
      </c>
      <c r="B6599" s="104" t="s">
        <v>6797</v>
      </c>
      <c r="C6599" t="s">
        <v>7941</v>
      </c>
    </row>
    <row r="6600" spans="1:3">
      <c r="A6600" t="s">
        <v>4992</v>
      </c>
      <c r="B6600" s="104" t="s">
        <v>2239</v>
      </c>
      <c r="C6600" t="s">
        <v>7941</v>
      </c>
    </row>
    <row r="6601" spans="1:3">
      <c r="A6601" t="s">
        <v>4992</v>
      </c>
      <c r="B6601" s="104" t="s">
        <v>2293</v>
      </c>
      <c r="C6601" t="s">
        <v>7941</v>
      </c>
    </row>
    <row r="6602" spans="1:3">
      <c r="A6602" t="s">
        <v>4992</v>
      </c>
      <c r="B6602" s="104" t="s">
        <v>2287</v>
      </c>
      <c r="C6602" t="s">
        <v>7941</v>
      </c>
    </row>
    <row r="6603" spans="1:3">
      <c r="A6603" t="s">
        <v>4992</v>
      </c>
      <c r="B6603" s="104" t="s">
        <v>2290</v>
      </c>
      <c r="C6603" t="s">
        <v>7941</v>
      </c>
    </row>
    <row r="6604" spans="1:3">
      <c r="A6604" t="s">
        <v>4992</v>
      </c>
      <c r="B6604" s="104" t="s">
        <v>6798</v>
      </c>
      <c r="C6604" t="s">
        <v>7941</v>
      </c>
    </row>
    <row r="6605" spans="1:3">
      <c r="A6605" t="s">
        <v>4992</v>
      </c>
      <c r="B6605" s="104" t="s">
        <v>6799</v>
      </c>
      <c r="C6605" t="s">
        <v>7941</v>
      </c>
    </row>
    <row r="6606" spans="1:3">
      <c r="A6606" t="s">
        <v>4992</v>
      </c>
      <c r="B6606" s="104" t="s">
        <v>6800</v>
      </c>
      <c r="C6606" t="s">
        <v>7941</v>
      </c>
    </row>
    <row r="6607" spans="1:3">
      <c r="A6607" t="s">
        <v>4725</v>
      </c>
      <c r="B6607" s="104" t="s">
        <v>6801</v>
      </c>
      <c r="C6607" t="s">
        <v>7941</v>
      </c>
    </row>
    <row r="6608" spans="1:3">
      <c r="A6608" t="s">
        <v>4725</v>
      </c>
      <c r="B6608" s="104" t="s">
        <v>6802</v>
      </c>
      <c r="C6608" t="s">
        <v>7941</v>
      </c>
    </row>
    <row r="6609" spans="1:3">
      <c r="A6609" t="s">
        <v>4725</v>
      </c>
      <c r="B6609" s="104" t="s">
        <v>6803</v>
      </c>
      <c r="C6609" t="s">
        <v>7941</v>
      </c>
    </row>
    <row r="6610" spans="1:3">
      <c r="A6610" t="s">
        <v>4725</v>
      </c>
      <c r="B6610" s="104" t="s">
        <v>6804</v>
      </c>
      <c r="C6610" t="s">
        <v>7941</v>
      </c>
    </row>
    <row r="6611" spans="1:3">
      <c r="A6611" t="s">
        <v>4725</v>
      </c>
      <c r="B6611" s="104" t="s">
        <v>6805</v>
      </c>
      <c r="C6611" t="s">
        <v>7941</v>
      </c>
    </row>
    <row r="6612" spans="1:3">
      <c r="A6612" t="s">
        <v>4725</v>
      </c>
      <c r="B6612" s="104" t="s">
        <v>6806</v>
      </c>
      <c r="C6612" t="s">
        <v>7941</v>
      </c>
    </row>
    <row r="6613" spans="1:3">
      <c r="A6613" t="s">
        <v>4725</v>
      </c>
      <c r="B6613" s="104" t="s">
        <v>6808</v>
      </c>
      <c r="C6613" t="s">
        <v>7941</v>
      </c>
    </row>
    <row r="6614" spans="1:3">
      <c r="A6614" t="s">
        <v>4725</v>
      </c>
      <c r="B6614" s="104" t="s">
        <v>6810</v>
      </c>
      <c r="C6614" t="s">
        <v>7941</v>
      </c>
    </row>
    <row r="6615" spans="1:3">
      <c r="A6615" t="s">
        <v>4725</v>
      </c>
      <c r="B6615" s="104" t="s">
        <v>2297</v>
      </c>
      <c r="C6615" t="s">
        <v>7941</v>
      </c>
    </row>
    <row r="6616" spans="1:3">
      <c r="A6616" t="s">
        <v>4725</v>
      </c>
      <c r="B6616" s="104" t="s">
        <v>6812</v>
      </c>
      <c r="C6616" t="s">
        <v>7941</v>
      </c>
    </row>
    <row r="6617" spans="1:3">
      <c r="A6617" t="s">
        <v>4725</v>
      </c>
      <c r="B6617" s="104" t="s">
        <v>6813</v>
      </c>
      <c r="C6617" t="s">
        <v>7941</v>
      </c>
    </row>
    <row r="6618" spans="1:3">
      <c r="A6618" t="s">
        <v>4725</v>
      </c>
      <c r="B6618" s="104" t="s">
        <v>6814</v>
      </c>
      <c r="C6618" t="s">
        <v>7941</v>
      </c>
    </row>
    <row r="6619" spans="1:3">
      <c r="A6619" t="s">
        <v>4725</v>
      </c>
      <c r="B6619" s="104" t="s">
        <v>6815</v>
      </c>
      <c r="C6619" t="s">
        <v>7941</v>
      </c>
    </row>
    <row r="6620" spans="1:3">
      <c r="A6620" t="s">
        <v>4725</v>
      </c>
      <c r="B6620" s="104" t="s">
        <v>2306</v>
      </c>
      <c r="C6620" t="s">
        <v>7941</v>
      </c>
    </row>
    <row r="6621" spans="1:3">
      <c r="A6621" t="s">
        <v>4725</v>
      </c>
      <c r="B6621" s="104" t="s">
        <v>6816</v>
      </c>
      <c r="C6621" t="s">
        <v>7941</v>
      </c>
    </row>
    <row r="6622" spans="1:3">
      <c r="A6622" t="s">
        <v>4725</v>
      </c>
      <c r="B6622" s="104" t="s">
        <v>6817</v>
      </c>
      <c r="C6622" t="s">
        <v>7941</v>
      </c>
    </row>
    <row r="6623" spans="1:3">
      <c r="A6623" t="s">
        <v>4725</v>
      </c>
      <c r="B6623" s="104" t="s">
        <v>6818</v>
      </c>
      <c r="C6623" t="s">
        <v>7941</v>
      </c>
    </row>
    <row r="6624" spans="1:3">
      <c r="A6624" t="s">
        <v>4725</v>
      </c>
      <c r="B6624" s="104" t="s">
        <v>6819</v>
      </c>
      <c r="C6624" t="s">
        <v>7941</v>
      </c>
    </row>
    <row r="6625" spans="1:3">
      <c r="A6625" t="s">
        <v>4725</v>
      </c>
      <c r="B6625" s="104" t="s">
        <v>6820</v>
      </c>
      <c r="C6625" t="s">
        <v>7941</v>
      </c>
    </row>
    <row r="6626" spans="1:3">
      <c r="A6626" t="s">
        <v>4725</v>
      </c>
      <c r="B6626" s="104" t="s">
        <v>6821</v>
      </c>
      <c r="C6626" t="s">
        <v>7941</v>
      </c>
    </row>
    <row r="6627" spans="1:3">
      <c r="A6627" t="s">
        <v>4725</v>
      </c>
      <c r="B6627" s="104" t="s">
        <v>6822</v>
      </c>
      <c r="C6627" t="s">
        <v>7941</v>
      </c>
    </row>
    <row r="6628" spans="1:3">
      <c r="A6628" t="s">
        <v>4725</v>
      </c>
      <c r="B6628" s="104" t="s">
        <v>6823</v>
      </c>
      <c r="C6628" t="s">
        <v>7941</v>
      </c>
    </row>
    <row r="6629" spans="1:3">
      <c r="A6629" t="s">
        <v>4725</v>
      </c>
      <c r="B6629" s="104" t="s">
        <v>6824</v>
      </c>
      <c r="C6629" t="s">
        <v>7941</v>
      </c>
    </row>
    <row r="6630" spans="1:3">
      <c r="A6630" t="s">
        <v>4725</v>
      </c>
      <c r="B6630" s="104" t="s">
        <v>6825</v>
      </c>
      <c r="C6630" t="s">
        <v>7941</v>
      </c>
    </row>
    <row r="6631" spans="1:3">
      <c r="A6631" t="s">
        <v>4725</v>
      </c>
      <c r="B6631" s="104" t="s">
        <v>6826</v>
      </c>
      <c r="C6631" t="s">
        <v>7941</v>
      </c>
    </row>
    <row r="6632" spans="1:3">
      <c r="A6632" t="s">
        <v>4725</v>
      </c>
      <c r="B6632" s="104" t="s">
        <v>6827</v>
      </c>
      <c r="C6632" t="s">
        <v>7941</v>
      </c>
    </row>
    <row r="6633" spans="1:3">
      <c r="A6633" t="s">
        <v>4725</v>
      </c>
      <c r="B6633" s="104" t="s">
        <v>6828</v>
      </c>
      <c r="C6633" t="s">
        <v>7941</v>
      </c>
    </row>
    <row r="6634" spans="1:3">
      <c r="A6634" t="s">
        <v>4725</v>
      </c>
      <c r="B6634" s="104" t="s">
        <v>6829</v>
      </c>
      <c r="C6634" t="s">
        <v>7941</v>
      </c>
    </row>
    <row r="6635" spans="1:3">
      <c r="A6635" t="s">
        <v>4725</v>
      </c>
      <c r="B6635" s="104" t="s">
        <v>6830</v>
      </c>
      <c r="C6635" t="s">
        <v>7941</v>
      </c>
    </row>
    <row r="6636" spans="1:3">
      <c r="A6636" t="s">
        <v>4725</v>
      </c>
      <c r="B6636" s="104" t="s">
        <v>6831</v>
      </c>
      <c r="C6636" t="s">
        <v>7941</v>
      </c>
    </row>
    <row r="6637" spans="1:3">
      <c r="A6637" t="s">
        <v>4725</v>
      </c>
      <c r="B6637" s="104" t="s">
        <v>6832</v>
      </c>
      <c r="C6637" t="s">
        <v>7941</v>
      </c>
    </row>
    <row r="6638" spans="1:3">
      <c r="A6638" t="s">
        <v>4725</v>
      </c>
      <c r="B6638" s="104" t="s">
        <v>6833</v>
      </c>
      <c r="C6638" t="s">
        <v>7941</v>
      </c>
    </row>
    <row r="6639" spans="1:3">
      <c r="A6639" t="s">
        <v>4725</v>
      </c>
      <c r="B6639" s="104" t="s">
        <v>6834</v>
      </c>
      <c r="C6639" t="s">
        <v>7941</v>
      </c>
    </row>
    <row r="6640" spans="1:3">
      <c r="A6640" t="s">
        <v>4725</v>
      </c>
      <c r="B6640" s="104" t="s">
        <v>6835</v>
      </c>
      <c r="C6640" t="s">
        <v>7941</v>
      </c>
    </row>
    <row r="6641" spans="1:3">
      <c r="A6641" t="s">
        <v>4725</v>
      </c>
      <c r="B6641" s="104" t="s">
        <v>6836</v>
      </c>
      <c r="C6641" t="s">
        <v>7941</v>
      </c>
    </row>
    <row r="6642" spans="1:3">
      <c r="A6642" t="s">
        <v>4725</v>
      </c>
      <c r="B6642" s="104" t="s">
        <v>6837</v>
      </c>
      <c r="C6642" t="s">
        <v>7941</v>
      </c>
    </row>
    <row r="6643" spans="1:3">
      <c r="A6643" t="s">
        <v>4725</v>
      </c>
      <c r="B6643" s="104" t="s">
        <v>6838</v>
      </c>
      <c r="C6643" t="s">
        <v>7941</v>
      </c>
    </row>
    <row r="6644" spans="1:3">
      <c r="A6644" t="s">
        <v>4725</v>
      </c>
      <c r="B6644" s="104" t="s">
        <v>6839</v>
      </c>
      <c r="C6644" t="s">
        <v>7941</v>
      </c>
    </row>
    <row r="6645" spans="1:3">
      <c r="A6645" t="s">
        <v>4725</v>
      </c>
      <c r="B6645" s="104" t="s">
        <v>6840</v>
      </c>
      <c r="C6645" t="s">
        <v>7941</v>
      </c>
    </row>
    <row r="6646" spans="1:3">
      <c r="A6646" t="s">
        <v>4725</v>
      </c>
      <c r="B6646" s="104" t="s">
        <v>6841</v>
      </c>
      <c r="C6646" t="s">
        <v>7941</v>
      </c>
    </row>
    <row r="6647" spans="1:3">
      <c r="A6647" t="s">
        <v>4725</v>
      </c>
      <c r="B6647" s="104" t="s">
        <v>6842</v>
      </c>
      <c r="C6647" t="s">
        <v>7941</v>
      </c>
    </row>
    <row r="6648" spans="1:3">
      <c r="A6648" t="s">
        <v>4725</v>
      </c>
      <c r="B6648" s="104" t="s">
        <v>6843</v>
      </c>
      <c r="C6648" t="s">
        <v>7941</v>
      </c>
    </row>
    <row r="6649" spans="1:3">
      <c r="A6649" t="s">
        <v>4725</v>
      </c>
      <c r="B6649" s="104" t="s">
        <v>6844</v>
      </c>
      <c r="C6649" t="s">
        <v>7941</v>
      </c>
    </row>
    <row r="6650" spans="1:3">
      <c r="A6650" t="s">
        <v>4725</v>
      </c>
      <c r="B6650" s="104" t="s">
        <v>6845</v>
      </c>
      <c r="C6650" t="s">
        <v>7941</v>
      </c>
    </row>
    <row r="6651" spans="1:3">
      <c r="A6651" t="s">
        <v>4725</v>
      </c>
      <c r="B6651" s="104" t="s">
        <v>6846</v>
      </c>
      <c r="C6651" t="s">
        <v>7941</v>
      </c>
    </row>
    <row r="6652" spans="1:3">
      <c r="A6652" t="s">
        <v>4725</v>
      </c>
      <c r="B6652" s="104" t="s">
        <v>6847</v>
      </c>
      <c r="C6652" t="s">
        <v>7941</v>
      </c>
    </row>
    <row r="6653" spans="1:3">
      <c r="A6653" t="s">
        <v>4725</v>
      </c>
      <c r="B6653" s="104" t="s">
        <v>6848</v>
      </c>
      <c r="C6653" t="s">
        <v>7941</v>
      </c>
    </row>
    <row r="6654" spans="1:3">
      <c r="A6654" t="s">
        <v>4725</v>
      </c>
      <c r="B6654" s="104" t="s">
        <v>6849</v>
      </c>
      <c r="C6654" t="s">
        <v>7941</v>
      </c>
    </row>
    <row r="6655" spans="1:3">
      <c r="A6655" t="s">
        <v>4725</v>
      </c>
      <c r="B6655" s="104" t="s">
        <v>6850</v>
      </c>
      <c r="C6655" t="s">
        <v>7941</v>
      </c>
    </row>
    <row r="6656" spans="1:3">
      <c r="A6656" t="s">
        <v>4725</v>
      </c>
      <c r="B6656" s="104" t="s">
        <v>6851</v>
      </c>
      <c r="C6656" t="s">
        <v>7941</v>
      </c>
    </row>
    <row r="6657" spans="1:3">
      <c r="A6657" t="s">
        <v>4725</v>
      </c>
      <c r="B6657" s="104" t="s">
        <v>6852</v>
      </c>
      <c r="C6657" t="s">
        <v>7941</v>
      </c>
    </row>
    <row r="6658" spans="1:3">
      <c r="A6658" t="s">
        <v>4725</v>
      </c>
      <c r="B6658" s="104" t="s">
        <v>6853</v>
      </c>
      <c r="C6658" t="s">
        <v>7941</v>
      </c>
    </row>
    <row r="6659" spans="1:3">
      <c r="A6659" t="s">
        <v>4725</v>
      </c>
      <c r="B6659" s="104" t="s">
        <v>6854</v>
      </c>
      <c r="C6659" t="s">
        <v>7941</v>
      </c>
    </row>
    <row r="6660" spans="1:3">
      <c r="A6660" t="s">
        <v>4725</v>
      </c>
      <c r="B6660" s="104" t="s">
        <v>6855</v>
      </c>
      <c r="C6660" t="s">
        <v>7941</v>
      </c>
    </row>
    <row r="6661" spans="1:3">
      <c r="A6661" t="s">
        <v>4725</v>
      </c>
      <c r="B6661" s="104" t="s">
        <v>6856</v>
      </c>
      <c r="C6661" t="s">
        <v>7941</v>
      </c>
    </row>
    <row r="6662" spans="1:3">
      <c r="A6662" t="s">
        <v>4725</v>
      </c>
      <c r="B6662" s="104" t="s">
        <v>1386</v>
      </c>
      <c r="C6662" t="s">
        <v>7941</v>
      </c>
    </row>
    <row r="6663" spans="1:3">
      <c r="A6663" t="s">
        <v>4725</v>
      </c>
      <c r="B6663" s="104" t="s">
        <v>1387</v>
      </c>
      <c r="C6663" t="s">
        <v>7941</v>
      </c>
    </row>
    <row r="6664" spans="1:3">
      <c r="A6664" t="s">
        <v>4725</v>
      </c>
      <c r="B6664" s="104" t="s">
        <v>1388</v>
      </c>
      <c r="C6664" t="s">
        <v>7941</v>
      </c>
    </row>
    <row r="6665" spans="1:3">
      <c r="A6665" t="s">
        <v>97</v>
      </c>
      <c r="B6665" s="104" t="s">
        <v>6857</v>
      </c>
      <c r="C6665" t="s">
        <v>7941</v>
      </c>
    </row>
    <row r="6666" spans="1:3">
      <c r="A6666" t="s">
        <v>97</v>
      </c>
      <c r="B6666" s="104" t="s">
        <v>6858</v>
      </c>
      <c r="C6666" t="s">
        <v>7941</v>
      </c>
    </row>
    <row r="6667" spans="1:3">
      <c r="A6667" t="s">
        <v>97</v>
      </c>
      <c r="B6667" s="104" t="s">
        <v>6859</v>
      </c>
      <c r="C6667" t="s">
        <v>7941</v>
      </c>
    </row>
    <row r="6668" spans="1:3">
      <c r="A6668" t="s">
        <v>97</v>
      </c>
      <c r="B6668" s="104" t="s">
        <v>6860</v>
      </c>
      <c r="C6668" t="s">
        <v>7941</v>
      </c>
    </row>
    <row r="6669" spans="1:3">
      <c r="A6669" t="s">
        <v>97</v>
      </c>
      <c r="B6669" s="104" t="s">
        <v>6861</v>
      </c>
      <c r="C6669" t="s">
        <v>7941</v>
      </c>
    </row>
    <row r="6670" spans="1:3">
      <c r="A6670" t="s">
        <v>97</v>
      </c>
      <c r="B6670" s="104" t="s">
        <v>6862</v>
      </c>
      <c r="C6670" t="s">
        <v>7941</v>
      </c>
    </row>
    <row r="6671" spans="1:3">
      <c r="A6671" t="s">
        <v>97</v>
      </c>
      <c r="B6671" s="104" t="s">
        <v>6863</v>
      </c>
      <c r="C6671" t="s">
        <v>7941</v>
      </c>
    </row>
    <row r="6672" spans="1:3">
      <c r="A6672" t="s">
        <v>97</v>
      </c>
      <c r="B6672" s="104" t="s">
        <v>6864</v>
      </c>
      <c r="C6672" t="s">
        <v>7941</v>
      </c>
    </row>
    <row r="6673" spans="1:3">
      <c r="A6673" t="s">
        <v>97</v>
      </c>
      <c r="B6673" s="104" t="s">
        <v>6865</v>
      </c>
      <c r="C6673" t="s">
        <v>7941</v>
      </c>
    </row>
    <row r="6674" spans="1:3">
      <c r="A6674" t="s">
        <v>97</v>
      </c>
      <c r="B6674" s="104" t="s">
        <v>6866</v>
      </c>
      <c r="C6674" t="s">
        <v>7941</v>
      </c>
    </row>
    <row r="6675" spans="1:3">
      <c r="A6675" t="s">
        <v>97</v>
      </c>
      <c r="B6675" s="104" t="s">
        <v>6867</v>
      </c>
      <c r="C6675" t="s">
        <v>7941</v>
      </c>
    </row>
    <row r="6676" spans="1:3">
      <c r="A6676" t="s">
        <v>97</v>
      </c>
      <c r="B6676" s="104" t="s">
        <v>6868</v>
      </c>
      <c r="C6676" t="s">
        <v>7941</v>
      </c>
    </row>
    <row r="6677" spans="1:3">
      <c r="A6677" t="s">
        <v>97</v>
      </c>
      <c r="B6677" s="104" t="s">
        <v>6869</v>
      </c>
      <c r="C6677" t="s">
        <v>7941</v>
      </c>
    </row>
    <row r="6678" spans="1:3">
      <c r="A6678" t="s">
        <v>97</v>
      </c>
      <c r="B6678" s="104" t="s">
        <v>6870</v>
      </c>
      <c r="C6678" t="s">
        <v>7941</v>
      </c>
    </row>
    <row r="6679" spans="1:3">
      <c r="A6679" t="s">
        <v>97</v>
      </c>
      <c r="B6679" s="104" t="s">
        <v>6871</v>
      </c>
      <c r="C6679" t="s">
        <v>7941</v>
      </c>
    </row>
    <row r="6680" spans="1:3">
      <c r="A6680" t="s">
        <v>97</v>
      </c>
      <c r="B6680" s="104" t="s">
        <v>6872</v>
      </c>
      <c r="C6680" t="s">
        <v>7941</v>
      </c>
    </row>
    <row r="6681" spans="1:3">
      <c r="A6681" t="s">
        <v>97</v>
      </c>
      <c r="B6681" s="104" t="s">
        <v>6873</v>
      </c>
      <c r="C6681" t="s">
        <v>7941</v>
      </c>
    </row>
    <row r="6682" spans="1:3">
      <c r="A6682" t="s">
        <v>97</v>
      </c>
      <c r="B6682" s="104" t="s">
        <v>6874</v>
      </c>
      <c r="C6682" t="s">
        <v>7941</v>
      </c>
    </row>
    <row r="6683" spans="1:3">
      <c r="A6683" t="s">
        <v>97</v>
      </c>
      <c r="B6683" s="104" t="s">
        <v>6875</v>
      </c>
      <c r="C6683" t="s">
        <v>7941</v>
      </c>
    </row>
    <row r="6684" spans="1:3">
      <c r="A6684" t="s">
        <v>97</v>
      </c>
      <c r="B6684" s="104" t="s">
        <v>6876</v>
      </c>
      <c r="C6684" t="s">
        <v>7941</v>
      </c>
    </row>
    <row r="6685" spans="1:3">
      <c r="A6685" t="s">
        <v>97</v>
      </c>
      <c r="B6685" s="104" t="s">
        <v>6877</v>
      </c>
      <c r="C6685" t="s">
        <v>7941</v>
      </c>
    </row>
    <row r="6686" spans="1:3">
      <c r="A6686" t="s">
        <v>97</v>
      </c>
      <c r="B6686" s="104" t="s">
        <v>6878</v>
      </c>
      <c r="C6686" t="s">
        <v>7941</v>
      </c>
    </row>
    <row r="6687" spans="1:3">
      <c r="A6687" t="s">
        <v>97</v>
      </c>
      <c r="B6687" s="104" t="s">
        <v>6879</v>
      </c>
      <c r="C6687" t="s">
        <v>7941</v>
      </c>
    </row>
    <row r="6688" spans="1:3">
      <c r="A6688" t="s">
        <v>97</v>
      </c>
      <c r="B6688" s="104" t="s">
        <v>6880</v>
      </c>
      <c r="C6688" t="s">
        <v>7941</v>
      </c>
    </row>
    <row r="6689" spans="1:3">
      <c r="A6689" t="s">
        <v>97</v>
      </c>
      <c r="B6689" s="104" t="s">
        <v>6881</v>
      </c>
      <c r="C6689" t="s">
        <v>7941</v>
      </c>
    </row>
    <row r="6690" spans="1:3">
      <c r="A6690" t="s">
        <v>97</v>
      </c>
      <c r="B6690" s="104" t="s">
        <v>6882</v>
      </c>
      <c r="C6690" t="s">
        <v>7941</v>
      </c>
    </row>
    <row r="6691" spans="1:3">
      <c r="A6691" t="s">
        <v>97</v>
      </c>
      <c r="B6691" s="104" t="s">
        <v>6883</v>
      </c>
      <c r="C6691" t="s">
        <v>7941</v>
      </c>
    </row>
    <row r="6692" spans="1:3">
      <c r="A6692" t="s">
        <v>97</v>
      </c>
      <c r="B6692" s="104" t="s">
        <v>6884</v>
      </c>
      <c r="C6692" t="s">
        <v>7941</v>
      </c>
    </row>
    <row r="6693" spans="1:3">
      <c r="A6693" t="s">
        <v>97</v>
      </c>
      <c r="B6693" s="104" t="s">
        <v>6885</v>
      </c>
      <c r="C6693" t="s">
        <v>7941</v>
      </c>
    </row>
    <row r="6694" spans="1:3">
      <c r="A6694" t="s">
        <v>97</v>
      </c>
      <c r="B6694" s="104" t="s">
        <v>6886</v>
      </c>
      <c r="C6694" t="s">
        <v>7941</v>
      </c>
    </row>
    <row r="6695" spans="1:3">
      <c r="A6695" t="s">
        <v>97</v>
      </c>
      <c r="B6695" s="104" t="s">
        <v>6887</v>
      </c>
      <c r="C6695" t="s">
        <v>7941</v>
      </c>
    </row>
    <row r="6696" spans="1:3">
      <c r="A6696" t="s">
        <v>97</v>
      </c>
      <c r="B6696" s="104" t="s">
        <v>6888</v>
      </c>
      <c r="C6696" t="s">
        <v>7941</v>
      </c>
    </row>
    <row r="6697" spans="1:3">
      <c r="A6697" t="s">
        <v>97</v>
      </c>
      <c r="B6697" s="104" t="s">
        <v>6889</v>
      </c>
      <c r="C6697" t="s">
        <v>7941</v>
      </c>
    </row>
    <row r="6698" spans="1:3">
      <c r="A6698" t="s">
        <v>97</v>
      </c>
      <c r="B6698" s="104" t="s">
        <v>6890</v>
      </c>
      <c r="C6698" t="s">
        <v>7941</v>
      </c>
    </row>
    <row r="6699" spans="1:3">
      <c r="A6699" t="s">
        <v>97</v>
      </c>
      <c r="B6699" s="104" t="s">
        <v>6891</v>
      </c>
      <c r="C6699" t="s">
        <v>7941</v>
      </c>
    </row>
    <row r="6700" spans="1:3">
      <c r="A6700" t="s">
        <v>97</v>
      </c>
      <c r="B6700" s="104" t="s">
        <v>6892</v>
      </c>
      <c r="C6700" t="s">
        <v>7941</v>
      </c>
    </row>
    <row r="6701" spans="1:3">
      <c r="A6701" t="s">
        <v>97</v>
      </c>
      <c r="B6701" s="104" t="s">
        <v>6893</v>
      </c>
      <c r="C6701" t="s">
        <v>7941</v>
      </c>
    </row>
    <row r="6702" spans="1:3">
      <c r="A6702" t="s">
        <v>97</v>
      </c>
      <c r="B6702" s="104" t="s">
        <v>6894</v>
      </c>
      <c r="C6702" t="s">
        <v>7941</v>
      </c>
    </row>
    <row r="6703" spans="1:3">
      <c r="A6703" t="s">
        <v>97</v>
      </c>
      <c r="B6703" s="104" t="s">
        <v>6895</v>
      </c>
      <c r="C6703" t="s">
        <v>7941</v>
      </c>
    </row>
    <row r="6704" spans="1:3">
      <c r="A6704" t="s">
        <v>97</v>
      </c>
      <c r="B6704" s="104" t="s">
        <v>6896</v>
      </c>
      <c r="C6704" t="s">
        <v>7941</v>
      </c>
    </row>
    <row r="6705" spans="1:3">
      <c r="A6705" t="s">
        <v>97</v>
      </c>
      <c r="B6705" s="104" t="s">
        <v>6897</v>
      </c>
      <c r="C6705" t="s">
        <v>7941</v>
      </c>
    </row>
    <row r="6706" spans="1:3">
      <c r="A6706" t="s">
        <v>97</v>
      </c>
      <c r="B6706" s="104" t="s">
        <v>6898</v>
      </c>
      <c r="C6706" t="s">
        <v>7941</v>
      </c>
    </row>
    <row r="6707" spans="1:3">
      <c r="A6707" t="s">
        <v>97</v>
      </c>
      <c r="B6707" s="104" t="s">
        <v>6899</v>
      </c>
      <c r="C6707" t="s">
        <v>7941</v>
      </c>
    </row>
    <row r="6708" spans="1:3">
      <c r="A6708" t="s">
        <v>97</v>
      </c>
      <c r="B6708" s="104" t="s">
        <v>6900</v>
      </c>
      <c r="C6708" t="s">
        <v>7941</v>
      </c>
    </row>
    <row r="6709" spans="1:3">
      <c r="A6709" t="s">
        <v>97</v>
      </c>
      <c r="B6709" s="104" t="s">
        <v>6901</v>
      </c>
      <c r="C6709" t="s">
        <v>7941</v>
      </c>
    </row>
    <row r="6710" spans="1:3">
      <c r="A6710" t="s">
        <v>97</v>
      </c>
      <c r="B6710" s="104" t="s">
        <v>6902</v>
      </c>
      <c r="C6710" t="s">
        <v>7941</v>
      </c>
    </row>
    <row r="6711" spans="1:3">
      <c r="A6711" t="s">
        <v>97</v>
      </c>
      <c r="B6711" s="104" t="s">
        <v>6903</v>
      </c>
      <c r="C6711" t="s">
        <v>7941</v>
      </c>
    </row>
    <row r="6712" spans="1:3">
      <c r="A6712" t="s">
        <v>97</v>
      </c>
      <c r="B6712" s="104" t="s">
        <v>6904</v>
      </c>
      <c r="C6712" t="s">
        <v>7941</v>
      </c>
    </row>
    <row r="6713" spans="1:3">
      <c r="A6713" t="s">
        <v>97</v>
      </c>
      <c r="B6713" s="104" t="s">
        <v>6905</v>
      </c>
      <c r="C6713" t="s">
        <v>7941</v>
      </c>
    </row>
    <row r="6714" spans="1:3">
      <c r="A6714" t="s">
        <v>97</v>
      </c>
      <c r="B6714" s="104" t="s">
        <v>6906</v>
      </c>
      <c r="C6714" t="s">
        <v>7941</v>
      </c>
    </row>
    <row r="6715" spans="1:3">
      <c r="A6715" t="s">
        <v>97</v>
      </c>
      <c r="B6715" s="104" t="s">
        <v>6907</v>
      </c>
      <c r="C6715" t="s">
        <v>7941</v>
      </c>
    </row>
    <row r="6716" spans="1:3">
      <c r="A6716" t="s">
        <v>97</v>
      </c>
      <c r="B6716" s="104" t="s">
        <v>6908</v>
      </c>
      <c r="C6716" t="s">
        <v>7941</v>
      </c>
    </row>
    <row r="6717" spans="1:3">
      <c r="A6717" t="s">
        <v>97</v>
      </c>
      <c r="B6717" s="104" t="s">
        <v>6909</v>
      </c>
      <c r="C6717" t="s">
        <v>7941</v>
      </c>
    </row>
    <row r="6718" spans="1:3">
      <c r="A6718" t="s">
        <v>97</v>
      </c>
      <c r="B6718" s="104" t="s">
        <v>6910</v>
      </c>
      <c r="C6718" t="s">
        <v>7941</v>
      </c>
    </row>
    <row r="6719" spans="1:3">
      <c r="A6719" t="s">
        <v>97</v>
      </c>
      <c r="B6719" s="104" t="s">
        <v>1389</v>
      </c>
      <c r="C6719" t="s">
        <v>7941</v>
      </c>
    </row>
    <row r="6720" spans="1:3">
      <c r="A6720" t="s">
        <v>97</v>
      </c>
      <c r="B6720" s="104" t="s">
        <v>1390</v>
      </c>
      <c r="C6720" t="s">
        <v>7941</v>
      </c>
    </row>
    <row r="6721" spans="1:3">
      <c r="A6721" t="s">
        <v>97</v>
      </c>
      <c r="B6721" s="104" t="s">
        <v>6911</v>
      </c>
      <c r="C6721" t="s">
        <v>7941</v>
      </c>
    </row>
    <row r="6722" spans="1:3">
      <c r="A6722" t="s">
        <v>97</v>
      </c>
      <c r="B6722" s="104" t="s">
        <v>6912</v>
      </c>
      <c r="C6722" t="s">
        <v>7941</v>
      </c>
    </row>
    <row r="6723" spans="1:3">
      <c r="A6723" t="s">
        <v>97</v>
      </c>
      <c r="B6723" s="104" t="s">
        <v>6913</v>
      </c>
      <c r="C6723" t="s">
        <v>7941</v>
      </c>
    </row>
    <row r="6724" spans="1:3">
      <c r="A6724" t="s">
        <v>97</v>
      </c>
      <c r="B6724" s="104" t="s">
        <v>6914</v>
      </c>
      <c r="C6724" t="s">
        <v>7941</v>
      </c>
    </row>
    <row r="6725" spans="1:3">
      <c r="A6725" t="s">
        <v>97</v>
      </c>
      <c r="B6725" s="104" t="s">
        <v>6915</v>
      </c>
      <c r="C6725" t="s">
        <v>7941</v>
      </c>
    </row>
    <row r="6726" spans="1:3">
      <c r="A6726" t="s">
        <v>97</v>
      </c>
      <c r="B6726" s="104" t="s">
        <v>6916</v>
      </c>
      <c r="C6726" t="s">
        <v>7941</v>
      </c>
    </row>
    <row r="6727" spans="1:3">
      <c r="A6727" t="s">
        <v>97</v>
      </c>
      <c r="B6727" s="104" t="s">
        <v>6917</v>
      </c>
      <c r="C6727" t="s">
        <v>7941</v>
      </c>
    </row>
    <row r="6728" spans="1:3">
      <c r="A6728" t="s">
        <v>97</v>
      </c>
      <c r="B6728" s="104" t="s">
        <v>6918</v>
      </c>
      <c r="C6728" t="s">
        <v>7941</v>
      </c>
    </row>
    <row r="6729" spans="1:3">
      <c r="A6729" t="s">
        <v>97</v>
      </c>
      <c r="B6729" s="104" t="s">
        <v>6919</v>
      </c>
      <c r="C6729" t="s">
        <v>7941</v>
      </c>
    </row>
    <row r="6730" spans="1:3">
      <c r="A6730" t="s">
        <v>97</v>
      </c>
      <c r="B6730" s="104" t="s">
        <v>6920</v>
      </c>
      <c r="C6730" t="s">
        <v>7941</v>
      </c>
    </row>
    <row r="6731" spans="1:3">
      <c r="A6731" t="s">
        <v>97</v>
      </c>
      <c r="B6731" s="104" t="s">
        <v>6922</v>
      </c>
      <c r="C6731" t="s">
        <v>7941</v>
      </c>
    </row>
    <row r="6732" spans="1:3">
      <c r="A6732" t="s">
        <v>97</v>
      </c>
      <c r="B6732" s="104" t="s">
        <v>6924</v>
      </c>
      <c r="C6732" t="s">
        <v>7941</v>
      </c>
    </row>
    <row r="6733" spans="1:3">
      <c r="A6733" t="s">
        <v>97</v>
      </c>
      <c r="B6733" s="104" t="s">
        <v>6925</v>
      </c>
      <c r="C6733" t="s">
        <v>7941</v>
      </c>
    </row>
    <row r="6734" spans="1:3">
      <c r="A6734" t="s">
        <v>97</v>
      </c>
      <c r="B6734" s="104" t="s">
        <v>6926</v>
      </c>
      <c r="C6734" t="s">
        <v>7941</v>
      </c>
    </row>
    <row r="6735" spans="1:3">
      <c r="A6735" t="s">
        <v>97</v>
      </c>
      <c r="B6735" s="104" t="s">
        <v>6927</v>
      </c>
      <c r="C6735" t="s">
        <v>7941</v>
      </c>
    </row>
    <row r="6736" spans="1:3">
      <c r="A6736" t="s">
        <v>97</v>
      </c>
      <c r="B6736" s="104" t="s">
        <v>1391</v>
      </c>
      <c r="C6736" t="s">
        <v>7941</v>
      </c>
    </row>
    <row r="6737" spans="1:3">
      <c r="A6737" t="s">
        <v>97</v>
      </c>
      <c r="B6737" s="104" t="s">
        <v>1392</v>
      </c>
      <c r="C6737" t="s">
        <v>7941</v>
      </c>
    </row>
    <row r="6738" spans="1:3">
      <c r="A6738" t="s">
        <v>97</v>
      </c>
      <c r="B6738" s="104" t="s">
        <v>6928</v>
      </c>
      <c r="C6738" t="s">
        <v>7941</v>
      </c>
    </row>
    <row r="6739" spans="1:3">
      <c r="A6739" t="s">
        <v>97</v>
      </c>
      <c r="B6739" s="104" t="s">
        <v>6929</v>
      </c>
      <c r="C6739" t="s">
        <v>7941</v>
      </c>
    </row>
    <row r="6740" spans="1:3">
      <c r="A6740" t="s">
        <v>97</v>
      </c>
      <c r="B6740" s="104" t="s">
        <v>6930</v>
      </c>
      <c r="C6740" t="s">
        <v>7941</v>
      </c>
    </row>
    <row r="6741" spans="1:3">
      <c r="A6741" t="s">
        <v>97</v>
      </c>
      <c r="B6741" s="104" t="s">
        <v>6931</v>
      </c>
      <c r="C6741" t="s">
        <v>7941</v>
      </c>
    </row>
    <row r="6742" spans="1:3">
      <c r="A6742" t="s">
        <v>97</v>
      </c>
      <c r="B6742" s="104" t="s">
        <v>6932</v>
      </c>
      <c r="C6742" t="s">
        <v>7941</v>
      </c>
    </row>
    <row r="6743" spans="1:3">
      <c r="A6743" t="s">
        <v>97</v>
      </c>
      <c r="B6743" s="104" t="s">
        <v>6933</v>
      </c>
      <c r="C6743" t="s">
        <v>7941</v>
      </c>
    </row>
    <row r="6744" spans="1:3">
      <c r="A6744" t="s">
        <v>97</v>
      </c>
      <c r="B6744" s="104" t="s">
        <v>6934</v>
      </c>
      <c r="C6744" t="s">
        <v>7941</v>
      </c>
    </row>
    <row r="6745" spans="1:3">
      <c r="A6745" t="s">
        <v>97</v>
      </c>
      <c r="B6745" s="104" t="s">
        <v>6935</v>
      </c>
      <c r="C6745" t="s">
        <v>7941</v>
      </c>
    </row>
    <row r="6746" spans="1:3">
      <c r="A6746" t="s">
        <v>97</v>
      </c>
      <c r="B6746" s="104" t="s">
        <v>6936</v>
      </c>
      <c r="C6746" t="s">
        <v>7941</v>
      </c>
    </row>
    <row r="6747" spans="1:3">
      <c r="A6747" t="s">
        <v>97</v>
      </c>
      <c r="B6747" s="104" t="s">
        <v>6937</v>
      </c>
      <c r="C6747" t="s">
        <v>7941</v>
      </c>
    </row>
    <row r="6748" spans="1:3">
      <c r="A6748" t="s">
        <v>97</v>
      </c>
      <c r="B6748" s="104" t="s">
        <v>6938</v>
      </c>
      <c r="C6748" t="s">
        <v>7941</v>
      </c>
    </row>
    <row r="6749" spans="1:3">
      <c r="A6749" t="s">
        <v>97</v>
      </c>
      <c r="B6749" s="104" t="s">
        <v>6939</v>
      </c>
      <c r="C6749" t="s">
        <v>7941</v>
      </c>
    </row>
    <row r="6750" spans="1:3">
      <c r="A6750" t="s">
        <v>97</v>
      </c>
      <c r="B6750" s="104" t="s">
        <v>6940</v>
      </c>
      <c r="C6750" t="s">
        <v>7941</v>
      </c>
    </row>
    <row r="6751" spans="1:3">
      <c r="A6751" t="s">
        <v>97</v>
      </c>
      <c r="B6751" s="104" t="s">
        <v>1393</v>
      </c>
      <c r="C6751" t="s">
        <v>7941</v>
      </c>
    </row>
    <row r="6752" spans="1:3">
      <c r="A6752" t="s">
        <v>97</v>
      </c>
      <c r="B6752" s="104" t="s">
        <v>1394</v>
      </c>
      <c r="C6752" t="s">
        <v>7941</v>
      </c>
    </row>
    <row r="6753" spans="1:3">
      <c r="A6753" t="s">
        <v>97</v>
      </c>
      <c r="B6753" s="104" t="s">
        <v>6942</v>
      </c>
      <c r="C6753" t="s">
        <v>7941</v>
      </c>
    </row>
    <row r="6754" spans="1:3">
      <c r="A6754" t="s">
        <v>97</v>
      </c>
      <c r="B6754" s="104" t="s">
        <v>6944</v>
      </c>
      <c r="C6754" t="s">
        <v>7941</v>
      </c>
    </row>
    <row r="6755" spans="1:3">
      <c r="A6755" t="s">
        <v>97</v>
      </c>
      <c r="B6755" s="104" t="s">
        <v>6946</v>
      </c>
      <c r="C6755" t="s">
        <v>7941</v>
      </c>
    </row>
    <row r="6756" spans="1:3">
      <c r="A6756" t="s">
        <v>97</v>
      </c>
      <c r="B6756" s="104" t="s">
        <v>6949</v>
      </c>
      <c r="C6756" t="s">
        <v>7941</v>
      </c>
    </row>
    <row r="6757" spans="1:3">
      <c r="A6757" t="s">
        <v>97</v>
      </c>
      <c r="B6757" s="104" t="s">
        <v>6951</v>
      </c>
      <c r="C6757" t="s">
        <v>7941</v>
      </c>
    </row>
    <row r="6758" spans="1:3">
      <c r="A6758" t="s">
        <v>97</v>
      </c>
      <c r="B6758" s="104" t="s">
        <v>6953</v>
      </c>
      <c r="C6758" t="s">
        <v>7941</v>
      </c>
    </row>
    <row r="6759" spans="1:3">
      <c r="A6759" t="s">
        <v>97</v>
      </c>
      <c r="B6759" s="104" t="s">
        <v>6954</v>
      </c>
      <c r="C6759" t="s">
        <v>7941</v>
      </c>
    </row>
    <row r="6760" spans="1:3">
      <c r="A6760" t="s">
        <v>97</v>
      </c>
      <c r="B6760" s="104" t="s">
        <v>6956</v>
      </c>
      <c r="C6760" t="s">
        <v>7941</v>
      </c>
    </row>
    <row r="6761" spans="1:3">
      <c r="A6761" t="s">
        <v>97</v>
      </c>
      <c r="B6761" s="104" t="s">
        <v>6958</v>
      </c>
      <c r="C6761" t="s">
        <v>7941</v>
      </c>
    </row>
    <row r="6762" spans="1:3">
      <c r="A6762" t="s">
        <v>97</v>
      </c>
      <c r="B6762" s="104" t="s">
        <v>6960</v>
      </c>
      <c r="C6762" t="s">
        <v>7941</v>
      </c>
    </row>
    <row r="6763" spans="1:3">
      <c r="A6763" t="s">
        <v>97</v>
      </c>
      <c r="B6763" s="104" t="s">
        <v>6962</v>
      </c>
      <c r="C6763" t="s">
        <v>7941</v>
      </c>
    </row>
    <row r="6764" spans="1:3">
      <c r="A6764" t="s">
        <v>97</v>
      </c>
      <c r="B6764" s="104" t="s">
        <v>1395</v>
      </c>
      <c r="C6764" t="s">
        <v>7941</v>
      </c>
    </row>
    <row r="6765" spans="1:3">
      <c r="A6765" t="s">
        <v>97</v>
      </c>
      <c r="B6765" s="104" t="s">
        <v>1396</v>
      </c>
      <c r="C6765" t="s">
        <v>7941</v>
      </c>
    </row>
    <row r="6766" spans="1:3">
      <c r="A6766" t="s">
        <v>97</v>
      </c>
      <c r="B6766" s="104" t="s">
        <v>6966</v>
      </c>
      <c r="C6766" t="s">
        <v>7941</v>
      </c>
    </row>
    <row r="6767" spans="1:3">
      <c r="A6767" t="s">
        <v>97</v>
      </c>
      <c r="B6767" s="104" t="s">
        <v>6968</v>
      </c>
      <c r="C6767" t="s">
        <v>7941</v>
      </c>
    </row>
    <row r="6768" spans="1:3">
      <c r="A6768" t="s">
        <v>97</v>
      </c>
      <c r="B6768" s="104" t="s">
        <v>6970</v>
      </c>
      <c r="C6768" t="s">
        <v>7941</v>
      </c>
    </row>
    <row r="6769" spans="1:3">
      <c r="A6769" t="s">
        <v>97</v>
      </c>
      <c r="B6769" s="104" t="s">
        <v>6972</v>
      </c>
      <c r="C6769" t="s">
        <v>7941</v>
      </c>
    </row>
    <row r="6770" spans="1:3">
      <c r="A6770" t="s">
        <v>97</v>
      </c>
      <c r="B6770" s="104" t="s">
        <v>6974</v>
      </c>
      <c r="C6770" t="s">
        <v>7941</v>
      </c>
    </row>
    <row r="6771" spans="1:3">
      <c r="A6771" t="s">
        <v>97</v>
      </c>
      <c r="B6771" s="104" t="s">
        <v>6976</v>
      </c>
      <c r="C6771" t="s">
        <v>7941</v>
      </c>
    </row>
    <row r="6772" spans="1:3">
      <c r="A6772" t="s">
        <v>97</v>
      </c>
      <c r="B6772" s="104" t="s">
        <v>6978</v>
      </c>
      <c r="C6772" t="s">
        <v>7941</v>
      </c>
    </row>
    <row r="6773" spans="1:3">
      <c r="A6773" t="s">
        <v>97</v>
      </c>
      <c r="B6773" s="104" t="s">
        <v>6980</v>
      </c>
      <c r="C6773" t="s">
        <v>7941</v>
      </c>
    </row>
    <row r="6774" spans="1:3">
      <c r="A6774" t="s">
        <v>97</v>
      </c>
      <c r="B6774" s="104" t="s">
        <v>6982</v>
      </c>
      <c r="C6774" t="s">
        <v>7941</v>
      </c>
    </row>
    <row r="6775" spans="1:3">
      <c r="A6775" t="s">
        <v>97</v>
      </c>
      <c r="B6775" s="104" t="s">
        <v>6984</v>
      </c>
      <c r="C6775" t="s">
        <v>7941</v>
      </c>
    </row>
    <row r="6776" spans="1:3">
      <c r="A6776" t="s">
        <v>97</v>
      </c>
      <c r="B6776" s="104" t="s">
        <v>1397</v>
      </c>
      <c r="C6776" t="s">
        <v>7941</v>
      </c>
    </row>
    <row r="6777" spans="1:3">
      <c r="A6777" t="s">
        <v>97</v>
      </c>
      <c r="B6777" s="104" t="s">
        <v>1398</v>
      </c>
      <c r="C6777" t="s">
        <v>7941</v>
      </c>
    </row>
    <row r="6778" spans="1:3">
      <c r="A6778" t="s">
        <v>97</v>
      </c>
      <c r="B6778" s="104" t="s">
        <v>6988</v>
      </c>
      <c r="C6778" t="s">
        <v>7941</v>
      </c>
    </row>
    <row r="6779" spans="1:3">
      <c r="A6779" t="s">
        <v>97</v>
      </c>
      <c r="B6779" s="104" t="s">
        <v>6990</v>
      </c>
      <c r="C6779" t="s">
        <v>7941</v>
      </c>
    </row>
    <row r="6780" spans="1:3">
      <c r="A6780" t="s">
        <v>97</v>
      </c>
      <c r="B6780" s="104" t="s">
        <v>6992</v>
      </c>
      <c r="C6780" t="s">
        <v>7941</v>
      </c>
    </row>
    <row r="6781" spans="1:3">
      <c r="A6781" t="s">
        <v>97</v>
      </c>
      <c r="B6781" s="104" t="s">
        <v>6994</v>
      </c>
      <c r="C6781" t="s">
        <v>7941</v>
      </c>
    </row>
    <row r="6782" spans="1:3">
      <c r="A6782" t="s">
        <v>97</v>
      </c>
      <c r="B6782" s="104" t="s">
        <v>6996</v>
      </c>
      <c r="C6782" t="s">
        <v>7941</v>
      </c>
    </row>
    <row r="6783" spans="1:3">
      <c r="A6783" t="s">
        <v>4725</v>
      </c>
      <c r="B6783" s="104" t="s">
        <v>6998</v>
      </c>
      <c r="C6783" t="s">
        <v>7941</v>
      </c>
    </row>
    <row r="6784" spans="1:3">
      <c r="A6784" t="s">
        <v>4725</v>
      </c>
      <c r="B6784" s="104" t="s">
        <v>7000</v>
      </c>
      <c r="C6784" t="s">
        <v>7941</v>
      </c>
    </row>
    <row r="6785" spans="1:3">
      <c r="A6785" t="s">
        <v>4725</v>
      </c>
      <c r="B6785" s="104" t="s">
        <v>7002</v>
      </c>
      <c r="C6785" t="s">
        <v>7941</v>
      </c>
    </row>
    <row r="6786" spans="1:3">
      <c r="A6786" t="s">
        <v>4725</v>
      </c>
      <c r="B6786" s="104" t="s">
        <v>7004</v>
      </c>
      <c r="C6786" t="s">
        <v>7941</v>
      </c>
    </row>
    <row r="6787" spans="1:3">
      <c r="A6787" t="s">
        <v>97</v>
      </c>
      <c r="B6787" s="104" t="s">
        <v>7006</v>
      </c>
      <c r="C6787" t="s">
        <v>7941</v>
      </c>
    </row>
    <row r="6788" spans="1:3">
      <c r="A6788" t="s">
        <v>97</v>
      </c>
      <c r="B6788" s="104" t="s">
        <v>7008</v>
      </c>
      <c r="C6788" t="s">
        <v>7941</v>
      </c>
    </row>
    <row r="6789" spans="1:3">
      <c r="A6789" t="s">
        <v>97</v>
      </c>
      <c r="B6789" s="104" t="s">
        <v>7010</v>
      </c>
      <c r="C6789" t="s">
        <v>7941</v>
      </c>
    </row>
    <row r="6790" spans="1:3">
      <c r="A6790" t="s">
        <v>97</v>
      </c>
      <c r="B6790" s="104" t="s">
        <v>7012</v>
      </c>
      <c r="C6790" t="s">
        <v>7941</v>
      </c>
    </row>
    <row r="6791" spans="1:3">
      <c r="A6791" t="s">
        <v>97</v>
      </c>
      <c r="B6791" s="104" t="s">
        <v>7014</v>
      </c>
      <c r="C6791" t="s">
        <v>7941</v>
      </c>
    </row>
    <row r="6792" spans="1:3">
      <c r="A6792" t="s">
        <v>2117</v>
      </c>
      <c r="B6792" s="104" t="s">
        <v>7016</v>
      </c>
      <c r="C6792" t="s">
        <v>7941</v>
      </c>
    </row>
    <row r="6793" spans="1:3">
      <c r="A6793" t="s">
        <v>2117</v>
      </c>
      <c r="B6793" s="104" t="s">
        <v>7018</v>
      </c>
      <c r="C6793" t="s">
        <v>7941</v>
      </c>
    </row>
    <row r="6794" spans="1:3">
      <c r="A6794" t="s">
        <v>6290</v>
      </c>
      <c r="B6794" s="104" t="s">
        <v>7020</v>
      </c>
      <c r="C6794" t="s">
        <v>7941</v>
      </c>
    </row>
    <row r="6795" spans="1:3">
      <c r="A6795" t="s">
        <v>2117</v>
      </c>
      <c r="B6795" s="104" t="s">
        <v>7022</v>
      </c>
      <c r="C6795" t="s">
        <v>7941</v>
      </c>
    </row>
    <row r="6796" spans="1:3">
      <c r="A6796" t="s">
        <v>2117</v>
      </c>
      <c r="B6796" s="104" t="s">
        <v>7024</v>
      </c>
      <c r="C6796" t="s">
        <v>7941</v>
      </c>
    </row>
    <row r="6797" spans="1:3">
      <c r="B6797" s="104" t="s">
        <v>7026</v>
      </c>
      <c r="C6797" t="s">
        <v>7941</v>
      </c>
    </row>
    <row r="6798" spans="1:3">
      <c r="A6798" t="s">
        <v>2117</v>
      </c>
      <c r="B6798" s="104" t="s">
        <v>7028</v>
      </c>
      <c r="C6798" t="s">
        <v>7941</v>
      </c>
    </row>
    <row r="6799" spans="1:3">
      <c r="A6799" t="s">
        <v>6290</v>
      </c>
      <c r="B6799" s="104" t="s">
        <v>7029</v>
      </c>
      <c r="C6799" t="s">
        <v>7941</v>
      </c>
    </row>
    <row r="6800" spans="1:3">
      <c r="A6800" t="s">
        <v>2117</v>
      </c>
      <c r="B6800" s="104" t="s">
        <v>7032</v>
      </c>
      <c r="C6800" t="s">
        <v>7941</v>
      </c>
    </row>
    <row r="6801" spans="1:3">
      <c r="A6801" t="s">
        <v>6290</v>
      </c>
      <c r="B6801" s="104" t="s">
        <v>7034</v>
      </c>
      <c r="C6801" t="s">
        <v>7941</v>
      </c>
    </row>
    <row r="6802" spans="1:3">
      <c r="A6802" t="s">
        <v>2117</v>
      </c>
      <c r="B6802" s="104" t="s">
        <v>7035</v>
      </c>
      <c r="C6802" t="s">
        <v>7941</v>
      </c>
    </row>
    <row r="6803" spans="1:3">
      <c r="B6803" s="104" t="s">
        <v>7036</v>
      </c>
      <c r="C6803" t="s">
        <v>7941</v>
      </c>
    </row>
    <row r="6804" spans="1:3">
      <c r="A6804" t="s">
        <v>2117</v>
      </c>
      <c r="B6804" s="104" t="s">
        <v>7037</v>
      </c>
      <c r="C6804" t="s">
        <v>7941</v>
      </c>
    </row>
    <row r="6805" spans="1:3">
      <c r="A6805" t="s">
        <v>8</v>
      </c>
      <c r="B6805" s="104" t="s">
        <v>1399</v>
      </c>
      <c r="C6805" t="s">
        <v>7941</v>
      </c>
    </row>
    <row r="6806" spans="1:3">
      <c r="A6806" t="s">
        <v>8</v>
      </c>
      <c r="B6806" s="104" t="s">
        <v>1400</v>
      </c>
      <c r="C6806" t="s">
        <v>7941</v>
      </c>
    </row>
    <row r="6807" spans="1:3">
      <c r="A6807" t="s">
        <v>8</v>
      </c>
      <c r="B6807" s="104" t="s">
        <v>1401</v>
      </c>
      <c r="C6807" t="s">
        <v>7941</v>
      </c>
    </row>
    <row r="6808" spans="1:3">
      <c r="A6808" t="s">
        <v>8</v>
      </c>
      <c r="B6808" s="104" t="s">
        <v>1402</v>
      </c>
      <c r="C6808" t="s">
        <v>7941</v>
      </c>
    </row>
    <row r="6809" spans="1:3">
      <c r="A6809" t="s">
        <v>8</v>
      </c>
      <c r="B6809" s="104" t="s">
        <v>1403</v>
      </c>
      <c r="C6809" t="s">
        <v>7941</v>
      </c>
    </row>
    <row r="6810" spans="1:3">
      <c r="A6810" t="s">
        <v>6317</v>
      </c>
      <c r="B6810" s="104" t="s">
        <v>7044</v>
      </c>
      <c r="C6810" t="s">
        <v>7941</v>
      </c>
    </row>
    <row r="6811" spans="1:3">
      <c r="A6811" t="s">
        <v>8</v>
      </c>
      <c r="B6811" s="104" t="s">
        <v>1404</v>
      </c>
      <c r="C6811" t="s">
        <v>7941</v>
      </c>
    </row>
    <row r="6812" spans="1:3">
      <c r="A6812" t="s">
        <v>8</v>
      </c>
      <c r="B6812" s="104" t="s">
        <v>1405</v>
      </c>
      <c r="C6812" t="s">
        <v>7941</v>
      </c>
    </row>
    <row r="6813" spans="1:3">
      <c r="A6813" t="s">
        <v>6317</v>
      </c>
      <c r="B6813" s="104" t="s">
        <v>7048</v>
      </c>
      <c r="C6813" t="s">
        <v>7941</v>
      </c>
    </row>
    <row r="6814" spans="1:3">
      <c r="A6814" t="s">
        <v>6317</v>
      </c>
      <c r="B6814" s="104" t="s">
        <v>7049</v>
      </c>
      <c r="C6814" t="s">
        <v>7941</v>
      </c>
    </row>
    <row r="6815" spans="1:3">
      <c r="A6815" t="s">
        <v>4881</v>
      </c>
      <c r="B6815" s="104" t="s">
        <v>7050</v>
      </c>
      <c r="C6815" t="s">
        <v>7941</v>
      </c>
    </row>
    <row r="6816" spans="1:3">
      <c r="A6816" t="s">
        <v>6317</v>
      </c>
      <c r="B6816" s="104" t="s">
        <v>7051</v>
      </c>
      <c r="C6816" t="s">
        <v>7941</v>
      </c>
    </row>
    <row r="6817" spans="1:3">
      <c r="A6817" t="s">
        <v>5</v>
      </c>
      <c r="B6817" s="104" t="s">
        <v>7053</v>
      </c>
      <c r="C6817" t="s">
        <v>7941</v>
      </c>
    </row>
    <row r="6818" spans="1:3">
      <c r="A6818" t="s">
        <v>6317</v>
      </c>
      <c r="B6818" s="104" t="s">
        <v>1406</v>
      </c>
      <c r="C6818" t="s">
        <v>7941</v>
      </c>
    </row>
    <row r="6819" spans="1:3">
      <c r="A6819" t="s">
        <v>6317</v>
      </c>
      <c r="B6819" s="104" t="s">
        <v>1407</v>
      </c>
      <c r="C6819" t="s">
        <v>7941</v>
      </c>
    </row>
    <row r="6820" spans="1:3">
      <c r="A6820" t="s">
        <v>6317</v>
      </c>
      <c r="B6820" s="104" t="s">
        <v>7056</v>
      </c>
      <c r="C6820" t="s">
        <v>7941</v>
      </c>
    </row>
    <row r="6821" spans="1:3">
      <c r="A6821" t="s">
        <v>6317</v>
      </c>
      <c r="B6821" s="104" t="s">
        <v>7058</v>
      </c>
      <c r="C6821" t="s">
        <v>7941</v>
      </c>
    </row>
    <row r="6822" spans="1:3">
      <c r="A6822" t="s">
        <v>6317</v>
      </c>
      <c r="B6822" s="104" t="s">
        <v>7060</v>
      </c>
      <c r="C6822" t="s">
        <v>7941</v>
      </c>
    </row>
    <row r="6823" spans="1:3">
      <c r="A6823" t="s">
        <v>6317</v>
      </c>
      <c r="B6823" s="104" t="s">
        <v>7062</v>
      </c>
      <c r="C6823" t="s">
        <v>7941</v>
      </c>
    </row>
    <row r="6824" spans="1:3">
      <c r="A6824" t="s">
        <v>4993</v>
      </c>
      <c r="B6824" s="104" t="s">
        <v>7063</v>
      </c>
      <c r="C6824" t="s">
        <v>7941</v>
      </c>
    </row>
    <row r="6825" spans="1:3">
      <c r="A6825" t="s">
        <v>4994</v>
      </c>
      <c r="B6825" s="104" t="s">
        <v>1408</v>
      </c>
      <c r="C6825" t="s">
        <v>7941</v>
      </c>
    </row>
    <row r="6826" spans="1:3">
      <c r="A6826" t="s">
        <v>4995</v>
      </c>
      <c r="B6826" s="104" t="s">
        <v>1409</v>
      </c>
      <c r="C6826" t="s">
        <v>7941</v>
      </c>
    </row>
    <row r="6827" spans="1:3">
      <c r="A6827" t="s">
        <v>4996</v>
      </c>
      <c r="B6827" s="104" t="s">
        <v>1410</v>
      </c>
      <c r="C6827" t="s">
        <v>7941</v>
      </c>
    </row>
    <row r="6828" spans="1:3">
      <c r="A6828" t="s">
        <v>5805</v>
      </c>
      <c r="B6828" s="104" t="s">
        <v>1411</v>
      </c>
      <c r="C6828" t="s">
        <v>7941</v>
      </c>
    </row>
    <row r="6829" spans="1:3">
      <c r="A6829" t="s">
        <v>4997</v>
      </c>
      <c r="B6829" s="104" t="s">
        <v>7069</v>
      </c>
      <c r="C6829" t="s">
        <v>7941</v>
      </c>
    </row>
    <row r="6830" spans="1:3">
      <c r="A6830" t="s">
        <v>4725</v>
      </c>
      <c r="B6830" s="104" t="s">
        <v>7071</v>
      </c>
      <c r="C6830" t="s">
        <v>7941</v>
      </c>
    </row>
    <row r="6831" spans="1:3">
      <c r="A6831" t="s">
        <v>4998</v>
      </c>
      <c r="B6831" s="104" t="s">
        <v>7073</v>
      </c>
      <c r="C6831" t="s">
        <v>7941</v>
      </c>
    </row>
    <row r="6832" spans="1:3">
      <c r="A6832" t="s">
        <v>4999</v>
      </c>
      <c r="B6832" s="104" t="s">
        <v>7075</v>
      </c>
      <c r="C6832" t="s">
        <v>7941</v>
      </c>
    </row>
    <row r="6833" spans="1:3">
      <c r="A6833" t="s">
        <v>5000</v>
      </c>
      <c r="B6833" s="104" t="s">
        <v>7077</v>
      </c>
      <c r="C6833" t="s">
        <v>7941</v>
      </c>
    </row>
    <row r="6834" spans="1:3">
      <c r="A6834" t="s">
        <v>7223</v>
      </c>
      <c r="B6834" s="104" t="s">
        <v>7079</v>
      </c>
      <c r="C6834" t="s">
        <v>7941</v>
      </c>
    </row>
    <row r="6835" spans="1:3">
      <c r="A6835" t="s">
        <v>5001</v>
      </c>
      <c r="B6835" s="104" t="s">
        <v>1412</v>
      </c>
      <c r="C6835" t="s">
        <v>7941</v>
      </c>
    </row>
    <row r="6836" spans="1:3">
      <c r="A6836" t="s">
        <v>5002</v>
      </c>
      <c r="B6836" s="104" t="s">
        <v>1413</v>
      </c>
      <c r="C6836" t="s">
        <v>7941</v>
      </c>
    </row>
    <row r="6837" spans="1:3">
      <c r="A6837" t="s">
        <v>5003</v>
      </c>
      <c r="B6837" s="104" t="s">
        <v>1414</v>
      </c>
      <c r="C6837" t="s">
        <v>7941</v>
      </c>
    </row>
    <row r="6838" spans="1:3">
      <c r="A6838" t="s">
        <v>5004</v>
      </c>
      <c r="B6838" s="104" t="s">
        <v>1415</v>
      </c>
      <c r="C6838" t="s">
        <v>7941</v>
      </c>
    </row>
    <row r="6839" spans="1:3">
      <c r="A6839" t="s">
        <v>5001</v>
      </c>
      <c r="B6839" s="104" t="s">
        <v>1416</v>
      </c>
      <c r="C6839" t="s">
        <v>7941</v>
      </c>
    </row>
    <row r="6840" spans="1:3">
      <c r="A6840" t="s">
        <v>43</v>
      </c>
      <c r="B6840" s="104" t="s">
        <v>1417</v>
      </c>
      <c r="C6840" t="s">
        <v>7941</v>
      </c>
    </row>
    <row r="6841" spans="1:3">
      <c r="A6841" t="s">
        <v>43</v>
      </c>
      <c r="B6841" s="104" t="s">
        <v>1418</v>
      </c>
      <c r="C6841" t="s">
        <v>7941</v>
      </c>
    </row>
    <row r="6842" spans="1:3">
      <c r="A6842" t="s">
        <v>43</v>
      </c>
      <c r="B6842" s="104" t="s">
        <v>1419</v>
      </c>
      <c r="C6842" t="s">
        <v>7941</v>
      </c>
    </row>
    <row r="6843" spans="1:3">
      <c r="A6843" t="s">
        <v>43</v>
      </c>
      <c r="B6843" s="104" t="s">
        <v>1420</v>
      </c>
      <c r="C6843" t="s">
        <v>7941</v>
      </c>
    </row>
    <row r="6844" spans="1:3">
      <c r="A6844" t="s">
        <v>43</v>
      </c>
      <c r="B6844" s="104" t="s">
        <v>1421</v>
      </c>
      <c r="C6844" t="s">
        <v>7941</v>
      </c>
    </row>
    <row r="6845" spans="1:3">
      <c r="A6845" t="s">
        <v>43</v>
      </c>
      <c r="B6845" s="104" t="s">
        <v>1422</v>
      </c>
      <c r="C6845" t="s">
        <v>7941</v>
      </c>
    </row>
    <row r="6846" spans="1:3">
      <c r="A6846" t="s">
        <v>43</v>
      </c>
      <c r="B6846" s="104" t="s">
        <v>1423</v>
      </c>
      <c r="C6846" t="s">
        <v>7941</v>
      </c>
    </row>
    <row r="6847" spans="1:3">
      <c r="A6847" t="s">
        <v>43</v>
      </c>
      <c r="B6847" s="104" t="s">
        <v>1424</v>
      </c>
      <c r="C6847" t="s">
        <v>7941</v>
      </c>
    </row>
    <row r="6848" spans="1:3">
      <c r="A6848" t="s">
        <v>43</v>
      </c>
      <c r="B6848" s="104" t="s">
        <v>1425</v>
      </c>
      <c r="C6848" t="s">
        <v>7941</v>
      </c>
    </row>
    <row r="6849" spans="1:3">
      <c r="A6849" t="s">
        <v>43</v>
      </c>
      <c r="B6849" s="104" t="s">
        <v>1426</v>
      </c>
      <c r="C6849" t="s">
        <v>7941</v>
      </c>
    </row>
    <row r="6850" spans="1:3">
      <c r="A6850" t="s">
        <v>43</v>
      </c>
      <c r="B6850" s="104" t="s">
        <v>1427</v>
      </c>
      <c r="C6850" t="s">
        <v>7941</v>
      </c>
    </row>
    <row r="6851" spans="1:3">
      <c r="A6851" t="s">
        <v>43</v>
      </c>
      <c r="B6851" s="104" t="s">
        <v>1428</v>
      </c>
      <c r="C6851" t="s">
        <v>7941</v>
      </c>
    </row>
    <row r="6852" spans="1:3">
      <c r="A6852" t="s">
        <v>43</v>
      </c>
      <c r="B6852" s="104" t="s">
        <v>1429</v>
      </c>
      <c r="C6852" t="s">
        <v>7941</v>
      </c>
    </row>
    <row r="6853" spans="1:3">
      <c r="A6853" t="s">
        <v>7281</v>
      </c>
      <c r="B6853" s="104" t="s">
        <v>1430</v>
      </c>
      <c r="C6853" t="s">
        <v>7941</v>
      </c>
    </row>
    <row r="6854" spans="1:3">
      <c r="A6854" t="s">
        <v>5005</v>
      </c>
      <c r="B6854" s="104" t="s">
        <v>1431</v>
      </c>
      <c r="C6854" t="s">
        <v>7941</v>
      </c>
    </row>
    <row r="6855" spans="1:3">
      <c r="A6855" t="s">
        <v>5006</v>
      </c>
      <c r="B6855" s="104" t="s">
        <v>1432</v>
      </c>
      <c r="C6855" t="s">
        <v>7941</v>
      </c>
    </row>
    <row r="6856" spans="1:3">
      <c r="A6856" t="s">
        <v>5006</v>
      </c>
      <c r="B6856" s="104" t="s">
        <v>1433</v>
      </c>
      <c r="C6856" t="s">
        <v>7941</v>
      </c>
    </row>
    <row r="6857" spans="1:3">
      <c r="A6857" t="s">
        <v>1435</v>
      </c>
      <c r="B6857" s="104" t="s">
        <v>1434</v>
      </c>
      <c r="C6857" t="s">
        <v>7941</v>
      </c>
    </row>
    <row r="6858" spans="1:3">
      <c r="A6858" t="s">
        <v>7281</v>
      </c>
      <c r="B6858" s="104" t="s">
        <v>1436</v>
      </c>
      <c r="C6858" t="s">
        <v>7941</v>
      </c>
    </row>
    <row r="6859" spans="1:3">
      <c r="A6859" t="s">
        <v>5007</v>
      </c>
      <c r="B6859" s="104" t="s">
        <v>1437</v>
      </c>
      <c r="C6859" t="s">
        <v>7941</v>
      </c>
    </row>
    <row r="6860" spans="1:3">
      <c r="A6860" t="s">
        <v>7269</v>
      </c>
      <c r="B6860" s="104" t="s">
        <v>1438</v>
      </c>
      <c r="C6860" t="s">
        <v>7941</v>
      </c>
    </row>
    <row r="6861" spans="1:3">
      <c r="A6861" t="s">
        <v>7269</v>
      </c>
      <c r="B6861" s="104" t="s">
        <v>1439</v>
      </c>
      <c r="C6861" t="s">
        <v>7941</v>
      </c>
    </row>
    <row r="6862" spans="1:3">
      <c r="A6862" t="s">
        <v>5008</v>
      </c>
      <c r="B6862" s="104" t="s">
        <v>1649</v>
      </c>
      <c r="C6862" t="s">
        <v>7942</v>
      </c>
    </row>
    <row r="6863" spans="1:3">
      <c r="A6863" t="s">
        <v>7313</v>
      </c>
      <c r="B6863" s="104" t="s">
        <v>522</v>
      </c>
      <c r="C6863" t="s">
        <v>7942</v>
      </c>
    </row>
    <row r="6864" spans="1:3">
      <c r="A6864" t="s">
        <v>5009</v>
      </c>
      <c r="B6864" s="104" t="s">
        <v>524</v>
      </c>
      <c r="C6864" t="s">
        <v>7942</v>
      </c>
    </row>
    <row r="6865" spans="1:3">
      <c r="A6865" t="s">
        <v>7313</v>
      </c>
      <c r="B6865" s="104" t="s">
        <v>525</v>
      </c>
      <c r="C6865" t="s">
        <v>7942</v>
      </c>
    </row>
    <row r="6866" spans="1:3">
      <c r="A6866" t="s">
        <v>7313</v>
      </c>
      <c r="B6866" s="104" t="s">
        <v>526</v>
      </c>
      <c r="C6866" t="s">
        <v>7942</v>
      </c>
    </row>
    <row r="6867" spans="1:3">
      <c r="A6867" t="s">
        <v>7313</v>
      </c>
      <c r="B6867" s="104" t="s">
        <v>527</v>
      </c>
      <c r="C6867" t="s">
        <v>7942</v>
      </c>
    </row>
    <row r="6868" spans="1:3">
      <c r="A6868" t="s">
        <v>7313</v>
      </c>
      <c r="B6868" s="104" t="s">
        <v>529</v>
      </c>
      <c r="C6868" t="s">
        <v>7942</v>
      </c>
    </row>
    <row r="6869" spans="1:3">
      <c r="A6869" t="s">
        <v>7313</v>
      </c>
      <c r="B6869" s="104" t="s">
        <v>1440</v>
      </c>
      <c r="C6869" t="s">
        <v>7942</v>
      </c>
    </row>
    <row r="6870" spans="1:3">
      <c r="A6870" t="s">
        <v>7313</v>
      </c>
      <c r="B6870" s="104" t="s">
        <v>1441</v>
      </c>
      <c r="C6870" t="s">
        <v>7942</v>
      </c>
    </row>
    <row r="6871" spans="1:3">
      <c r="A6871" t="s">
        <v>7313</v>
      </c>
      <c r="B6871" s="104" t="s">
        <v>1442</v>
      </c>
      <c r="C6871" t="s">
        <v>7942</v>
      </c>
    </row>
    <row r="6872" spans="1:3">
      <c r="A6872" t="s">
        <v>7313</v>
      </c>
      <c r="B6872" s="104" t="s">
        <v>1443</v>
      </c>
      <c r="C6872" t="s">
        <v>7942</v>
      </c>
    </row>
    <row r="6873" spans="1:3">
      <c r="A6873" t="s">
        <v>2839</v>
      </c>
      <c r="B6873" s="104" t="s">
        <v>1444</v>
      </c>
      <c r="C6873" t="s">
        <v>7942</v>
      </c>
    </row>
    <row r="6874" spans="1:3">
      <c r="A6874" t="s">
        <v>2839</v>
      </c>
      <c r="B6874" s="104" t="s">
        <v>1445</v>
      </c>
      <c r="C6874" t="s">
        <v>7942</v>
      </c>
    </row>
    <row r="6875" spans="1:3">
      <c r="A6875" t="s">
        <v>2839</v>
      </c>
      <c r="B6875" s="104" t="s">
        <v>1446</v>
      </c>
      <c r="C6875" t="s">
        <v>7942</v>
      </c>
    </row>
    <row r="6876" spans="1:3">
      <c r="A6876" t="s">
        <v>2839</v>
      </c>
      <c r="B6876" s="104" t="s">
        <v>1447</v>
      </c>
      <c r="C6876" t="s">
        <v>7942</v>
      </c>
    </row>
    <row r="6877" spans="1:3">
      <c r="A6877" t="s">
        <v>2839</v>
      </c>
      <c r="B6877" s="104" t="s">
        <v>1448</v>
      </c>
      <c r="C6877" t="s">
        <v>7942</v>
      </c>
    </row>
    <row r="6878" spans="1:3">
      <c r="A6878" t="s">
        <v>2839</v>
      </c>
      <c r="B6878" s="104" t="s">
        <v>1449</v>
      </c>
      <c r="C6878" t="s">
        <v>7942</v>
      </c>
    </row>
    <row r="6879" spans="1:3">
      <c r="A6879" t="s">
        <v>2839</v>
      </c>
      <c r="B6879" s="104" t="s">
        <v>1450</v>
      </c>
      <c r="C6879" t="s">
        <v>7942</v>
      </c>
    </row>
    <row r="6880" spans="1:3">
      <c r="A6880" t="s">
        <v>2839</v>
      </c>
      <c r="B6880" s="104" t="s">
        <v>1451</v>
      </c>
      <c r="C6880" t="s">
        <v>7942</v>
      </c>
    </row>
    <row r="6881" spans="1:3">
      <c r="A6881" t="s">
        <v>2839</v>
      </c>
      <c r="B6881" s="104" t="s">
        <v>1452</v>
      </c>
      <c r="C6881" t="s">
        <v>7942</v>
      </c>
    </row>
    <row r="6882" spans="1:3">
      <c r="A6882" t="s">
        <v>2839</v>
      </c>
      <c r="B6882" s="104" t="s">
        <v>1453</v>
      </c>
      <c r="C6882" t="s">
        <v>7942</v>
      </c>
    </row>
    <row r="6883" spans="1:3">
      <c r="A6883" t="s">
        <v>2839</v>
      </c>
      <c r="B6883" s="104" t="s">
        <v>1454</v>
      </c>
      <c r="C6883" t="s">
        <v>7942</v>
      </c>
    </row>
    <row r="6884" spans="1:3">
      <c r="A6884" t="s">
        <v>2839</v>
      </c>
      <c r="B6884" s="104" t="s">
        <v>1455</v>
      </c>
      <c r="C6884" t="s">
        <v>7942</v>
      </c>
    </row>
    <row r="6885" spans="1:3">
      <c r="A6885" t="s">
        <v>2839</v>
      </c>
      <c r="B6885" s="104" t="s">
        <v>1456</v>
      </c>
      <c r="C6885" t="s">
        <v>7942</v>
      </c>
    </row>
    <row r="6886" spans="1:3">
      <c r="A6886" t="s">
        <v>2839</v>
      </c>
      <c r="B6886" s="104" t="s">
        <v>1457</v>
      </c>
      <c r="C6886" t="s">
        <v>7942</v>
      </c>
    </row>
    <row r="6887" spans="1:3">
      <c r="A6887" t="s">
        <v>2839</v>
      </c>
      <c r="B6887" s="104" t="s">
        <v>1458</v>
      </c>
      <c r="C6887" t="s">
        <v>7942</v>
      </c>
    </row>
    <row r="6888" spans="1:3">
      <c r="A6888" t="s">
        <v>2839</v>
      </c>
      <c r="B6888" s="104" t="s">
        <v>1459</v>
      </c>
      <c r="C6888" t="s">
        <v>7942</v>
      </c>
    </row>
    <row r="6889" spans="1:3">
      <c r="A6889" t="s">
        <v>2839</v>
      </c>
      <c r="B6889" s="104" t="s">
        <v>1460</v>
      </c>
      <c r="C6889" t="s">
        <v>7942</v>
      </c>
    </row>
    <row r="6890" spans="1:3">
      <c r="A6890" t="s">
        <v>2839</v>
      </c>
      <c r="B6890" s="104" t="s">
        <v>1461</v>
      </c>
      <c r="C6890" t="s">
        <v>7942</v>
      </c>
    </row>
    <row r="6891" spans="1:3">
      <c r="A6891" t="s">
        <v>7313</v>
      </c>
      <c r="B6891" s="104" t="s">
        <v>1462</v>
      </c>
      <c r="C6891" t="s">
        <v>7942</v>
      </c>
    </row>
    <row r="6892" spans="1:3">
      <c r="A6892" t="s">
        <v>7313</v>
      </c>
      <c r="B6892" s="104" t="s">
        <v>1463</v>
      </c>
      <c r="C6892" t="s">
        <v>7942</v>
      </c>
    </row>
    <row r="6893" spans="1:3">
      <c r="A6893" t="s">
        <v>7313</v>
      </c>
      <c r="B6893" s="104" t="s">
        <v>1464</v>
      </c>
      <c r="C6893" t="s">
        <v>7942</v>
      </c>
    </row>
    <row r="6894" spans="1:3">
      <c r="A6894" t="s">
        <v>2828</v>
      </c>
      <c r="B6894" s="104" t="s">
        <v>1778</v>
      </c>
      <c r="C6894" t="s">
        <v>7942</v>
      </c>
    </row>
    <row r="6895" spans="1:3">
      <c r="A6895" t="s">
        <v>2828</v>
      </c>
      <c r="B6895" s="104" t="s">
        <v>1652</v>
      </c>
      <c r="C6895" t="s">
        <v>7942</v>
      </c>
    </row>
    <row r="6896" spans="1:3">
      <c r="A6896" t="s">
        <v>5010</v>
      </c>
      <c r="B6896" s="104" t="s">
        <v>835</v>
      </c>
      <c r="C6896" t="s">
        <v>7942</v>
      </c>
    </row>
    <row r="6897" spans="1:3">
      <c r="A6897" t="s">
        <v>5010</v>
      </c>
      <c r="B6897" s="104" t="s">
        <v>837</v>
      </c>
      <c r="C6897" t="s">
        <v>7942</v>
      </c>
    </row>
    <row r="6898" spans="1:3">
      <c r="A6898" t="s">
        <v>6317</v>
      </c>
      <c r="B6898" s="104" t="s">
        <v>838</v>
      </c>
      <c r="C6898" t="s">
        <v>7942</v>
      </c>
    </row>
    <row r="6899" spans="1:3">
      <c r="A6899" t="s">
        <v>5011</v>
      </c>
      <c r="B6899" s="104" t="s">
        <v>2597</v>
      </c>
      <c r="C6899" t="s">
        <v>7942</v>
      </c>
    </row>
    <row r="6900" spans="1:3">
      <c r="A6900" t="s">
        <v>5011</v>
      </c>
      <c r="B6900" s="104" t="s">
        <v>6947</v>
      </c>
      <c r="C6900" t="s">
        <v>7942</v>
      </c>
    </row>
    <row r="6901" spans="1:3">
      <c r="A6901" t="s">
        <v>5011</v>
      </c>
      <c r="B6901" s="104" t="s">
        <v>6950</v>
      </c>
      <c r="C6901" t="s">
        <v>7942</v>
      </c>
    </row>
    <row r="6902" spans="1:3">
      <c r="A6902" t="s">
        <v>5012</v>
      </c>
      <c r="B6902" s="104" t="s">
        <v>2067</v>
      </c>
      <c r="C6902" t="s">
        <v>7942</v>
      </c>
    </row>
    <row r="6903" spans="1:3">
      <c r="A6903" t="s">
        <v>5013</v>
      </c>
      <c r="B6903" s="104" t="s">
        <v>2069</v>
      </c>
      <c r="C6903" t="s">
        <v>7942</v>
      </c>
    </row>
    <row r="6904" spans="1:3">
      <c r="A6904" t="s">
        <v>5014</v>
      </c>
      <c r="B6904" s="104" t="s">
        <v>2070</v>
      </c>
      <c r="C6904" t="s">
        <v>7942</v>
      </c>
    </row>
    <row r="6905" spans="1:3">
      <c r="A6905" t="s">
        <v>5015</v>
      </c>
      <c r="B6905" s="104" t="s">
        <v>2670</v>
      </c>
      <c r="C6905" t="s">
        <v>7942</v>
      </c>
    </row>
    <row r="6906" spans="1:3">
      <c r="A6906" t="s">
        <v>7313</v>
      </c>
      <c r="B6906" s="104" t="s">
        <v>7130</v>
      </c>
      <c r="C6906" t="s">
        <v>7942</v>
      </c>
    </row>
    <row r="6907" spans="1:3">
      <c r="A6907" t="s">
        <v>5015</v>
      </c>
      <c r="B6907" s="104" t="s">
        <v>7131</v>
      </c>
      <c r="C6907" t="s">
        <v>7942</v>
      </c>
    </row>
    <row r="6908" spans="1:3">
      <c r="A6908" t="s">
        <v>7313</v>
      </c>
      <c r="B6908" s="104" t="s">
        <v>1465</v>
      </c>
      <c r="C6908" t="s">
        <v>7942</v>
      </c>
    </row>
    <row r="6909" spans="1:3">
      <c r="A6909" t="s">
        <v>7313</v>
      </c>
      <c r="B6909" s="104" t="s">
        <v>6965</v>
      </c>
      <c r="C6909" t="s">
        <v>7942</v>
      </c>
    </row>
    <row r="6910" spans="1:3">
      <c r="A6910" t="s">
        <v>5016</v>
      </c>
      <c r="B6910" s="104" t="s">
        <v>1819</v>
      </c>
      <c r="C6910" t="s">
        <v>7942</v>
      </c>
    </row>
    <row r="6911" spans="1:3">
      <c r="A6911" t="s">
        <v>5017</v>
      </c>
      <c r="B6911" s="104" t="s">
        <v>870</v>
      </c>
      <c r="C6911" t="s">
        <v>7942</v>
      </c>
    </row>
    <row r="6912" spans="1:3">
      <c r="A6912" t="s">
        <v>5017</v>
      </c>
      <c r="B6912" s="104" t="s">
        <v>871</v>
      </c>
      <c r="C6912" t="s">
        <v>7942</v>
      </c>
    </row>
    <row r="6913" spans="1:3">
      <c r="A6913" t="s">
        <v>5018</v>
      </c>
      <c r="B6913" s="104" t="s">
        <v>2076</v>
      </c>
      <c r="C6913" t="s">
        <v>7942</v>
      </c>
    </row>
    <row r="6914" spans="1:3">
      <c r="A6914" t="s">
        <v>2839</v>
      </c>
      <c r="B6914" s="104" t="s">
        <v>2078</v>
      </c>
      <c r="C6914" t="s">
        <v>7942</v>
      </c>
    </row>
    <row r="6915" spans="1:3">
      <c r="A6915" t="s">
        <v>5019</v>
      </c>
      <c r="B6915" s="104" t="s">
        <v>7019</v>
      </c>
      <c r="C6915" t="s">
        <v>7942</v>
      </c>
    </row>
    <row r="6916" spans="1:3">
      <c r="A6916" t="s">
        <v>5020</v>
      </c>
      <c r="B6916" s="104" t="s">
        <v>1825</v>
      </c>
      <c r="C6916" t="s">
        <v>7942</v>
      </c>
    </row>
    <row r="6917" spans="1:3">
      <c r="A6917" t="s">
        <v>5020</v>
      </c>
      <c r="B6917" s="104" t="s">
        <v>1466</v>
      </c>
      <c r="C6917" t="s">
        <v>7942</v>
      </c>
    </row>
    <row r="6918" spans="1:3">
      <c r="A6918" t="s">
        <v>5021</v>
      </c>
      <c r="B6918" s="104" t="s">
        <v>5803</v>
      </c>
      <c r="C6918" t="s">
        <v>7942</v>
      </c>
    </row>
    <row r="6919" spans="1:3">
      <c r="A6919" t="s">
        <v>5021</v>
      </c>
      <c r="B6919" s="104" t="s">
        <v>731</v>
      </c>
      <c r="C6919" t="s">
        <v>7942</v>
      </c>
    </row>
    <row r="6920" spans="1:3">
      <c r="A6920" t="s">
        <v>5022</v>
      </c>
      <c r="B6920" s="104" t="s">
        <v>2082</v>
      </c>
      <c r="C6920" t="s">
        <v>7942</v>
      </c>
    </row>
    <row r="6921" spans="1:3">
      <c r="A6921" t="s">
        <v>5023</v>
      </c>
      <c r="B6921" s="104" t="s">
        <v>2083</v>
      </c>
      <c r="C6921" t="s">
        <v>7942</v>
      </c>
    </row>
    <row r="6922" spans="1:3">
      <c r="A6922" t="s">
        <v>5024</v>
      </c>
      <c r="B6922" s="104" t="s">
        <v>1842</v>
      </c>
      <c r="C6922" t="s">
        <v>7942</v>
      </c>
    </row>
    <row r="6923" spans="1:3">
      <c r="A6923" t="s">
        <v>5024</v>
      </c>
      <c r="B6923" s="104" t="s">
        <v>1844</v>
      </c>
      <c r="C6923" t="s">
        <v>7942</v>
      </c>
    </row>
    <row r="6924" spans="1:3">
      <c r="A6924" t="s">
        <v>5025</v>
      </c>
      <c r="B6924" s="104" t="s">
        <v>2087</v>
      </c>
      <c r="C6924" t="s">
        <v>7942</v>
      </c>
    </row>
    <row r="6925" spans="1:3">
      <c r="A6925" t="s">
        <v>5026</v>
      </c>
      <c r="B6925" s="104" t="s">
        <v>2088</v>
      </c>
      <c r="C6925" t="s">
        <v>7942</v>
      </c>
    </row>
    <row r="6926" spans="1:3">
      <c r="A6926" t="s">
        <v>5027</v>
      </c>
      <c r="B6926" s="104" t="s">
        <v>2090</v>
      </c>
      <c r="C6926" t="s">
        <v>7942</v>
      </c>
    </row>
    <row r="6927" spans="1:3">
      <c r="A6927" t="s">
        <v>5028</v>
      </c>
      <c r="B6927" s="104" t="s">
        <v>2092</v>
      </c>
      <c r="C6927" t="s">
        <v>7942</v>
      </c>
    </row>
    <row r="6928" spans="1:3">
      <c r="A6928" t="s">
        <v>5029</v>
      </c>
      <c r="B6928" s="104" t="s">
        <v>2094</v>
      </c>
      <c r="C6928" t="s">
        <v>7942</v>
      </c>
    </row>
    <row r="6929" spans="1:3">
      <c r="A6929" t="s">
        <v>5030</v>
      </c>
      <c r="B6929" s="104" t="s">
        <v>1860</v>
      </c>
      <c r="C6929" t="s">
        <v>7942</v>
      </c>
    </row>
    <row r="6930" spans="1:3">
      <c r="A6930" t="s">
        <v>5029</v>
      </c>
      <c r="B6930" s="104" t="s">
        <v>1861</v>
      </c>
      <c r="C6930" t="s">
        <v>7942</v>
      </c>
    </row>
    <row r="6931" spans="1:3">
      <c r="A6931" t="s">
        <v>5031</v>
      </c>
      <c r="B6931" s="104" t="s">
        <v>2098</v>
      </c>
      <c r="C6931" t="s">
        <v>7942</v>
      </c>
    </row>
    <row r="6932" spans="1:3">
      <c r="A6932" t="s">
        <v>5032</v>
      </c>
      <c r="B6932" s="104" t="s">
        <v>2099</v>
      </c>
      <c r="C6932" t="s">
        <v>7942</v>
      </c>
    </row>
    <row r="6933" spans="1:3">
      <c r="A6933" t="s">
        <v>5033</v>
      </c>
      <c r="B6933" s="104" t="s">
        <v>2102</v>
      </c>
      <c r="C6933" t="s">
        <v>7942</v>
      </c>
    </row>
    <row r="6934" spans="1:3">
      <c r="A6934" t="s">
        <v>5034</v>
      </c>
      <c r="B6934" s="104" t="s">
        <v>2104</v>
      </c>
      <c r="C6934" t="s">
        <v>7942</v>
      </c>
    </row>
    <row r="6935" spans="1:3">
      <c r="A6935" t="s">
        <v>5035</v>
      </c>
      <c r="B6935" s="104" t="s">
        <v>1467</v>
      </c>
      <c r="C6935" t="s">
        <v>7942</v>
      </c>
    </row>
    <row r="6936" spans="1:3">
      <c r="A6936" t="s">
        <v>5035</v>
      </c>
      <c r="B6936" s="104" t="s">
        <v>2113</v>
      </c>
      <c r="C6936" t="s">
        <v>7942</v>
      </c>
    </row>
    <row r="6937" spans="1:3">
      <c r="A6937" t="s">
        <v>2839</v>
      </c>
      <c r="B6937" s="104" t="s">
        <v>2106</v>
      </c>
      <c r="C6937" t="s">
        <v>7942</v>
      </c>
    </row>
    <row r="6938" spans="1:3">
      <c r="A6938" t="s">
        <v>2843</v>
      </c>
      <c r="B6938" s="104" t="s">
        <v>2108</v>
      </c>
      <c r="C6938" t="s">
        <v>7942</v>
      </c>
    </row>
    <row r="6939" spans="1:3">
      <c r="A6939" t="s">
        <v>5036</v>
      </c>
      <c r="B6939" s="104" t="s">
        <v>2171</v>
      </c>
      <c r="C6939" t="s">
        <v>7942</v>
      </c>
    </row>
    <row r="6940" spans="1:3">
      <c r="A6940" t="s">
        <v>684</v>
      </c>
      <c r="B6940" s="104" t="s">
        <v>2172</v>
      </c>
      <c r="C6940" t="s">
        <v>7942</v>
      </c>
    </row>
    <row r="6941" spans="1:3">
      <c r="A6941" t="s">
        <v>5037</v>
      </c>
      <c r="B6941" s="104" t="s">
        <v>2173</v>
      </c>
      <c r="C6941" t="s">
        <v>7942</v>
      </c>
    </row>
    <row r="6942" spans="1:3">
      <c r="A6942" t="s">
        <v>5038</v>
      </c>
      <c r="B6942" s="104" t="s">
        <v>2112</v>
      </c>
      <c r="C6942" t="s">
        <v>7942</v>
      </c>
    </row>
    <row r="6943" spans="1:3">
      <c r="A6943" t="s">
        <v>1468</v>
      </c>
      <c r="B6943" s="104" t="s">
        <v>2115</v>
      </c>
      <c r="C6943" t="s">
        <v>7942</v>
      </c>
    </row>
    <row r="6944" spans="1:3">
      <c r="A6944" t="s">
        <v>7315</v>
      </c>
      <c r="B6944" s="104" t="s">
        <v>7065</v>
      </c>
      <c r="C6944" t="s">
        <v>7942</v>
      </c>
    </row>
    <row r="6945" spans="1:3">
      <c r="A6945" t="s">
        <v>684</v>
      </c>
      <c r="B6945" s="104" t="s">
        <v>2121</v>
      </c>
      <c r="C6945" t="s">
        <v>7942</v>
      </c>
    </row>
    <row r="6946" spans="1:3">
      <c r="A6946" t="s">
        <v>684</v>
      </c>
      <c r="B6946" s="104" t="s">
        <v>7086</v>
      </c>
      <c r="C6946" t="s">
        <v>7942</v>
      </c>
    </row>
    <row r="6947" spans="1:3">
      <c r="A6947" t="s">
        <v>684</v>
      </c>
      <c r="B6947" s="104" t="s">
        <v>7087</v>
      </c>
      <c r="C6947" t="s">
        <v>7942</v>
      </c>
    </row>
    <row r="6948" spans="1:3">
      <c r="A6948" t="s">
        <v>1469</v>
      </c>
      <c r="B6948" s="104" t="s">
        <v>1569</v>
      </c>
      <c r="C6948" t="s">
        <v>7942</v>
      </c>
    </row>
    <row r="6949" spans="1:3">
      <c r="A6949" t="s">
        <v>5039</v>
      </c>
      <c r="B6949" s="104" t="s">
        <v>1470</v>
      </c>
      <c r="C6949" t="s">
        <v>7942</v>
      </c>
    </row>
    <row r="6950" spans="1:3">
      <c r="A6950" t="s">
        <v>1471</v>
      </c>
      <c r="B6950" s="104" t="s">
        <v>2137</v>
      </c>
      <c r="C6950" t="s">
        <v>7942</v>
      </c>
    </row>
    <row r="6951" spans="1:3">
      <c r="A6951" t="s">
        <v>1473</v>
      </c>
      <c r="B6951" s="104" t="s">
        <v>1472</v>
      </c>
      <c r="C6951" t="s">
        <v>7942</v>
      </c>
    </row>
    <row r="6952" spans="1:3">
      <c r="A6952" t="s">
        <v>1473</v>
      </c>
      <c r="B6952" s="104" t="s">
        <v>1474</v>
      </c>
      <c r="C6952" t="s">
        <v>7942</v>
      </c>
    </row>
    <row r="6953" spans="1:3">
      <c r="A6953" t="s">
        <v>1475</v>
      </c>
      <c r="B6953" s="104" t="s">
        <v>2143</v>
      </c>
      <c r="C6953" t="s">
        <v>7942</v>
      </c>
    </row>
    <row r="6954" spans="1:3">
      <c r="A6954" t="s">
        <v>5040</v>
      </c>
      <c r="B6954" s="104" t="s">
        <v>2146</v>
      </c>
      <c r="C6954" t="s">
        <v>7942</v>
      </c>
    </row>
    <row r="6955" spans="1:3">
      <c r="A6955" t="s">
        <v>5041</v>
      </c>
      <c r="B6955" s="104" t="s">
        <v>1573</v>
      </c>
      <c r="C6955" t="s">
        <v>7942</v>
      </c>
    </row>
    <row r="6956" spans="1:3">
      <c r="A6956" t="s">
        <v>5041</v>
      </c>
      <c r="B6956" s="104" t="s">
        <v>1576</v>
      </c>
      <c r="C6956" t="s">
        <v>7942</v>
      </c>
    </row>
    <row r="6957" spans="1:3">
      <c r="A6957" t="s">
        <v>5039</v>
      </c>
      <c r="B6957" s="104" t="s">
        <v>1476</v>
      </c>
      <c r="C6957" t="s">
        <v>7942</v>
      </c>
    </row>
    <row r="6958" spans="1:3">
      <c r="A6958" t="s">
        <v>5042</v>
      </c>
      <c r="B6958" s="104" t="s">
        <v>1477</v>
      </c>
      <c r="C6958" t="s">
        <v>7942</v>
      </c>
    </row>
    <row r="6959" spans="1:3">
      <c r="A6959" t="s">
        <v>5041</v>
      </c>
      <c r="B6959" s="104" t="s">
        <v>743</v>
      </c>
      <c r="C6959" t="s">
        <v>7942</v>
      </c>
    </row>
    <row r="6960" spans="1:3">
      <c r="A6960" t="s">
        <v>5041</v>
      </c>
      <c r="B6960" s="104" t="s">
        <v>744</v>
      </c>
      <c r="C6960" t="s">
        <v>7942</v>
      </c>
    </row>
    <row r="6961" spans="1:3">
      <c r="A6961" t="s">
        <v>1478</v>
      </c>
      <c r="B6961" s="104" t="s">
        <v>2153</v>
      </c>
      <c r="C6961" t="s">
        <v>7942</v>
      </c>
    </row>
    <row r="6962" spans="1:3">
      <c r="A6962" t="s">
        <v>5043</v>
      </c>
      <c r="B6962" s="104" t="s">
        <v>4742</v>
      </c>
      <c r="C6962" t="s">
        <v>7942</v>
      </c>
    </row>
    <row r="6963" spans="1:3">
      <c r="A6963" t="s">
        <v>5044</v>
      </c>
      <c r="B6963" s="104" t="s">
        <v>4743</v>
      </c>
      <c r="C6963" t="s">
        <v>7942</v>
      </c>
    </row>
    <row r="6964" spans="1:3">
      <c r="A6964" t="s">
        <v>5045</v>
      </c>
      <c r="B6964" s="104" t="s">
        <v>7101</v>
      </c>
      <c r="C6964" t="s">
        <v>7942</v>
      </c>
    </row>
    <row r="6965" spans="1:3">
      <c r="A6965" t="s">
        <v>5046</v>
      </c>
      <c r="B6965" s="104" t="s">
        <v>745</v>
      </c>
      <c r="C6965" t="s">
        <v>7942</v>
      </c>
    </row>
    <row r="6966" spans="1:3">
      <c r="A6966" t="s">
        <v>5047</v>
      </c>
      <c r="B6966" s="104" t="s">
        <v>2160</v>
      </c>
      <c r="C6966" t="s">
        <v>7942</v>
      </c>
    </row>
    <row r="6967" spans="1:3">
      <c r="A6967" t="s">
        <v>5048</v>
      </c>
      <c r="B6967" s="104" t="s">
        <v>7102</v>
      </c>
      <c r="C6967" t="s">
        <v>7942</v>
      </c>
    </row>
    <row r="6968" spans="1:3">
      <c r="A6968" t="s">
        <v>5047</v>
      </c>
      <c r="B6968" s="104" t="s">
        <v>1479</v>
      </c>
      <c r="C6968" t="s">
        <v>7942</v>
      </c>
    </row>
    <row r="6969" spans="1:3">
      <c r="A6969" t="s">
        <v>5049</v>
      </c>
      <c r="B6969" s="104" t="s">
        <v>1480</v>
      </c>
      <c r="C6969" t="s">
        <v>7942</v>
      </c>
    </row>
    <row r="6970" spans="1:3">
      <c r="A6970" t="s">
        <v>1482</v>
      </c>
      <c r="B6970" s="104" t="s">
        <v>1481</v>
      </c>
      <c r="C6970" t="s">
        <v>7942</v>
      </c>
    </row>
    <row r="6971" spans="1:3">
      <c r="A6971" t="s">
        <v>1482</v>
      </c>
      <c r="B6971" s="104" t="s">
        <v>7104</v>
      </c>
      <c r="C6971" t="s">
        <v>7942</v>
      </c>
    </row>
    <row r="6972" spans="1:3">
      <c r="A6972" t="s">
        <v>1482</v>
      </c>
      <c r="B6972" s="104" t="s">
        <v>7105</v>
      </c>
      <c r="C6972" t="s">
        <v>7942</v>
      </c>
    </row>
    <row r="6973" spans="1:3">
      <c r="A6973" t="s">
        <v>1482</v>
      </c>
      <c r="B6973" s="104" t="s">
        <v>746</v>
      </c>
      <c r="C6973" t="s">
        <v>7942</v>
      </c>
    </row>
    <row r="6974" spans="1:3">
      <c r="A6974" t="s">
        <v>1482</v>
      </c>
      <c r="B6974" s="104" t="s">
        <v>7110</v>
      </c>
      <c r="C6974" t="s">
        <v>7942</v>
      </c>
    </row>
    <row r="6975" spans="1:3">
      <c r="A6975" t="s">
        <v>1482</v>
      </c>
      <c r="B6975" s="104" t="s">
        <v>7111</v>
      </c>
      <c r="C6975" t="s">
        <v>7942</v>
      </c>
    </row>
    <row r="6976" spans="1:3">
      <c r="A6976" t="s">
        <v>1483</v>
      </c>
      <c r="B6976" s="104" t="s">
        <v>2166</v>
      </c>
      <c r="C6976" t="s">
        <v>7942</v>
      </c>
    </row>
    <row r="6977" spans="1:3">
      <c r="A6977" t="s">
        <v>1484</v>
      </c>
      <c r="B6977" s="104" t="s">
        <v>2168</v>
      </c>
      <c r="C6977" t="s">
        <v>7942</v>
      </c>
    </row>
    <row r="6978" spans="1:3">
      <c r="A6978" t="s">
        <v>1485</v>
      </c>
      <c r="B6978" s="104" t="s">
        <v>2133</v>
      </c>
      <c r="C6978" t="s">
        <v>7942</v>
      </c>
    </row>
    <row r="6979" spans="1:3">
      <c r="A6979" t="s">
        <v>5050</v>
      </c>
      <c r="B6979" s="104" t="s">
        <v>2170</v>
      </c>
      <c r="C6979" t="s">
        <v>7942</v>
      </c>
    </row>
    <row r="6980" spans="1:3">
      <c r="A6980" t="s">
        <v>1486</v>
      </c>
      <c r="B6980" s="104" t="s">
        <v>2079</v>
      </c>
      <c r="C6980" t="s">
        <v>7942</v>
      </c>
    </row>
    <row r="6981" spans="1:3">
      <c r="A6981" t="s">
        <v>5051</v>
      </c>
      <c r="B6981" s="104" t="s">
        <v>2188</v>
      </c>
      <c r="C6981" t="s">
        <v>7942</v>
      </c>
    </row>
    <row r="6982" spans="1:3">
      <c r="A6982" t="s">
        <v>5052</v>
      </c>
      <c r="B6982" s="104" t="s">
        <v>2632</v>
      </c>
      <c r="C6982" t="s">
        <v>7942</v>
      </c>
    </row>
    <row r="6983" spans="1:3">
      <c r="A6983" t="s">
        <v>5053</v>
      </c>
      <c r="B6983" s="104" t="s">
        <v>1487</v>
      </c>
      <c r="C6983" t="s">
        <v>7942</v>
      </c>
    </row>
    <row r="6984" spans="1:3">
      <c r="A6984" t="s">
        <v>5054</v>
      </c>
      <c r="B6984" s="104" t="s">
        <v>1488</v>
      </c>
      <c r="C6984" t="s">
        <v>7942</v>
      </c>
    </row>
    <row r="6985" spans="1:3">
      <c r="A6985" t="s">
        <v>5055</v>
      </c>
      <c r="B6985" s="104" t="s">
        <v>1696</v>
      </c>
      <c r="C6985" t="s">
        <v>7942</v>
      </c>
    </row>
    <row r="6986" spans="1:3">
      <c r="A6986" t="s">
        <v>5055</v>
      </c>
      <c r="B6986" s="104" t="s">
        <v>1697</v>
      </c>
      <c r="C6986" t="s">
        <v>7942</v>
      </c>
    </row>
    <row r="6987" spans="1:3">
      <c r="A6987" t="s">
        <v>5056</v>
      </c>
      <c r="B6987" s="104" t="s">
        <v>2180</v>
      </c>
      <c r="C6987" t="s">
        <v>7942</v>
      </c>
    </row>
    <row r="6988" spans="1:3">
      <c r="A6988" t="s">
        <v>5057</v>
      </c>
      <c r="B6988" s="104" t="s">
        <v>1881</v>
      </c>
      <c r="C6988" t="s">
        <v>7942</v>
      </c>
    </row>
    <row r="6989" spans="1:3">
      <c r="A6989" t="s">
        <v>5058</v>
      </c>
      <c r="B6989" s="104" t="s">
        <v>1882</v>
      </c>
      <c r="C6989" t="s">
        <v>7942</v>
      </c>
    </row>
    <row r="6990" spans="1:3">
      <c r="A6990" t="s">
        <v>5059</v>
      </c>
      <c r="B6990" s="104" t="s">
        <v>1708</v>
      </c>
      <c r="C6990" t="s">
        <v>7942</v>
      </c>
    </row>
    <row r="6991" spans="1:3">
      <c r="A6991" t="s">
        <v>5058</v>
      </c>
      <c r="B6991" s="104" t="s">
        <v>1596</v>
      </c>
      <c r="C6991" t="s">
        <v>7942</v>
      </c>
    </row>
    <row r="6992" spans="1:3">
      <c r="A6992" t="s">
        <v>5060</v>
      </c>
      <c r="B6992" s="104" t="s">
        <v>5818</v>
      </c>
      <c r="C6992" t="s">
        <v>7942</v>
      </c>
    </row>
    <row r="6993" spans="1:3">
      <c r="A6993" t="s">
        <v>5061</v>
      </c>
      <c r="B6993" s="104" t="s">
        <v>2184</v>
      </c>
      <c r="C6993" t="s">
        <v>7942</v>
      </c>
    </row>
    <row r="6994" spans="1:3">
      <c r="A6994" t="s">
        <v>5062</v>
      </c>
      <c r="B6994" s="104" t="s">
        <v>2185</v>
      </c>
      <c r="C6994" t="s">
        <v>7942</v>
      </c>
    </row>
    <row r="6995" spans="1:3">
      <c r="A6995" t="s">
        <v>5063</v>
      </c>
      <c r="B6995" s="104" t="s">
        <v>1727</v>
      </c>
      <c r="C6995" t="s">
        <v>7942</v>
      </c>
    </row>
    <row r="6996" spans="1:3">
      <c r="A6996" t="s">
        <v>5064</v>
      </c>
      <c r="B6996" s="104" t="s">
        <v>5819</v>
      </c>
      <c r="C6996" t="s">
        <v>7942</v>
      </c>
    </row>
    <row r="6997" spans="1:3">
      <c r="A6997" t="s">
        <v>1489</v>
      </c>
      <c r="B6997" s="104" t="s">
        <v>2189</v>
      </c>
      <c r="C6997" t="s">
        <v>7942</v>
      </c>
    </row>
    <row r="6998" spans="1:3">
      <c r="A6998" t="s">
        <v>1482</v>
      </c>
      <c r="B6998" s="104" t="s">
        <v>5820</v>
      </c>
      <c r="C6998" t="s">
        <v>7942</v>
      </c>
    </row>
    <row r="6999" spans="1:3">
      <c r="A6999" t="s">
        <v>1482</v>
      </c>
      <c r="B6999" s="104" t="s">
        <v>1742</v>
      </c>
      <c r="C6999" t="s">
        <v>7942</v>
      </c>
    </row>
    <row r="7000" spans="1:3">
      <c r="A7000" t="s">
        <v>1482</v>
      </c>
      <c r="B7000" s="104" t="s">
        <v>5822</v>
      </c>
      <c r="C7000" t="s">
        <v>7942</v>
      </c>
    </row>
    <row r="7001" spans="1:3">
      <c r="A7001" t="s">
        <v>1482</v>
      </c>
      <c r="B7001" s="104" t="s">
        <v>5823</v>
      </c>
      <c r="C7001" t="s">
        <v>7942</v>
      </c>
    </row>
    <row r="7002" spans="1:3">
      <c r="A7002" t="s">
        <v>684</v>
      </c>
      <c r="B7002" s="104" t="s">
        <v>1756</v>
      </c>
      <c r="C7002" t="s">
        <v>7942</v>
      </c>
    </row>
    <row r="7003" spans="1:3">
      <c r="A7003" t="s">
        <v>684</v>
      </c>
      <c r="B7003" s="104" t="s">
        <v>1757</v>
      </c>
      <c r="C7003" t="s">
        <v>7942</v>
      </c>
    </row>
    <row r="7004" spans="1:3">
      <c r="A7004" t="s">
        <v>5065</v>
      </c>
      <c r="B7004" s="104" t="s">
        <v>1889</v>
      </c>
      <c r="C7004" t="s">
        <v>7942</v>
      </c>
    </row>
    <row r="7005" spans="1:3">
      <c r="A7005" t="s">
        <v>5065</v>
      </c>
      <c r="B7005" s="104" t="s">
        <v>1890</v>
      </c>
      <c r="C7005" t="s">
        <v>7942</v>
      </c>
    </row>
    <row r="7006" spans="1:3">
      <c r="A7006" t="s">
        <v>684</v>
      </c>
      <c r="B7006" s="104" t="s">
        <v>2194</v>
      </c>
      <c r="C7006" t="s">
        <v>7942</v>
      </c>
    </row>
    <row r="7007" spans="1:3">
      <c r="A7007" t="s">
        <v>2873</v>
      </c>
      <c r="B7007" s="104" t="s">
        <v>2195</v>
      </c>
      <c r="C7007" t="s">
        <v>7942</v>
      </c>
    </row>
    <row r="7008" spans="1:3">
      <c r="A7008" t="s">
        <v>5066</v>
      </c>
      <c r="B7008" s="104" t="s">
        <v>5879</v>
      </c>
      <c r="C7008" t="s">
        <v>7942</v>
      </c>
    </row>
    <row r="7009" spans="1:3">
      <c r="A7009" t="s">
        <v>5066</v>
      </c>
      <c r="B7009" s="104" t="s">
        <v>1613</v>
      </c>
      <c r="C7009" t="s">
        <v>7942</v>
      </c>
    </row>
    <row r="7010" spans="1:3">
      <c r="A7010" t="s">
        <v>5067</v>
      </c>
      <c r="B7010" s="104" t="s">
        <v>748</v>
      </c>
      <c r="C7010" t="s">
        <v>7942</v>
      </c>
    </row>
    <row r="7011" spans="1:3">
      <c r="A7011" t="s">
        <v>5068</v>
      </c>
      <c r="B7011" s="104" t="s">
        <v>1490</v>
      </c>
      <c r="C7011" t="s">
        <v>7942</v>
      </c>
    </row>
    <row r="7012" spans="1:3">
      <c r="A7012" t="s">
        <v>5066</v>
      </c>
      <c r="B7012" s="104" t="s">
        <v>1616</v>
      </c>
      <c r="C7012" t="s">
        <v>7942</v>
      </c>
    </row>
    <row r="7013" spans="1:3">
      <c r="A7013" t="s">
        <v>2874</v>
      </c>
      <c r="B7013" s="104" t="s">
        <v>1617</v>
      </c>
      <c r="C7013" t="s">
        <v>7942</v>
      </c>
    </row>
    <row r="7014" spans="1:3">
      <c r="A7014" t="s">
        <v>2874</v>
      </c>
      <c r="B7014" s="104" t="s">
        <v>1619</v>
      </c>
      <c r="C7014" t="s">
        <v>7942</v>
      </c>
    </row>
    <row r="7015" spans="1:3">
      <c r="A7015" t="s">
        <v>2874</v>
      </c>
      <c r="B7015" s="104" t="s">
        <v>1491</v>
      </c>
      <c r="C7015" t="s">
        <v>7942</v>
      </c>
    </row>
    <row r="7016" spans="1:3">
      <c r="A7016" t="s">
        <v>2874</v>
      </c>
      <c r="B7016" s="104" t="s">
        <v>2198</v>
      </c>
      <c r="C7016" t="s">
        <v>7942</v>
      </c>
    </row>
    <row r="7017" spans="1:3">
      <c r="A7017" t="s">
        <v>2884</v>
      </c>
      <c r="B7017" s="104" t="s">
        <v>2199</v>
      </c>
      <c r="C7017" t="s">
        <v>7942</v>
      </c>
    </row>
    <row r="7018" spans="1:3">
      <c r="A7018" t="s">
        <v>5069</v>
      </c>
      <c r="B7018" s="104" t="s">
        <v>1620</v>
      </c>
      <c r="C7018" t="s">
        <v>7942</v>
      </c>
    </row>
    <row r="7019" spans="1:3">
      <c r="A7019" t="s">
        <v>5069</v>
      </c>
      <c r="B7019" s="104" t="s">
        <v>756</v>
      </c>
      <c r="C7019" t="s">
        <v>7942</v>
      </c>
    </row>
    <row r="7020" spans="1:3">
      <c r="A7020" t="s">
        <v>2874</v>
      </c>
      <c r="B7020" s="104" t="s">
        <v>2201</v>
      </c>
      <c r="C7020" t="s">
        <v>7942</v>
      </c>
    </row>
    <row r="7021" spans="1:3">
      <c r="A7021" t="s">
        <v>5070</v>
      </c>
      <c r="B7021" s="104" t="s">
        <v>1899</v>
      </c>
      <c r="C7021" t="s">
        <v>7942</v>
      </c>
    </row>
    <row r="7022" spans="1:3">
      <c r="A7022" t="s">
        <v>5071</v>
      </c>
      <c r="B7022" s="104" t="s">
        <v>1900</v>
      </c>
      <c r="C7022" t="s">
        <v>7942</v>
      </c>
    </row>
    <row r="7023" spans="1:3">
      <c r="A7023" t="s">
        <v>2881</v>
      </c>
      <c r="B7023" s="104" t="s">
        <v>768</v>
      </c>
      <c r="C7023" t="s">
        <v>7942</v>
      </c>
    </row>
    <row r="7024" spans="1:3">
      <c r="A7024" t="s">
        <v>5053</v>
      </c>
      <c r="B7024" s="104" t="s">
        <v>2206</v>
      </c>
      <c r="C7024" t="s">
        <v>7942</v>
      </c>
    </row>
    <row r="7025" spans="1:3">
      <c r="A7025" t="s">
        <v>5072</v>
      </c>
      <c r="B7025" s="104" t="s">
        <v>2123</v>
      </c>
      <c r="C7025" t="s">
        <v>7942</v>
      </c>
    </row>
    <row r="7026" spans="1:3">
      <c r="A7026" t="s">
        <v>6194</v>
      </c>
      <c r="B7026" s="104" t="s">
        <v>2208</v>
      </c>
      <c r="C7026" t="s">
        <v>7942</v>
      </c>
    </row>
    <row r="7027" spans="1:3">
      <c r="A7027" t="s">
        <v>5065</v>
      </c>
      <c r="B7027" s="104" t="s">
        <v>2210</v>
      </c>
      <c r="C7027" t="s">
        <v>7942</v>
      </c>
    </row>
    <row r="7028" spans="1:3">
      <c r="A7028" t="s">
        <v>1485</v>
      </c>
      <c r="B7028" s="104" t="s">
        <v>2212</v>
      </c>
      <c r="C7028" t="s">
        <v>7942</v>
      </c>
    </row>
    <row r="7029" spans="1:3">
      <c r="A7029" t="s">
        <v>684</v>
      </c>
      <c r="B7029" s="104" t="s">
        <v>2213</v>
      </c>
      <c r="C7029" t="s">
        <v>7942</v>
      </c>
    </row>
    <row r="7030" spans="1:3">
      <c r="A7030" t="s">
        <v>5065</v>
      </c>
      <c r="B7030" s="104" t="s">
        <v>2216</v>
      </c>
      <c r="C7030" t="s">
        <v>7942</v>
      </c>
    </row>
    <row r="7031" spans="1:3">
      <c r="A7031" t="s">
        <v>5073</v>
      </c>
      <c r="B7031" s="104" t="s">
        <v>2219</v>
      </c>
      <c r="C7031" t="s">
        <v>7942</v>
      </c>
    </row>
    <row r="7032" spans="1:3">
      <c r="A7032" t="s">
        <v>5053</v>
      </c>
      <c r="B7032" s="104" t="s">
        <v>2222</v>
      </c>
      <c r="C7032" t="s">
        <v>7942</v>
      </c>
    </row>
    <row r="7033" spans="1:3">
      <c r="A7033" t="s">
        <v>5074</v>
      </c>
      <c r="B7033" s="104" t="s">
        <v>2183</v>
      </c>
      <c r="C7033" t="s">
        <v>7942</v>
      </c>
    </row>
    <row r="7034" spans="1:3">
      <c r="A7034" t="s">
        <v>3633</v>
      </c>
      <c r="B7034" s="104" t="s">
        <v>2226</v>
      </c>
      <c r="C7034" t="s">
        <v>7942</v>
      </c>
    </row>
    <row r="7035" spans="1:3">
      <c r="A7035" t="s">
        <v>5074</v>
      </c>
      <c r="B7035" s="104" t="s">
        <v>2229</v>
      </c>
      <c r="C7035" t="s">
        <v>7942</v>
      </c>
    </row>
    <row r="7036" spans="1:3">
      <c r="A7036" t="s">
        <v>5053</v>
      </c>
      <c r="B7036" s="104" t="s">
        <v>2232</v>
      </c>
      <c r="C7036" t="s">
        <v>7942</v>
      </c>
    </row>
    <row r="7037" spans="1:3">
      <c r="A7037" t="s">
        <v>5075</v>
      </c>
      <c r="B7037" s="104" t="s">
        <v>963</v>
      </c>
      <c r="C7037" t="s">
        <v>7942</v>
      </c>
    </row>
    <row r="7038" spans="1:3">
      <c r="A7038" t="s">
        <v>5076</v>
      </c>
      <c r="B7038" s="104" t="s">
        <v>1492</v>
      </c>
      <c r="C7038" t="s">
        <v>7942</v>
      </c>
    </row>
    <row r="7039" spans="1:3">
      <c r="A7039" t="s">
        <v>2881</v>
      </c>
      <c r="B7039" s="104" t="s">
        <v>1493</v>
      </c>
      <c r="C7039" t="s">
        <v>7942</v>
      </c>
    </row>
    <row r="7040" spans="1:3">
      <c r="A7040" t="s">
        <v>5077</v>
      </c>
      <c r="B7040" s="104" t="s">
        <v>1494</v>
      </c>
      <c r="C7040" t="s">
        <v>7942</v>
      </c>
    </row>
    <row r="7041" spans="1:3">
      <c r="A7041" t="s">
        <v>5053</v>
      </c>
      <c r="B7041" s="104" t="s">
        <v>2235</v>
      </c>
      <c r="C7041" t="s">
        <v>7942</v>
      </c>
    </row>
    <row r="7042" spans="1:3">
      <c r="B7042" s="104" t="s">
        <v>2136</v>
      </c>
      <c r="C7042" t="s">
        <v>7942</v>
      </c>
    </row>
    <row r="7043" spans="1:3">
      <c r="A7043" t="s">
        <v>5078</v>
      </c>
      <c r="B7043" s="104" t="s">
        <v>1777</v>
      </c>
      <c r="C7043" t="s">
        <v>7942</v>
      </c>
    </row>
    <row r="7044" spans="1:3">
      <c r="A7044" t="s">
        <v>5079</v>
      </c>
      <c r="B7044" s="104" t="s">
        <v>2289</v>
      </c>
      <c r="C7044" t="s">
        <v>7942</v>
      </c>
    </row>
    <row r="7045" spans="1:3">
      <c r="A7045" t="s">
        <v>5079</v>
      </c>
      <c r="B7045" s="104" t="s">
        <v>2292</v>
      </c>
      <c r="C7045" t="s">
        <v>7942</v>
      </c>
    </row>
    <row r="7046" spans="1:3">
      <c r="A7046" t="s">
        <v>5079</v>
      </c>
      <c r="B7046" s="104" t="s">
        <v>2294</v>
      </c>
      <c r="C7046" t="s">
        <v>7942</v>
      </c>
    </row>
    <row r="7047" spans="1:3">
      <c r="A7047" t="s">
        <v>2881</v>
      </c>
      <c r="B7047" s="104" t="s">
        <v>2241</v>
      </c>
      <c r="C7047" t="s">
        <v>7942</v>
      </c>
    </row>
    <row r="7048" spans="1:3">
      <c r="A7048" t="s">
        <v>5080</v>
      </c>
      <c r="B7048" s="104" t="s">
        <v>2242</v>
      </c>
      <c r="C7048" t="s">
        <v>7942</v>
      </c>
    </row>
    <row r="7049" spans="1:3">
      <c r="A7049" t="s">
        <v>5081</v>
      </c>
      <c r="B7049" s="104" t="s">
        <v>2244</v>
      </c>
      <c r="C7049" t="s">
        <v>7942</v>
      </c>
    </row>
    <row r="7050" spans="1:3">
      <c r="A7050" t="s">
        <v>2881</v>
      </c>
      <c r="B7050" s="104" t="s">
        <v>2246</v>
      </c>
      <c r="C7050" t="s">
        <v>7942</v>
      </c>
    </row>
    <row r="7051" spans="1:3">
      <c r="A7051" t="s">
        <v>2717</v>
      </c>
      <c r="B7051" s="104" t="s">
        <v>2247</v>
      </c>
      <c r="C7051" t="s">
        <v>7942</v>
      </c>
    </row>
    <row r="7052" spans="1:3">
      <c r="A7052" t="s">
        <v>5082</v>
      </c>
      <c r="B7052" s="104" t="s">
        <v>2248</v>
      </c>
      <c r="C7052" t="s">
        <v>7942</v>
      </c>
    </row>
    <row r="7053" spans="1:3">
      <c r="A7053" t="s">
        <v>5053</v>
      </c>
      <c r="B7053" s="104" t="s">
        <v>2249</v>
      </c>
      <c r="C7053" t="s">
        <v>7942</v>
      </c>
    </row>
    <row r="7054" spans="1:3">
      <c r="A7054" t="s">
        <v>5053</v>
      </c>
      <c r="B7054" s="104" t="s">
        <v>2251</v>
      </c>
      <c r="C7054" t="s">
        <v>7942</v>
      </c>
    </row>
    <row r="7055" spans="1:3">
      <c r="A7055" t="s">
        <v>2881</v>
      </c>
      <c r="B7055" s="104" t="s">
        <v>2250</v>
      </c>
      <c r="C7055" t="s">
        <v>7942</v>
      </c>
    </row>
    <row r="7056" spans="1:3">
      <c r="A7056" t="s">
        <v>2881</v>
      </c>
      <c r="B7056" s="104" t="s">
        <v>2142</v>
      </c>
      <c r="C7056" t="s">
        <v>7942</v>
      </c>
    </row>
    <row r="7057" spans="1:3">
      <c r="A7057" t="s">
        <v>5053</v>
      </c>
      <c r="B7057" s="104" t="s">
        <v>2641</v>
      </c>
      <c r="C7057" t="s">
        <v>7942</v>
      </c>
    </row>
    <row r="7058" spans="1:3">
      <c r="A7058" t="s">
        <v>5053</v>
      </c>
      <c r="B7058" s="104" t="s">
        <v>2642</v>
      </c>
      <c r="C7058" t="s">
        <v>7942</v>
      </c>
    </row>
    <row r="7059" spans="1:3">
      <c r="A7059" t="s">
        <v>5083</v>
      </c>
      <c r="B7059" s="104" t="s">
        <v>2344</v>
      </c>
      <c r="C7059" t="s">
        <v>7942</v>
      </c>
    </row>
    <row r="7060" spans="1:3">
      <c r="A7060" t="s">
        <v>5083</v>
      </c>
      <c r="B7060" s="104" t="s">
        <v>5904</v>
      </c>
      <c r="C7060" t="s">
        <v>7942</v>
      </c>
    </row>
    <row r="7061" spans="1:3">
      <c r="A7061" t="s">
        <v>5053</v>
      </c>
      <c r="B7061" s="104" t="s">
        <v>2255</v>
      </c>
      <c r="C7061" t="s">
        <v>7942</v>
      </c>
    </row>
    <row r="7062" spans="1:3">
      <c r="A7062" t="s">
        <v>5053</v>
      </c>
      <c r="B7062" s="104" t="s">
        <v>2256</v>
      </c>
      <c r="C7062" t="s">
        <v>7942</v>
      </c>
    </row>
    <row r="7063" spans="1:3">
      <c r="A7063" t="s">
        <v>5083</v>
      </c>
      <c r="B7063" s="104" t="s">
        <v>1914</v>
      </c>
      <c r="C7063" t="s">
        <v>7942</v>
      </c>
    </row>
    <row r="7064" spans="1:3">
      <c r="A7064" t="s">
        <v>5084</v>
      </c>
      <c r="B7064" s="104" t="s">
        <v>1915</v>
      </c>
      <c r="C7064" t="s">
        <v>7942</v>
      </c>
    </row>
    <row r="7065" spans="1:3">
      <c r="A7065" t="s">
        <v>5083</v>
      </c>
      <c r="B7065" s="104" t="s">
        <v>7661</v>
      </c>
      <c r="C7065" t="s">
        <v>7942</v>
      </c>
    </row>
    <row r="7066" spans="1:3">
      <c r="A7066" t="s">
        <v>5083</v>
      </c>
      <c r="B7066" s="104" t="s">
        <v>7662</v>
      </c>
      <c r="C7066" t="s">
        <v>7942</v>
      </c>
    </row>
    <row r="7067" spans="1:3">
      <c r="A7067" t="s">
        <v>5085</v>
      </c>
      <c r="B7067" s="104" t="s">
        <v>1916</v>
      </c>
      <c r="C7067" t="s">
        <v>7942</v>
      </c>
    </row>
    <row r="7068" spans="1:3">
      <c r="A7068" t="s">
        <v>5083</v>
      </c>
      <c r="B7068" s="104" t="s">
        <v>1917</v>
      </c>
      <c r="C7068" t="s">
        <v>7942</v>
      </c>
    </row>
    <row r="7069" spans="1:3">
      <c r="A7069" t="s">
        <v>5083</v>
      </c>
      <c r="B7069" s="104" t="s">
        <v>1918</v>
      </c>
      <c r="C7069" t="s">
        <v>7942</v>
      </c>
    </row>
    <row r="7070" spans="1:3">
      <c r="A7070" t="s">
        <v>5085</v>
      </c>
      <c r="B7070" s="104" t="s">
        <v>2258</v>
      </c>
      <c r="C7070" t="s">
        <v>7942</v>
      </c>
    </row>
    <row r="7071" spans="1:3">
      <c r="A7071" t="s">
        <v>5086</v>
      </c>
      <c r="B7071" s="104" t="s">
        <v>2259</v>
      </c>
      <c r="C7071" t="s">
        <v>7942</v>
      </c>
    </row>
    <row r="7072" spans="1:3">
      <c r="A7072" t="s">
        <v>5072</v>
      </c>
      <c r="B7072" s="104" t="s">
        <v>2260</v>
      </c>
      <c r="C7072" t="s">
        <v>7942</v>
      </c>
    </row>
    <row r="7073" spans="1:3">
      <c r="A7073" t="s">
        <v>5087</v>
      </c>
      <c r="B7073" s="104" t="s">
        <v>2263</v>
      </c>
      <c r="C7073" t="s">
        <v>7942</v>
      </c>
    </row>
    <row r="7074" spans="1:3">
      <c r="A7074" t="s">
        <v>5088</v>
      </c>
      <c r="B7074" s="104" t="s">
        <v>2162</v>
      </c>
      <c r="C7074" t="s">
        <v>7942</v>
      </c>
    </row>
    <row r="7075" spans="1:3">
      <c r="A7075" t="s">
        <v>5089</v>
      </c>
      <c r="B7075" s="104" t="s">
        <v>2209</v>
      </c>
      <c r="C7075" t="s">
        <v>7942</v>
      </c>
    </row>
    <row r="7076" spans="1:3">
      <c r="A7076" t="s">
        <v>5090</v>
      </c>
      <c r="B7076" s="104" t="s">
        <v>2111</v>
      </c>
      <c r="C7076" t="s">
        <v>7942</v>
      </c>
    </row>
    <row r="7077" spans="1:3">
      <c r="A7077" t="s">
        <v>5091</v>
      </c>
      <c r="B7077" s="104" t="s">
        <v>5267</v>
      </c>
      <c r="C7077" t="s">
        <v>7942</v>
      </c>
    </row>
    <row r="7078" spans="1:3">
      <c r="A7078" t="s">
        <v>5092</v>
      </c>
      <c r="B7078" s="104" t="s">
        <v>390</v>
      </c>
      <c r="C7078" t="s">
        <v>7942</v>
      </c>
    </row>
    <row r="7079" spans="1:3">
      <c r="A7079" t="s">
        <v>5093</v>
      </c>
      <c r="B7079" s="104" t="s">
        <v>2269</v>
      </c>
      <c r="C7079" t="s">
        <v>7942</v>
      </c>
    </row>
    <row r="7080" spans="1:3">
      <c r="A7080" t="s">
        <v>5094</v>
      </c>
      <c r="B7080" s="104" t="s">
        <v>2233</v>
      </c>
      <c r="C7080" t="s">
        <v>7942</v>
      </c>
    </row>
    <row r="7081" spans="1:3">
      <c r="A7081" t="s">
        <v>5095</v>
      </c>
      <c r="B7081" s="104" t="s">
        <v>2271</v>
      </c>
      <c r="C7081" t="s">
        <v>7942</v>
      </c>
    </row>
    <row r="7082" spans="1:3">
      <c r="A7082" t="s">
        <v>5095</v>
      </c>
      <c r="B7082" s="104" t="s">
        <v>2128</v>
      </c>
      <c r="C7082" t="s">
        <v>7942</v>
      </c>
    </row>
    <row r="7083" spans="1:3">
      <c r="A7083" t="s">
        <v>5096</v>
      </c>
      <c r="B7083" s="104" t="s">
        <v>5272</v>
      </c>
      <c r="C7083" t="s">
        <v>7942</v>
      </c>
    </row>
    <row r="7084" spans="1:3">
      <c r="A7084" t="s">
        <v>5096</v>
      </c>
      <c r="B7084" s="104" t="s">
        <v>5273</v>
      </c>
      <c r="C7084" t="s">
        <v>7942</v>
      </c>
    </row>
    <row r="7085" spans="1:3">
      <c r="A7085" t="s">
        <v>5096</v>
      </c>
      <c r="B7085" s="104" t="s">
        <v>2718</v>
      </c>
      <c r="C7085" t="s">
        <v>7942</v>
      </c>
    </row>
    <row r="7086" spans="1:3">
      <c r="A7086" t="s">
        <v>5096</v>
      </c>
      <c r="B7086" s="104" t="s">
        <v>2719</v>
      </c>
      <c r="C7086" t="s">
        <v>7942</v>
      </c>
    </row>
    <row r="7087" spans="1:3">
      <c r="A7087" t="s">
        <v>5097</v>
      </c>
      <c r="B7087" s="104" t="s">
        <v>2252</v>
      </c>
      <c r="C7087" t="s">
        <v>7942</v>
      </c>
    </row>
    <row r="7088" spans="1:3">
      <c r="A7088" t="s">
        <v>5053</v>
      </c>
      <c r="B7088" s="104" t="s">
        <v>2275</v>
      </c>
      <c r="C7088" t="s">
        <v>7942</v>
      </c>
    </row>
    <row r="7089" spans="1:3">
      <c r="A7089" t="s">
        <v>5084</v>
      </c>
      <c r="B7089" s="104" t="s">
        <v>2277</v>
      </c>
      <c r="C7089" t="s">
        <v>7942</v>
      </c>
    </row>
    <row r="7090" spans="1:3">
      <c r="A7090" t="s">
        <v>5098</v>
      </c>
      <c r="B7090" s="104" t="s">
        <v>2254</v>
      </c>
      <c r="C7090" t="s">
        <v>7942</v>
      </c>
    </row>
    <row r="7091" spans="1:3">
      <c r="A7091" t="s">
        <v>3633</v>
      </c>
      <c r="B7091" s="104" t="s">
        <v>2155</v>
      </c>
      <c r="C7091" t="s">
        <v>7942</v>
      </c>
    </row>
    <row r="7092" spans="1:3">
      <c r="A7092" t="s">
        <v>5083</v>
      </c>
      <c r="B7092" s="104" t="s">
        <v>2279</v>
      </c>
      <c r="C7092" t="s">
        <v>7942</v>
      </c>
    </row>
    <row r="7093" spans="1:3">
      <c r="A7093" t="s">
        <v>5099</v>
      </c>
      <c r="B7093" s="104" t="s">
        <v>2720</v>
      </c>
      <c r="C7093" t="s">
        <v>7942</v>
      </c>
    </row>
    <row r="7094" spans="1:3">
      <c r="A7094" t="s">
        <v>5083</v>
      </c>
      <c r="B7094" s="104" t="s">
        <v>2721</v>
      </c>
      <c r="C7094" t="s">
        <v>7942</v>
      </c>
    </row>
    <row r="7095" spans="1:3">
      <c r="A7095" t="s">
        <v>5100</v>
      </c>
      <c r="B7095" s="104" t="s">
        <v>2722</v>
      </c>
      <c r="C7095" t="s">
        <v>7942</v>
      </c>
    </row>
    <row r="7096" spans="1:3">
      <c r="A7096" t="s">
        <v>5100</v>
      </c>
      <c r="B7096" s="104" t="s">
        <v>2723</v>
      </c>
      <c r="C7096" t="s">
        <v>7942</v>
      </c>
    </row>
    <row r="7097" spans="1:3">
      <c r="A7097" t="s">
        <v>5101</v>
      </c>
      <c r="B7097" s="104" t="s">
        <v>2282</v>
      </c>
      <c r="C7097" t="s">
        <v>7942</v>
      </c>
    </row>
    <row r="7098" spans="1:3">
      <c r="A7098" t="s">
        <v>5083</v>
      </c>
      <c r="B7098" s="104" t="s">
        <v>2724</v>
      </c>
      <c r="C7098" t="s">
        <v>7942</v>
      </c>
    </row>
    <row r="7099" spans="1:3">
      <c r="A7099" t="s">
        <v>5083</v>
      </c>
      <c r="B7099" s="104" t="s">
        <v>7758</v>
      </c>
      <c r="C7099" t="s">
        <v>7942</v>
      </c>
    </row>
    <row r="7100" spans="1:3">
      <c r="A7100" t="s">
        <v>5083</v>
      </c>
      <c r="B7100" s="104" t="s">
        <v>7759</v>
      </c>
      <c r="C7100" t="s">
        <v>7942</v>
      </c>
    </row>
    <row r="7101" spans="1:3">
      <c r="A7101" t="s">
        <v>5102</v>
      </c>
      <c r="B7101" s="104" t="s">
        <v>7760</v>
      </c>
      <c r="C7101" t="s">
        <v>7942</v>
      </c>
    </row>
    <row r="7102" spans="1:3">
      <c r="A7102" t="s">
        <v>5083</v>
      </c>
      <c r="B7102" s="104" t="s">
        <v>2285</v>
      </c>
      <c r="C7102" t="s">
        <v>7942</v>
      </c>
    </row>
    <row r="7103" spans="1:3">
      <c r="A7103" t="s">
        <v>5103</v>
      </c>
      <c r="B7103" s="104" t="s">
        <v>2288</v>
      </c>
      <c r="C7103" t="s">
        <v>7942</v>
      </c>
    </row>
    <row r="7104" spans="1:3">
      <c r="A7104" t="s">
        <v>5083</v>
      </c>
      <c r="B7104" s="104" t="s">
        <v>2291</v>
      </c>
      <c r="C7104" t="s">
        <v>7942</v>
      </c>
    </row>
    <row r="7105" spans="1:3">
      <c r="A7105" t="s">
        <v>5083</v>
      </c>
      <c r="B7105" s="104" t="s">
        <v>4785</v>
      </c>
      <c r="C7105" t="s">
        <v>7942</v>
      </c>
    </row>
    <row r="7106" spans="1:3">
      <c r="A7106" t="s">
        <v>5083</v>
      </c>
      <c r="B7106" s="104" t="s">
        <v>2725</v>
      </c>
      <c r="C7106" t="s">
        <v>7942</v>
      </c>
    </row>
    <row r="7107" spans="1:3">
      <c r="A7107" t="s">
        <v>5053</v>
      </c>
      <c r="B7107" s="104" t="s">
        <v>2295</v>
      </c>
      <c r="C7107" t="s">
        <v>7942</v>
      </c>
    </row>
    <row r="7108" spans="1:3">
      <c r="A7108" t="s">
        <v>5104</v>
      </c>
      <c r="B7108" s="104" t="s">
        <v>2270</v>
      </c>
      <c r="C7108" t="s">
        <v>7942</v>
      </c>
    </row>
    <row r="7109" spans="1:3">
      <c r="A7109" t="s">
        <v>2881</v>
      </c>
      <c r="B7109" s="104" t="s">
        <v>2301</v>
      </c>
      <c r="C7109" t="s">
        <v>7942</v>
      </c>
    </row>
    <row r="7110" spans="1:3">
      <c r="A7110" t="s">
        <v>2881</v>
      </c>
      <c r="B7110" s="104" t="s">
        <v>2304</v>
      </c>
      <c r="C7110" t="s">
        <v>7942</v>
      </c>
    </row>
    <row r="7111" spans="1:3">
      <c r="A7111" t="s">
        <v>2881</v>
      </c>
      <c r="B7111" s="104" t="s">
        <v>2307</v>
      </c>
      <c r="C7111" t="s">
        <v>7942</v>
      </c>
    </row>
    <row r="7112" spans="1:3">
      <c r="A7112" t="s">
        <v>2881</v>
      </c>
      <c r="B7112" s="104" t="s">
        <v>2309</v>
      </c>
      <c r="C7112" t="s">
        <v>7942</v>
      </c>
    </row>
    <row r="7113" spans="1:3">
      <c r="A7113" t="s">
        <v>1177</v>
      </c>
      <c r="B7113" s="104" t="s">
        <v>5287</v>
      </c>
      <c r="C7113" t="s">
        <v>7942</v>
      </c>
    </row>
    <row r="7114" spans="1:3">
      <c r="A7114" t="s">
        <v>1177</v>
      </c>
      <c r="B7114" s="104" t="s">
        <v>2726</v>
      </c>
      <c r="C7114" t="s">
        <v>7942</v>
      </c>
    </row>
    <row r="7115" spans="1:3">
      <c r="A7115" t="s">
        <v>1177</v>
      </c>
      <c r="B7115" s="104" t="s">
        <v>2727</v>
      </c>
      <c r="C7115" t="s">
        <v>7942</v>
      </c>
    </row>
    <row r="7116" spans="1:3">
      <c r="A7116" t="s">
        <v>5105</v>
      </c>
      <c r="B7116" s="104" t="s">
        <v>2313</v>
      </c>
      <c r="C7116" t="s">
        <v>7942</v>
      </c>
    </row>
    <row r="7117" spans="1:3">
      <c r="A7117" t="s">
        <v>2728</v>
      </c>
      <c r="B7117" s="104" t="s">
        <v>6392</v>
      </c>
      <c r="C7117" t="s">
        <v>7942</v>
      </c>
    </row>
    <row r="7118" spans="1:3">
      <c r="A7118" t="s">
        <v>2728</v>
      </c>
      <c r="B7118" s="104" t="s">
        <v>6395</v>
      </c>
      <c r="C7118" t="s">
        <v>7942</v>
      </c>
    </row>
    <row r="7119" spans="1:3">
      <c r="A7119" t="s">
        <v>2728</v>
      </c>
      <c r="B7119" s="104" t="s">
        <v>4797</v>
      </c>
      <c r="C7119" t="s">
        <v>7942</v>
      </c>
    </row>
    <row r="7120" spans="1:3">
      <c r="A7120" t="s">
        <v>2728</v>
      </c>
      <c r="B7120" s="104" t="s">
        <v>4798</v>
      </c>
      <c r="C7120" t="s">
        <v>7942</v>
      </c>
    </row>
    <row r="7121" spans="1:3">
      <c r="B7121" s="104" t="s">
        <v>830</v>
      </c>
      <c r="C7121" t="s">
        <v>7942</v>
      </c>
    </row>
    <row r="7122" spans="1:3">
      <c r="B7122" s="104" t="s">
        <v>831</v>
      </c>
      <c r="C7122" t="s">
        <v>7942</v>
      </c>
    </row>
    <row r="7123" spans="1:3">
      <c r="A7123" t="s">
        <v>5106</v>
      </c>
      <c r="B7123" s="104" t="s">
        <v>2319</v>
      </c>
      <c r="C7123" t="s">
        <v>7942</v>
      </c>
    </row>
    <row r="7124" spans="1:3">
      <c r="A7124" t="s">
        <v>2729</v>
      </c>
      <c r="B7124" s="104" t="s">
        <v>2322</v>
      </c>
      <c r="C7124" t="s">
        <v>7942</v>
      </c>
    </row>
    <row r="7125" spans="1:3">
      <c r="A7125" t="s">
        <v>2730</v>
      </c>
      <c r="B7125" s="104" t="s">
        <v>4801</v>
      </c>
      <c r="C7125" t="s">
        <v>7942</v>
      </c>
    </row>
    <row r="7126" spans="1:3">
      <c r="A7126" t="s">
        <v>2730</v>
      </c>
      <c r="B7126" s="104" t="s">
        <v>4802</v>
      </c>
      <c r="C7126" t="s">
        <v>7942</v>
      </c>
    </row>
    <row r="7127" spans="1:3">
      <c r="A7127" t="s">
        <v>2729</v>
      </c>
      <c r="B7127" s="104" t="s">
        <v>833</v>
      </c>
      <c r="C7127" t="s">
        <v>7942</v>
      </c>
    </row>
    <row r="7128" spans="1:3">
      <c r="A7128" t="s">
        <v>2730</v>
      </c>
      <c r="B7128" s="104" t="s">
        <v>4803</v>
      </c>
      <c r="C7128" t="s">
        <v>7942</v>
      </c>
    </row>
    <row r="7129" spans="1:3">
      <c r="A7129" t="s">
        <v>2730</v>
      </c>
      <c r="B7129" s="104" t="s">
        <v>4804</v>
      </c>
      <c r="C7129" t="s">
        <v>7942</v>
      </c>
    </row>
    <row r="7130" spans="1:3">
      <c r="A7130" t="s">
        <v>2881</v>
      </c>
      <c r="B7130" s="104" t="s">
        <v>2169</v>
      </c>
      <c r="C7130" t="s">
        <v>7942</v>
      </c>
    </row>
    <row r="7131" spans="1:3">
      <c r="A7131" t="s">
        <v>2988</v>
      </c>
      <c r="B7131" s="104" t="s">
        <v>6400</v>
      </c>
      <c r="C7131" t="s">
        <v>7942</v>
      </c>
    </row>
    <row r="7132" spans="1:3">
      <c r="A7132" t="s">
        <v>5107</v>
      </c>
      <c r="B7132" s="104" t="s">
        <v>6402</v>
      </c>
      <c r="C7132" t="s">
        <v>7942</v>
      </c>
    </row>
    <row r="7133" spans="1:3">
      <c r="A7133" t="s">
        <v>2988</v>
      </c>
      <c r="B7133" s="104" t="s">
        <v>5434</v>
      </c>
      <c r="C7133" t="s">
        <v>7942</v>
      </c>
    </row>
    <row r="7134" spans="1:3">
      <c r="A7134" t="s">
        <v>5107</v>
      </c>
      <c r="B7134" s="104" t="s">
        <v>2335</v>
      </c>
      <c r="C7134" t="s">
        <v>7942</v>
      </c>
    </row>
    <row r="7135" spans="1:3">
      <c r="A7135" t="s">
        <v>5108</v>
      </c>
      <c r="B7135" s="104" t="s">
        <v>2237</v>
      </c>
      <c r="C7135" t="s">
        <v>7942</v>
      </c>
    </row>
    <row r="7136" spans="1:3">
      <c r="A7136" t="s">
        <v>2731</v>
      </c>
      <c r="B7136" s="104" t="s">
        <v>2243</v>
      </c>
      <c r="C7136" t="s">
        <v>7942</v>
      </c>
    </row>
    <row r="7137" spans="1:3">
      <c r="A7137" t="s">
        <v>2988</v>
      </c>
      <c r="B7137" s="104" t="s">
        <v>2196</v>
      </c>
      <c r="C7137" t="s">
        <v>7942</v>
      </c>
    </row>
    <row r="7138" spans="1:3">
      <c r="A7138" t="s">
        <v>5109</v>
      </c>
      <c r="B7138" s="104" t="s">
        <v>7810</v>
      </c>
      <c r="C7138" t="s">
        <v>7942</v>
      </c>
    </row>
    <row r="7139" spans="1:3">
      <c r="A7139" t="s">
        <v>5110</v>
      </c>
      <c r="B7139" s="104" t="s">
        <v>2732</v>
      </c>
      <c r="C7139" t="s">
        <v>7942</v>
      </c>
    </row>
    <row r="7140" spans="1:3">
      <c r="A7140" t="s">
        <v>5111</v>
      </c>
      <c r="B7140" s="104" t="s">
        <v>2733</v>
      </c>
      <c r="C7140" t="s">
        <v>7942</v>
      </c>
    </row>
    <row r="7141" spans="1:3">
      <c r="A7141" t="s">
        <v>5109</v>
      </c>
      <c r="B7141" s="104" t="s">
        <v>2734</v>
      </c>
      <c r="C7141" t="s">
        <v>7942</v>
      </c>
    </row>
    <row r="7142" spans="1:3">
      <c r="A7142" t="s">
        <v>5109</v>
      </c>
      <c r="B7142" s="104" t="s">
        <v>2735</v>
      </c>
      <c r="C7142" t="s">
        <v>7942</v>
      </c>
    </row>
    <row r="7143" spans="1:3">
      <c r="A7143" t="s">
        <v>5112</v>
      </c>
      <c r="B7143" s="104" t="s">
        <v>6405</v>
      </c>
      <c r="C7143" t="s">
        <v>7942</v>
      </c>
    </row>
    <row r="7144" spans="1:3">
      <c r="A7144" t="s">
        <v>5113</v>
      </c>
      <c r="B7144" s="104" t="s">
        <v>6407</v>
      </c>
      <c r="C7144" t="s">
        <v>7942</v>
      </c>
    </row>
    <row r="7145" spans="1:3">
      <c r="A7145" t="s">
        <v>5114</v>
      </c>
      <c r="B7145" s="104" t="s">
        <v>5632</v>
      </c>
      <c r="C7145" t="s">
        <v>7942</v>
      </c>
    </row>
    <row r="7146" spans="1:3">
      <c r="A7146" t="s">
        <v>5115</v>
      </c>
      <c r="B7146" s="104" t="s">
        <v>2736</v>
      </c>
      <c r="C7146" t="s">
        <v>7942</v>
      </c>
    </row>
    <row r="7147" spans="1:3">
      <c r="A7147" t="s">
        <v>2988</v>
      </c>
      <c r="B7147" s="104" t="s">
        <v>2737</v>
      </c>
      <c r="C7147" t="s">
        <v>7942</v>
      </c>
    </row>
    <row r="7148" spans="1:3">
      <c r="A7148" t="s">
        <v>2881</v>
      </c>
      <c r="B7148" s="104" t="s">
        <v>2738</v>
      </c>
      <c r="C7148" t="s">
        <v>7942</v>
      </c>
    </row>
    <row r="7149" spans="1:3">
      <c r="A7149" t="s">
        <v>5116</v>
      </c>
      <c r="B7149" s="104" t="s">
        <v>2739</v>
      </c>
      <c r="C7149" t="s">
        <v>7942</v>
      </c>
    </row>
    <row r="7150" spans="1:3">
      <c r="A7150" t="s">
        <v>5117</v>
      </c>
      <c r="B7150" s="104" t="s">
        <v>2740</v>
      </c>
      <c r="C7150" t="s">
        <v>7942</v>
      </c>
    </row>
    <row r="7151" spans="1:3">
      <c r="A7151" t="s">
        <v>5118</v>
      </c>
      <c r="B7151" s="104" t="s">
        <v>6429</v>
      </c>
      <c r="C7151" t="s">
        <v>7942</v>
      </c>
    </row>
    <row r="7152" spans="1:3">
      <c r="A7152" t="s">
        <v>2881</v>
      </c>
      <c r="B7152" s="104" t="s">
        <v>6431</v>
      </c>
      <c r="C7152" t="s">
        <v>7942</v>
      </c>
    </row>
    <row r="7153" spans="1:3">
      <c r="A7153" t="s">
        <v>2881</v>
      </c>
      <c r="B7153" s="104" t="s">
        <v>2350</v>
      </c>
      <c r="C7153" t="s">
        <v>7942</v>
      </c>
    </row>
    <row r="7154" spans="1:3">
      <c r="A7154" t="s">
        <v>2741</v>
      </c>
      <c r="B7154" s="104" t="s">
        <v>2266</v>
      </c>
      <c r="C7154" t="s">
        <v>7942</v>
      </c>
    </row>
    <row r="7155" spans="1:3">
      <c r="A7155" t="s">
        <v>6742</v>
      </c>
      <c r="B7155" s="104" t="s">
        <v>2159</v>
      </c>
      <c r="C7155" t="s">
        <v>7942</v>
      </c>
    </row>
    <row r="7156" spans="1:3">
      <c r="A7156" t="s">
        <v>2881</v>
      </c>
      <c r="B7156" s="104" t="s">
        <v>5439</v>
      </c>
      <c r="C7156" t="s">
        <v>7942</v>
      </c>
    </row>
    <row r="7157" spans="1:3">
      <c r="A7157" t="s">
        <v>2881</v>
      </c>
      <c r="B7157" s="104" t="s">
        <v>5440</v>
      </c>
      <c r="C7157" t="s">
        <v>7942</v>
      </c>
    </row>
    <row r="7158" spans="1:3">
      <c r="A7158" t="s">
        <v>5119</v>
      </c>
      <c r="B7158" s="104" t="s">
        <v>2363</v>
      </c>
      <c r="C7158" t="s">
        <v>7942</v>
      </c>
    </row>
    <row r="7159" spans="1:3">
      <c r="A7159" t="s">
        <v>5120</v>
      </c>
      <c r="B7159" s="104" t="s">
        <v>2366</v>
      </c>
      <c r="C7159" t="s">
        <v>7942</v>
      </c>
    </row>
    <row r="7160" spans="1:3">
      <c r="A7160" t="s">
        <v>5121</v>
      </c>
      <c r="B7160" s="104" t="s">
        <v>2369</v>
      </c>
      <c r="C7160" t="s">
        <v>7942</v>
      </c>
    </row>
    <row r="7161" spans="1:3">
      <c r="A7161" t="s">
        <v>5122</v>
      </c>
      <c r="B7161" s="104" t="s">
        <v>5639</v>
      </c>
      <c r="C7161" t="s">
        <v>7942</v>
      </c>
    </row>
    <row r="7162" spans="1:3">
      <c r="A7162" t="s">
        <v>5123</v>
      </c>
      <c r="B7162" s="104" t="s">
        <v>5640</v>
      </c>
      <c r="C7162" t="s">
        <v>7942</v>
      </c>
    </row>
    <row r="7163" spans="1:3">
      <c r="A7163" t="s">
        <v>5124</v>
      </c>
      <c r="B7163" s="104" t="s">
        <v>5989</v>
      </c>
      <c r="C7163" t="s">
        <v>7942</v>
      </c>
    </row>
    <row r="7164" spans="1:3">
      <c r="A7164" t="s">
        <v>5125</v>
      </c>
      <c r="B7164" s="104" t="s">
        <v>6515</v>
      </c>
      <c r="C7164" t="s">
        <v>7942</v>
      </c>
    </row>
    <row r="7165" spans="1:3">
      <c r="A7165" t="s">
        <v>5126</v>
      </c>
      <c r="B7165" s="104" t="s">
        <v>6517</v>
      </c>
      <c r="C7165" t="s">
        <v>7942</v>
      </c>
    </row>
    <row r="7166" spans="1:3">
      <c r="A7166" t="s">
        <v>5124</v>
      </c>
      <c r="B7166" s="104" t="s">
        <v>2245</v>
      </c>
      <c r="C7166" t="s">
        <v>7942</v>
      </c>
    </row>
    <row r="7167" spans="1:3">
      <c r="A7167" t="s">
        <v>5127</v>
      </c>
      <c r="B7167" s="104" t="s">
        <v>2380</v>
      </c>
      <c r="C7167" t="s">
        <v>7942</v>
      </c>
    </row>
    <row r="7168" spans="1:3">
      <c r="A7168" t="s">
        <v>5128</v>
      </c>
      <c r="B7168" s="104" t="s">
        <v>2383</v>
      </c>
      <c r="C7168" t="s">
        <v>7942</v>
      </c>
    </row>
    <row r="7169" spans="1:3">
      <c r="A7169" t="s">
        <v>5129</v>
      </c>
      <c r="B7169" s="104" t="s">
        <v>2386</v>
      </c>
      <c r="C7169" t="s">
        <v>7942</v>
      </c>
    </row>
    <row r="7170" spans="1:3">
      <c r="A7170" t="s">
        <v>5130</v>
      </c>
      <c r="B7170" s="104" t="s">
        <v>2389</v>
      </c>
      <c r="C7170" t="s">
        <v>7942</v>
      </c>
    </row>
    <row r="7171" spans="1:3">
      <c r="A7171" t="s">
        <v>5131</v>
      </c>
      <c r="B7171" s="104" t="s">
        <v>5651</v>
      </c>
      <c r="C7171" t="s">
        <v>7942</v>
      </c>
    </row>
    <row r="7172" spans="1:3">
      <c r="A7172" t="s">
        <v>5131</v>
      </c>
      <c r="B7172" s="104" t="s">
        <v>5652</v>
      </c>
      <c r="C7172" t="s">
        <v>7942</v>
      </c>
    </row>
    <row r="7173" spans="1:3">
      <c r="A7173" t="s">
        <v>2996</v>
      </c>
      <c r="B7173" s="104" t="s">
        <v>3497</v>
      </c>
      <c r="C7173" t="s">
        <v>7942</v>
      </c>
    </row>
    <row r="7174" spans="1:3">
      <c r="A7174" t="s">
        <v>2996</v>
      </c>
      <c r="B7174" s="104" t="s">
        <v>2742</v>
      </c>
      <c r="C7174" t="s">
        <v>7942</v>
      </c>
    </row>
    <row r="7175" spans="1:3">
      <c r="A7175" t="s">
        <v>5132</v>
      </c>
      <c r="B7175" s="104" t="s">
        <v>2215</v>
      </c>
      <c r="C7175" t="s">
        <v>7942</v>
      </c>
    </row>
    <row r="7176" spans="1:3">
      <c r="A7176" t="s">
        <v>5133</v>
      </c>
      <c r="B7176" s="104" t="s">
        <v>2400</v>
      </c>
      <c r="C7176" t="s">
        <v>7942</v>
      </c>
    </row>
    <row r="7177" spans="1:3">
      <c r="A7177" t="s">
        <v>5134</v>
      </c>
      <c r="B7177" s="104" t="s">
        <v>6525</v>
      </c>
      <c r="C7177" t="s">
        <v>7942</v>
      </c>
    </row>
    <row r="7178" spans="1:3">
      <c r="A7178" t="s">
        <v>5132</v>
      </c>
      <c r="B7178" s="104" t="s">
        <v>6527</v>
      </c>
      <c r="C7178" t="s">
        <v>7942</v>
      </c>
    </row>
    <row r="7179" spans="1:3">
      <c r="A7179" t="s">
        <v>5135</v>
      </c>
      <c r="B7179" s="104" t="s">
        <v>2406</v>
      </c>
      <c r="C7179" t="s">
        <v>7942</v>
      </c>
    </row>
    <row r="7180" spans="1:3">
      <c r="A7180" t="s">
        <v>5134</v>
      </c>
      <c r="B7180" s="104" t="s">
        <v>2408</v>
      </c>
      <c r="C7180" t="s">
        <v>7942</v>
      </c>
    </row>
    <row r="7181" spans="1:3">
      <c r="A7181" t="s">
        <v>5136</v>
      </c>
      <c r="B7181" s="104" t="s">
        <v>2411</v>
      </c>
      <c r="C7181" t="s">
        <v>7942</v>
      </c>
    </row>
    <row r="7182" spans="1:3">
      <c r="A7182" t="s">
        <v>5132</v>
      </c>
      <c r="B7182" s="104" t="s">
        <v>2276</v>
      </c>
      <c r="C7182" t="s">
        <v>7942</v>
      </c>
    </row>
    <row r="7183" spans="1:3">
      <c r="A7183" t="s">
        <v>5132</v>
      </c>
      <c r="B7183" s="104" t="s">
        <v>5488</v>
      </c>
      <c r="C7183" t="s">
        <v>7942</v>
      </c>
    </row>
    <row r="7184" spans="1:3">
      <c r="A7184" t="s">
        <v>5137</v>
      </c>
      <c r="B7184" s="104" t="s">
        <v>5489</v>
      </c>
      <c r="C7184" t="s">
        <v>7942</v>
      </c>
    </row>
    <row r="7185" spans="1:3">
      <c r="A7185" t="s">
        <v>5138</v>
      </c>
      <c r="B7185" s="104" t="s">
        <v>2417</v>
      </c>
      <c r="C7185" t="s">
        <v>7942</v>
      </c>
    </row>
    <row r="7186" spans="1:3">
      <c r="A7186" t="s">
        <v>5139</v>
      </c>
      <c r="B7186" s="104" t="s">
        <v>2418</v>
      </c>
      <c r="C7186" t="s">
        <v>7942</v>
      </c>
    </row>
    <row r="7187" spans="1:3">
      <c r="A7187" t="s">
        <v>5140</v>
      </c>
      <c r="B7187" s="104" t="s">
        <v>2419</v>
      </c>
      <c r="C7187" t="s">
        <v>7942</v>
      </c>
    </row>
    <row r="7188" spans="1:3">
      <c r="A7188" t="s">
        <v>5124</v>
      </c>
      <c r="B7188" s="104" t="s">
        <v>2420</v>
      </c>
      <c r="C7188" t="s">
        <v>7942</v>
      </c>
    </row>
    <row r="7189" spans="1:3">
      <c r="A7189" t="s">
        <v>5141</v>
      </c>
      <c r="B7189" s="104" t="s">
        <v>2421</v>
      </c>
      <c r="C7189" t="s">
        <v>7942</v>
      </c>
    </row>
    <row r="7190" spans="1:3">
      <c r="A7190" t="s">
        <v>5142</v>
      </c>
      <c r="B7190" s="104" t="s">
        <v>2422</v>
      </c>
      <c r="C7190" t="s">
        <v>7942</v>
      </c>
    </row>
    <row r="7191" spans="1:3">
      <c r="A7191" t="s">
        <v>5143</v>
      </c>
      <c r="B7191" s="104" t="s">
        <v>2075</v>
      </c>
      <c r="C7191" t="s">
        <v>7942</v>
      </c>
    </row>
    <row r="7192" spans="1:3">
      <c r="A7192" t="s">
        <v>5144</v>
      </c>
      <c r="B7192" s="104" t="s">
        <v>2423</v>
      </c>
      <c r="C7192" t="s">
        <v>7942</v>
      </c>
    </row>
    <row r="7193" spans="1:3">
      <c r="A7193" t="s">
        <v>5145</v>
      </c>
      <c r="B7193" s="104" t="s">
        <v>404</v>
      </c>
      <c r="C7193" t="s">
        <v>7942</v>
      </c>
    </row>
    <row r="7194" spans="1:3">
      <c r="A7194" t="s">
        <v>5146</v>
      </c>
      <c r="B7194" s="104" t="s">
        <v>3583</v>
      </c>
      <c r="C7194" t="s">
        <v>7942</v>
      </c>
    </row>
    <row r="7195" spans="1:3">
      <c r="A7195" t="s">
        <v>5147</v>
      </c>
      <c r="B7195" s="104" t="s">
        <v>2425</v>
      </c>
      <c r="C7195" t="s">
        <v>7942</v>
      </c>
    </row>
    <row r="7196" spans="1:3">
      <c r="A7196" t="s">
        <v>5148</v>
      </c>
      <c r="B7196" s="104" t="s">
        <v>2426</v>
      </c>
      <c r="C7196" t="s">
        <v>7942</v>
      </c>
    </row>
    <row r="7197" spans="1:3">
      <c r="A7197" t="s">
        <v>5149</v>
      </c>
      <c r="B7197" s="104" t="s">
        <v>2427</v>
      </c>
      <c r="C7197" t="s">
        <v>7942</v>
      </c>
    </row>
    <row r="7198" spans="1:3">
      <c r="A7198" t="s">
        <v>5150</v>
      </c>
      <c r="B7198" s="104" t="s">
        <v>2416</v>
      </c>
      <c r="C7198" t="s">
        <v>7942</v>
      </c>
    </row>
    <row r="7199" spans="1:3">
      <c r="A7199" t="s">
        <v>5151</v>
      </c>
      <c r="B7199" s="104" t="s">
        <v>2272</v>
      </c>
      <c r="C7199" t="s">
        <v>7942</v>
      </c>
    </row>
    <row r="7200" spans="1:3">
      <c r="A7200" t="s">
        <v>2881</v>
      </c>
      <c r="B7200" s="104" t="s">
        <v>2431</v>
      </c>
      <c r="C7200" t="s">
        <v>7942</v>
      </c>
    </row>
    <row r="7201" spans="1:3">
      <c r="A7201" t="s">
        <v>5152</v>
      </c>
      <c r="B7201" s="104" t="s">
        <v>2432</v>
      </c>
      <c r="C7201" t="s">
        <v>7942</v>
      </c>
    </row>
    <row r="7202" spans="1:3">
      <c r="A7202" t="s">
        <v>5153</v>
      </c>
      <c r="B7202" s="104" t="s">
        <v>2434</v>
      </c>
      <c r="C7202" t="s">
        <v>7942</v>
      </c>
    </row>
    <row r="7203" spans="1:3">
      <c r="A7203" t="s">
        <v>5154</v>
      </c>
      <c r="B7203" s="104" t="s">
        <v>2437</v>
      </c>
      <c r="C7203" t="s">
        <v>7942</v>
      </c>
    </row>
    <row r="7204" spans="1:3">
      <c r="A7204" t="s">
        <v>2743</v>
      </c>
      <c r="B7204" s="104" t="s">
        <v>2439</v>
      </c>
      <c r="C7204" t="s">
        <v>7942</v>
      </c>
    </row>
    <row r="7205" spans="1:3">
      <c r="A7205" t="s">
        <v>5155</v>
      </c>
      <c r="B7205" s="104" t="s">
        <v>2744</v>
      </c>
      <c r="C7205" t="s">
        <v>7942</v>
      </c>
    </row>
    <row r="7206" spans="1:3">
      <c r="A7206" t="s">
        <v>5132</v>
      </c>
      <c r="B7206" s="104" t="s">
        <v>2745</v>
      </c>
      <c r="C7206" t="s">
        <v>7942</v>
      </c>
    </row>
    <row r="7207" spans="1:3">
      <c r="A7207" t="s">
        <v>5104</v>
      </c>
      <c r="B7207" s="104" t="s">
        <v>2443</v>
      </c>
      <c r="C7207" t="s">
        <v>7942</v>
      </c>
    </row>
    <row r="7208" spans="1:3">
      <c r="A7208" t="s">
        <v>5156</v>
      </c>
      <c r="B7208" s="104" t="s">
        <v>6597</v>
      </c>
      <c r="C7208" t="s">
        <v>7942</v>
      </c>
    </row>
    <row r="7209" spans="1:3">
      <c r="A7209" t="s">
        <v>5156</v>
      </c>
      <c r="B7209" s="104" t="s">
        <v>6599</v>
      </c>
      <c r="C7209" t="s">
        <v>7942</v>
      </c>
    </row>
    <row r="7210" spans="1:3">
      <c r="A7210" t="s">
        <v>5156</v>
      </c>
      <c r="B7210" s="104" t="s">
        <v>5999</v>
      </c>
      <c r="C7210" t="s">
        <v>7942</v>
      </c>
    </row>
    <row r="7211" spans="1:3">
      <c r="A7211" t="s">
        <v>5157</v>
      </c>
      <c r="B7211" s="104" t="s">
        <v>6000</v>
      </c>
      <c r="C7211" t="s">
        <v>7942</v>
      </c>
    </row>
    <row r="7212" spans="1:3">
      <c r="A7212" t="s">
        <v>5156</v>
      </c>
      <c r="B7212" s="104" t="s">
        <v>6001</v>
      </c>
      <c r="C7212" t="s">
        <v>7942</v>
      </c>
    </row>
    <row r="7213" spans="1:3">
      <c r="A7213" t="s">
        <v>5156</v>
      </c>
      <c r="B7213" s="104" t="s">
        <v>6002</v>
      </c>
      <c r="C7213" t="s">
        <v>7942</v>
      </c>
    </row>
    <row r="7214" spans="1:3">
      <c r="A7214" t="s">
        <v>5156</v>
      </c>
      <c r="B7214" s="104" t="s">
        <v>2746</v>
      </c>
      <c r="C7214" t="s">
        <v>7942</v>
      </c>
    </row>
    <row r="7215" spans="1:3">
      <c r="A7215" t="s">
        <v>5156</v>
      </c>
      <c r="B7215" s="104" t="s">
        <v>2747</v>
      </c>
      <c r="C7215" t="s">
        <v>7942</v>
      </c>
    </row>
    <row r="7216" spans="1:3">
      <c r="A7216" t="s">
        <v>5156</v>
      </c>
      <c r="B7216" s="104" t="s">
        <v>2748</v>
      </c>
      <c r="C7216" t="s">
        <v>7942</v>
      </c>
    </row>
    <row r="7217" spans="1:3">
      <c r="A7217" t="s">
        <v>5156</v>
      </c>
      <c r="B7217" s="104" t="s">
        <v>2749</v>
      </c>
      <c r="C7217" t="s">
        <v>7942</v>
      </c>
    </row>
    <row r="7218" spans="1:3">
      <c r="A7218" t="s">
        <v>5156</v>
      </c>
      <c r="B7218" s="104" t="s">
        <v>2750</v>
      </c>
      <c r="C7218" t="s">
        <v>7942</v>
      </c>
    </row>
    <row r="7219" spans="1:3">
      <c r="A7219" t="s">
        <v>5156</v>
      </c>
      <c r="B7219" s="104" t="s">
        <v>2751</v>
      </c>
      <c r="C7219" t="s">
        <v>7942</v>
      </c>
    </row>
    <row r="7220" spans="1:3">
      <c r="A7220" t="s">
        <v>2881</v>
      </c>
      <c r="B7220" s="104" t="s">
        <v>2752</v>
      </c>
      <c r="C7220" t="s">
        <v>7942</v>
      </c>
    </row>
    <row r="7221" spans="1:3">
      <c r="A7221" t="s">
        <v>2881</v>
      </c>
      <c r="B7221" s="104" t="s">
        <v>2753</v>
      </c>
      <c r="C7221" t="s">
        <v>7942</v>
      </c>
    </row>
    <row r="7222" spans="1:3">
      <c r="A7222" t="s">
        <v>2881</v>
      </c>
      <c r="B7222" s="104" t="s">
        <v>2754</v>
      </c>
      <c r="C7222" t="s">
        <v>7942</v>
      </c>
    </row>
    <row r="7223" spans="1:3">
      <c r="A7223" t="s">
        <v>2881</v>
      </c>
      <c r="B7223" s="104" t="s">
        <v>2755</v>
      </c>
      <c r="C7223" t="s">
        <v>7942</v>
      </c>
    </row>
    <row r="7224" spans="1:3">
      <c r="A7224" t="s">
        <v>2881</v>
      </c>
      <c r="B7224" s="104" t="s">
        <v>2756</v>
      </c>
      <c r="C7224" t="s">
        <v>7942</v>
      </c>
    </row>
    <row r="7225" spans="1:3">
      <c r="A7225" t="s">
        <v>2881</v>
      </c>
      <c r="B7225" s="104" t="s">
        <v>2757</v>
      </c>
      <c r="C7225" t="s">
        <v>7942</v>
      </c>
    </row>
    <row r="7226" spans="1:3">
      <c r="A7226" t="s">
        <v>2881</v>
      </c>
      <c r="B7226" s="104" t="s">
        <v>2758</v>
      </c>
      <c r="C7226" t="s">
        <v>7942</v>
      </c>
    </row>
    <row r="7227" spans="1:3">
      <c r="A7227" t="s">
        <v>2881</v>
      </c>
      <c r="B7227" s="104" t="s">
        <v>2759</v>
      </c>
      <c r="C7227" t="s">
        <v>7942</v>
      </c>
    </row>
    <row r="7228" spans="1:3">
      <c r="A7228" t="s">
        <v>2881</v>
      </c>
      <c r="B7228" s="104" t="s">
        <v>2760</v>
      </c>
      <c r="C7228" t="s">
        <v>7942</v>
      </c>
    </row>
    <row r="7229" spans="1:3">
      <c r="A7229" t="s">
        <v>2881</v>
      </c>
      <c r="B7229" s="104" t="s">
        <v>2761</v>
      </c>
      <c r="C7229" t="s">
        <v>7942</v>
      </c>
    </row>
    <row r="7230" spans="1:3">
      <c r="A7230" t="s">
        <v>2881</v>
      </c>
      <c r="B7230" s="104" t="s">
        <v>2762</v>
      </c>
      <c r="C7230" t="s">
        <v>7942</v>
      </c>
    </row>
    <row r="7231" spans="1:3">
      <c r="A7231" t="s">
        <v>2881</v>
      </c>
      <c r="B7231" s="104" t="s">
        <v>2763</v>
      </c>
      <c r="C7231" t="s">
        <v>7942</v>
      </c>
    </row>
    <row r="7232" spans="1:3">
      <c r="A7232" t="s">
        <v>5156</v>
      </c>
      <c r="B7232" s="104" t="s">
        <v>2764</v>
      </c>
      <c r="C7232" t="s">
        <v>7942</v>
      </c>
    </row>
    <row r="7233" spans="1:3">
      <c r="A7233" t="s">
        <v>5156</v>
      </c>
      <c r="B7233" s="104" t="s">
        <v>2765</v>
      </c>
      <c r="C7233" t="s">
        <v>7942</v>
      </c>
    </row>
    <row r="7234" spans="1:3">
      <c r="A7234" t="s">
        <v>2881</v>
      </c>
      <c r="B7234" s="104" t="s">
        <v>2766</v>
      </c>
      <c r="C7234" t="s">
        <v>7942</v>
      </c>
    </row>
    <row r="7235" spans="1:3">
      <c r="A7235" t="s">
        <v>2881</v>
      </c>
      <c r="B7235" s="104" t="s">
        <v>2767</v>
      </c>
      <c r="C7235" t="s">
        <v>7942</v>
      </c>
    </row>
    <row r="7236" spans="1:3">
      <c r="A7236" t="s">
        <v>5158</v>
      </c>
      <c r="B7236" s="104" t="s">
        <v>2768</v>
      </c>
      <c r="C7236" t="s">
        <v>7942</v>
      </c>
    </row>
    <row r="7237" spans="1:3">
      <c r="A7237" t="s">
        <v>5156</v>
      </c>
      <c r="B7237" s="104" t="s">
        <v>2089</v>
      </c>
      <c r="C7237" t="s">
        <v>7942</v>
      </c>
    </row>
    <row r="7238" spans="1:3">
      <c r="A7238" t="s">
        <v>5159</v>
      </c>
      <c r="B7238" s="104" t="s">
        <v>2444</v>
      </c>
      <c r="C7238" t="s">
        <v>7942</v>
      </c>
    </row>
    <row r="7239" spans="1:3">
      <c r="A7239" t="s">
        <v>5159</v>
      </c>
      <c r="B7239" s="104" t="s">
        <v>2445</v>
      </c>
      <c r="C7239" t="s">
        <v>7942</v>
      </c>
    </row>
    <row r="7240" spans="1:3">
      <c r="B7240" s="104" t="s">
        <v>2446</v>
      </c>
      <c r="C7240" t="s">
        <v>7942</v>
      </c>
    </row>
    <row r="7241" spans="1:3">
      <c r="A7241" t="s">
        <v>5156</v>
      </c>
      <c r="B7241" s="104" t="s">
        <v>2077</v>
      </c>
      <c r="C7241" t="s">
        <v>7942</v>
      </c>
    </row>
    <row r="7242" spans="1:3">
      <c r="A7242" t="s">
        <v>5160</v>
      </c>
      <c r="B7242" s="104" t="s">
        <v>2451</v>
      </c>
      <c r="C7242" t="s">
        <v>7942</v>
      </c>
    </row>
    <row r="7243" spans="1:3">
      <c r="A7243" t="s">
        <v>5161</v>
      </c>
      <c r="B7243" s="104" t="s">
        <v>2453</v>
      </c>
      <c r="C7243" t="s">
        <v>7942</v>
      </c>
    </row>
    <row r="7244" spans="1:3">
      <c r="A7244" t="s">
        <v>5162</v>
      </c>
      <c r="B7244" s="104" t="s">
        <v>6377</v>
      </c>
      <c r="C7244" t="s">
        <v>7942</v>
      </c>
    </row>
    <row r="7245" spans="1:3">
      <c r="A7245" t="s">
        <v>5163</v>
      </c>
      <c r="B7245" s="104" t="s">
        <v>5682</v>
      </c>
      <c r="C7245" t="s">
        <v>7942</v>
      </c>
    </row>
    <row r="7246" spans="1:3">
      <c r="A7246" t="s">
        <v>2996</v>
      </c>
      <c r="B7246" s="104" t="s">
        <v>2769</v>
      </c>
      <c r="C7246" t="s">
        <v>7942</v>
      </c>
    </row>
    <row r="7247" spans="1:3">
      <c r="A7247" t="s">
        <v>5164</v>
      </c>
      <c r="B7247" s="104" t="s">
        <v>2770</v>
      </c>
      <c r="C7247" t="s">
        <v>7942</v>
      </c>
    </row>
    <row r="7248" spans="1:3">
      <c r="A7248" t="s">
        <v>5165</v>
      </c>
      <c r="B7248" s="104" t="s">
        <v>6379</v>
      </c>
      <c r="C7248" t="s">
        <v>7942</v>
      </c>
    </row>
    <row r="7249" spans="1:3">
      <c r="A7249" t="s">
        <v>5166</v>
      </c>
      <c r="B7249" s="104" t="s">
        <v>6612</v>
      </c>
      <c r="C7249" t="s">
        <v>7942</v>
      </c>
    </row>
    <row r="7250" spans="1:3">
      <c r="A7250" t="s">
        <v>5164</v>
      </c>
      <c r="B7250" s="104" t="s">
        <v>6613</v>
      </c>
      <c r="C7250" t="s">
        <v>7942</v>
      </c>
    </row>
    <row r="7251" spans="1:3">
      <c r="B7251" s="104" t="s">
        <v>2771</v>
      </c>
      <c r="C7251" t="s">
        <v>7942</v>
      </c>
    </row>
    <row r="7252" spans="1:3">
      <c r="A7252" t="s">
        <v>5167</v>
      </c>
      <c r="B7252" s="104" t="s">
        <v>6383</v>
      </c>
      <c r="C7252" t="s">
        <v>7942</v>
      </c>
    </row>
    <row r="7253" spans="1:3">
      <c r="A7253" t="s">
        <v>5168</v>
      </c>
      <c r="B7253" s="104" t="s">
        <v>2772</v>
      </c>
      <c r="C7253" t="s">
        <v>7942</v>
      </c>
    </row>
    <row r="7254" spans="1:3">
      <c r="A7254" t="s">
        <v>5168</v>
      </c>
      <c r="B7254" s="104" t="s">
        <v>2773</v>
      </c>
      <c r="C7254" t="s">
        <v>7942</v>
      </c>
    </row>
    <row r="7255" spans="1:3">
      <c r="B7255" s="104" t="s">
        <v>2774</v>
      </c>
      <c r="C7255" t="s">
        <v>7942</v>
      </c>
    </row>
    <row r="7256" spans="1:3">
      <c r="A7256" t="s">
        <v>5169</v>
      </c>
      <c r="B7256" s="104" t="s">
        <v>2775</v>
      </c>
      <c r="C7256" t="s">
        <v>7942</v>
      </c>
    </row>
    <row r="7257" spans="1:3">
      <c r="A7257" t="s">
        <v>5132</v>
      </c>
      <c r="B7257" s="104" t="s">
        <v>6614</v>
      </c>
      <c r="C7257" t="s">
        <v>7942</v>
      </c>
    </row>
    <row r="7258" spans="1:3">
      <c r="A7258" t="s">
        <v>5132</v>
      </c>
      <c r="B7258" s="104" t="s">
        <v>6615</v>
      </c>
      <c r="C7258" t="s">
        <v>7942</v>
      </c>
    </row>
    <row r="7259" spans="1:3">
      <c r="A7259" t="s">
        <v>5132</v>
      </c>
      <c r="B7259" s="104" t="s">
        <v>411</v>
      </c>
      <c r="C7259" t="s">
        <v>7942</v>
      </c>
    </row>
    <row r="7260" spans="1:3">
      <c r="A7260" t="s">
        <v>5170</v>
      </c>
      <c r="B7260" s="104" t="s">
        <v>2303</v>
      </c>
      <c r="C7260" t="s">
        <v>7942</v>
      </c>
    </row>
    <row r="7261" spans="1:3">
      <c r="A7261" t="s">
        <v>5171</v>
      </c>
      <c r="B7261" s="104" t="s">
        <v>2776</v>
      </c>
      <c r="C7261" t="s">
        <v>7942</v>
      </c>
    </row>
    <row r="7262" spans="1:3">
      <c r="A7262" t="s">
        <v>5171</v>
      </c>
      <c r="B7262" s="104" t="s">
        <v>2777</v>
      </c>
      <c r="C7262" t="s">
        <v>7942</v>
      </c>
    </row>
    <row r="7263" spans="1:3">
      <c r="A7263" t="s">
        <v>5172</v>
      </c>
      <c r="B7263" s="104" t="s">
        <v>6389</v>
      </c>
      <c r="C7263" t="s">
        <v>7942</v>
      </c>
    </row>
    <row r="7264" spans="1:3">
      <c r="A7264" t="s">
        <v>5173</v>
      </c>
      <c r="B7264" s="104" t="s">
        <v>6622</v>
      </c>
      <c r="C7264" t="s">
        <v>7942</v>
      </c>
    </row>
    <row r="7265" spans="1:3">
      <c r="A7265" t="s">
        <v>5173</v>
      </c>
      <c r="B7265" s="104" t="s">
        <v>2778</v>
      </c>
      <c r="C7265" t="s">
        <v>7942</v>
      </c>
    </row>
    <row r="7266" spans="1:3">
      <c r="A7266" t="s">
        <v>5132</v>
      </c>
      <c r="B7266" s="104" t="s">
        <v>414</v>
      </c>
      <c r="C7266" t="s">
        <v>7942</v>
      </c>
    </row>
    <row r="7267" spans="1:3">
      <c r="A7267" t="s">
        <v>5132</v>
      </c>
      <c r="B7267" s="104" t="s">
        <v>415</v>
      </c>
      <c r="C7267" t="s">
        <v>7942</v>
      </c>
    </row>
    <row r="7268" spans="1:3">
      <c r="A7268" t="s">
        <v>5174</v>
      </c>
      <c r="B7268" s="104" t="s">
        <v>2779</v>
      </c>
      <c r="C7268" t="s">
        <v>7942</v>
      </c>
    </row>
    <row r="7269" spans="1:3">
      <c r="A7269" t="s">
        <v>5175</v>
      </c>
      <c r="B7269" s="104" t="s">
        <v>2780</v>
      </c>
      <c r="C7269" t="s">
        <v>7942</v>
      </c>
    </row>
    <row r="7270" spans="1:3">
      <c r="A7270" t="s">
        <v>5164</v>
      </c>
      <c r="B7270" s="104" t="s">
        <v>2781</v>
      </c>
      <c r="C7270" t="s">
        <v>7942</v>
      </c>
    </row>
    <row r="7271" spans="1:3">
      <c r="A7271" t="s">
        <v>5176</v>
      </c>
      <c r="B7271" s="104" t="s">
        <v>2782</v>
      </c>
      <c r="C7271" t="s">
        <v>7942</v>
      </c>
    </row>
    <row r="7272" spans="1:3">
      <c r="A7272" t="s">
        <v>5164</v>
      </c>
      <c r="B7272" s="104" t="s">
        <v>416</v>
      </c>
      <c r="C7272" t="s">
        <v>7942</v>
      </c>
    </row>
    <row r="7273" spans="1:3">
      <c r="A7273" t="s">
        <v>5177</v>
      </c>
      <c r="B7273" s="104" t="s">
        <v>2071</v>
      </c>
      <c r="C7273" t="s">
        <v>7942</v>
      </c>
    </row>
    <row r="7274" spans="1:3">
      <c r="A7274" t="s">
        <v>5178</v>
      </c>
      <c r="B7274" s="104" t="s">
        <v>6638</v>
      </c>
      <c r="C7274" t="s">
        <v>7942</v>
      </c>
    </row>
    <row r="7275" spans="1:3">
      <c r="A7275" t="s">
        <v>5178</v>
      </c>
      <c r="B7275" s="104" t="s">
        <v>6639</v>
      </c>
      <c r="C7275" t="s">
        <v>7942</v>
      </c>
    </row>
    <row r="7276" spans="1:3">
      <c r="A7276" t="s">
        <v>5164</v>
      </c>
      <c r="B7276" s="104" t="s">
        <v>6396</v>
      </c>
      <c r="C7276" t="s">
        <v>7942</v>
      </c>
    </row>
    <row r="7277" spans="1:3">
      <c r="A7277" t="s">
        <v>5179</v>
      </c>
      <c r="B7277" s="104" t="s">
        <v>2329</v>
      </c>
      <c r="C7277" t="s">
        <v>7942</v>
      </c>
    </row>
    <row r="7278" spans="1:3">
      <c r="A7278" t="s">
        <v>5180</v>
      </c>
      <c r="B7278" s="104" t="s">
        <v>6003</v>
      </c>
      <c r="C7278" t="s">
        <v>7942</v>
      </c>
    </row>
    <row r="7279" spans="1:3">
      <c r="A7279" t="s">
        <v>5180</v>
      </c>
      <c r="B7279" s="104" t="s">
        <v>6004</v>
      </c>
      <c r="C7279" t="s">
        <v>7942</v>
      </c>
    </row>
    <row r="7280" spans="1:3">
      <c r="A7280" t="s">
        <v>5181</v>
      </c>
      <c r="B7280" s="104" t="s">
        <v>2783</v>
      </c>
      <c r="C7280" t="s">
        <v>7942</v>
      </c>
    </row>
    <row r="7281" spans="1:3">
      <c r="A7281" t="s">
        <v>5181</v>
      </c>
      <c r="B7281" s="104" t="s">
        <v>2784</v>
      </c>
      <c r="C7281" t="s">
        <v>7942</v>
      </c>
    </row>
    <row r="7282" spans="1:3">
      <c r="A7282" t="s">
        <v>5182</v>
      </c>
      <c r="B7282" s="104" t="s">
        <v>6005</v>
      </c>
      <c r="C7282" t="s">
        <v>7942</v>
      </c>
    </row>
    <row r="7283" spans="1:3">
      <c r="A7283" t="s">
        <v>5164</v>
      </c>
      <c r="B7283" s="104" t="s">
        <v>2454</v>
      </c>
      <c r="C7283" t="s">
        <v>7942</v>
      </c>
    </row>
    <row r="7284" spans="1:3">
      <c r="A7284" t="s">
        <v>5132</v>
      </c>
      <c r="B7284" s="104" t="s">
        <v>2283</v>
      </c>
      <c r="C7284" t="s">
        <v>7942</v>
      </c>
    </row>
    <row r="7285" spans="1:3">
      <c r="A7285" t="s">
        <v>5183</v>
      </c>
      <c r="B7285" s="104" t="s">
        <v>2064</v>
      </c>
      <c r="C7285" t="s">
        <v>7942</v>
      </c>
    </row>
    <row r="7286" spans="1:3">
      <c r="A7286" t="s">
        <v>5184</v>
      </c>
      <c r="B7286" s="104" t="s">
        <v>2068</v>
      </c>
      <c r="C7286" t="s">
        <v>7942</v>
      </c>
    </row>
    <row r="7287" spans="1:3">
      <c r="A7287" t="s">
        <v>5185</v>
      </c>
      <c r="B7287" s="104" t="s">
        <v>6401</v>
      </c>
      <c r="C7287" t="s">
        <v>7942</v>
      </c>
    </row>
    <row r="7288" spans="1:3">
      <c r="A7288" t="s">
        <v>5132</v>
      </c>
      <c r="B7288" s="104" t="s">
        <v>6404</v>
      </c>
      <c r="C7288" t="s">
        <v>7942</v>
      </c>
    </row>
    <row r="7289" spans="1:3">
      <c r="A7289" t="s">
        <v>5186</v>
      </c>
      <c r="B7289" s="104" t="s">
        <v>6393</v>
      </c>
      <c r="C7289" t="s">
        <v>7942</v>
      </c>
    </row>
    <row r="7290" spans="1:3">
      <c r="A7290" t="s">
        <v>5164</v>
      </c>
      <c r="B7290" s="104" t="s">
        <v>2433</v>
      </c>
      <c r="C7290" t="s">
        <v>7942</v>
      </c>
    </row>
    <row r="7291" spans="1:3">
      <c r="A7291" t="s">
        <v>5164</v>
      </c>
      <c r="B7291" s="104" t="s">
        <v>6403</v>
      </c>
      <c r="C7291" t="s">
        <v>7942</v>
      </c>
    </row>
    <row r="7292" spans="1:3">
      <c r="A7292" t="s">
        <v>5187</v>
      </c>
      <c r="B7292" s="104" t="s">
        <v>2148</v>
      </c>
      <c r="C7292" t="s">
        <v>7942</v>
      </c>
    </row>
    <row r="7293" spans="1:3">
      <c r="A7293" t="s">
        <v>5188</v>
      </c>
      <c r="B7293" s="104" t="s">
        <v>2114</v>
      </c>
      <c r="C7293" t="s">
        <v>7942</v>
      </c>
    </row>
    <row r="7294" spans="1:3">
      <c r="A7294" t="s">
        <v>5189</v>
      </c>
      <c r="B7294" s="104" t="s">
        <v>2179</v>
      </c>
      <c r="C7294" t="s">
        <v>7942</v>
      </c>
    </row>
    <row r="7295" spans="1:3">
      <c r="A7295" t="s">
        <v>5132</v>
      </c>
      <c r="B7295" s="104" t="s">
        <v>6659</v>
      </c>
      <c r="C7295" t="s">
        <v>7942</v>
      </c>
    </row>
    <row r="7296" spans="1:3">
      <c r="A7296" t="s">
        <v>5132</v>
      </c>
      <c r="B7296" s="104" t="s">
        <v>6661</v>
      </c>
      <c r="C7296" t="s">
        <v>7942</v>
      </c>
    </row>
    <row r="7297" spans="1:3">
      <c r="A7297" t="s">
        <v>5190</v>
      </c>
      <c r="B7297" s="104" t="s">
        <v>6412</v>
      </c>
      <c r="C7297" t="s">
        <v>7942</v>
      </c>
    </row>
    <row r="7298" spans="1:3">
      <c r="A7298" t="s">
        <v>2996</v>
      </c>
      <c r="B7298" s="104" t="s">
        <v>5684</v>
      </c>
      <c r="C7298" t="s">
        <v>7942</v>
      </c>
    </row>
    <row r="7299" spans="1:3">
      <c r="A7299" t="s">
        <v>2996</v>
      </c>
      <c r="B7299" s="104" t="s">
        <v>5685</v>
      </c>
      <c r="C7299" t="s">
        <v>7942</v>
      </c>
    </row>
    <row r="7300" spans="1:3">
      <c r="A7300" t="s">
        <v>5191</v>
      </c>
      <c r="B7300" s="104" t="s">
        <v>5687</v>
      </c>
      <c r="C7300" t="s">
        <v>7942</v>
      </c>
    </row>
    <row r="7301" spans="1:3">
      <c r="A7301" t="s">
        <v>5164</v>
      </c>
      <c r="B7301" s="104" t="s">
        <v>2785</v>
      </c>
      <c r="C7301" t="s">
        <v>7942</v>
      </c>
    </row>
    <row r="7302" spans="1:3">
      <c r="A7302" t="s">
        <v>5191</v>
      </c>
      <c r="B7302" s="104" t="s">
        <v>2786</v>
      </c>
      <c r="C7302" t="s">
        <v>7942</v>
      </c>
    </row>
    <row r="7303" spans="1:3">
      <c r="A7303" t="s">
        <v>5191</v>
      </c>
      <c r="B7303" s="104" t="s">
        <v>2787</v>
      </c>
      <c r="C7303" t="s">
        <v>7942</v>
      </c>
    </row>
    <row r="7304" spans="1:3">
      <c r="A7304" t="s">
        <v>5191</v>
      </c>
      <c r="B7304" s="104" t="s">
        <v>2788</v>
      </c>
      <c r="C7304" t="s">
        <v>7942</v>
      </c>
    </row>
    <row r="7305" spans="1:3">
      <c r="A7305" t="s">
        <v>5192</v>
      </c>
      <c r="B7305" s="104" t="s">
        <v>6421</v>
      </c>
      <c r="C7305" t="s">
        <v>7942</v>
      </c>
    </row>
    <row r="7306" spans="1:3">
      <c r="A7306" t="s">
        <v>5193</v>
      </c>
      <c r="B7306" s="104" t="s">
        <v>6424</v>
      </c>
      <c r="C7306" t="s">
        <v>7942</v>
      </c>
    </row>
    <row r="7307" spans="1:3">
      <c r="A7307" t="s">
        <v>5194</v>
      </c>
      <c r="B7307" s="104" t="s">
        <v>6426</v>
      </c>
      <c r="C7307" t="s">
        <v>7942</v>
      </c>
    </row>
    <row r="7308" spans="1:3">
      <c r="A7308" t="s">
        <v>5195</v>
      </c>
      <c r="B7308" s="104" t="s">
        <v>6427</v>
      </c>
      <c r="C7308" t="s">
        <v>7942</v>
      </c>
    </row>
    <row r="7309" spans="1:3">
      <c r="A7309" t="s">
        <v>2789</v>
      </c>
      <c r="B7309" s="104" t="s">
        <v>6428</v>
      </c>
      <c r="C7309" t="s">
        <v>7942</v>
      </c>
    </row>
    <row r="7310" spans="1:3">
      <c r="A7310" t="s">
        <v>5196</v>
      </c>
      <c r="B7310" s="104" t="s">
        <v>2152</v>
      </c>
      <c r="C7310" t="s">
        <v>7942</v>
      </c>
    </row>
    <row r="7311" spans="1:3">
      <c r="A7311" t="s">
        <v>5197</v>
      </c>
      <c r="B7311" s="104" t="s">
        <v>6433</v>
      </c>
      <c r="C7311" t="s">
        <v>7942</v>
      </c>
    </row>
    <row r="7312" spans="1:3">
      <c r="A7312" t="s">
        <v>5191</v>
      </c>
      <c r="B7312" s="104" t="s">
        <v>6436</v>
      </c>
      <c r="C7312" t="s">
        <v>7942</v>
      </c>
    </row>
    <row r="7313" spans="1:3">
      <c r="A7313" t="s">
        <v>5198</v>
      </c>
      <c r="B7313" s="104" t="s">
        <v>6399</v>
      </c>
      <c r="C7313" t="s">
        <v>7942</v>
      </c>
    </row>
    <row r="7314" spans="1:3">
      <c r="A7314" t="s">
        <v>5199</v>
      </c>
      <c r="B7314" s="104" t="s">
        <v>5696</v>
      </c>
      <c r="C7314" t="s">
        <v>7942</v>
      </c>
    </row>
    <row r="7315" spans="1:3">
      <c r="A7315" t="s">
        <v>2881</v>
      </c>
      <c r="B7315" s="104" t="s">
        <v>5697</v>
      </c>
      <c r="C7315" t="s">
        <v>7942</v>
      </c>
    </row>
    <row r="7316" spans="1:3">
      <c r="A7316" t="s">
        <v>5164</v>
      </c>
      <c r="B7316" s="104" t="s">
        <v>6678</v>
      </c>
      <c r="C7316" t="s">
        <v>7942</v>
      </c>
    </row>
    <row r="7317" spans="1:3">
      <c r="A7317" t="s">
        <v>2996</v>
      </c>
      <c r="B7317" s="104" t="s">
        <v>2790</v>
      </c>
      <c r="C7317" t="s">
        <v>7942</v>
      </c>
    </row>
    <row r="7318" spans="1:3">
      <c r="A7318" t="s">
        <v>5200</v>
      </c>
      <c r="B7318" s="104" t="s">
        <v>2791</v>
      </c>
      <c r="C7318" t="s">
        <v>7942</v>
      </c>
    </row>
    <row r="7319" spans="1:3">
      <c r="A7319" t="s">
        <v>5164</v>
      </c>
      <c r="B7319" s="104" t="s">
        <v>2792</v>
      </c>
      <c r="C7319" t="s">
        <v>7942</v>
      </c>
    </row>
    <row r="7320" spans="1:3">
      <c r="A7320" t="s">
        <v>5201</v>
      </c>
      <c r="B7320" s="104" t="s">
        <v>3624</v>
      </c>
      <c r="C7320" t="s">
        <v>7942</v>
      </c>
    </row>
    <row r="7321" spans="1:3">
      <c r="A7321" t="s">
        <v>5164</v>
      </c>
      <c r="B7321" s="104" t="s">
        <v>2793</v>
      </c>
      <c r="C7321" t="s">
        <v>7942</v>
      </c>
    </row>
    <row r="7322" spans="1:3">
      <c r="A7322" t="s">
        <v>5202</v>
      </c>
      <c r="B7322" s="104" t="s">
        <v>3629</v>
      </c>
      <c r="C7322" t="s">
        <v>7942</v>
      </c>
    </row>
    <row r="7323" spans="1:3">
      <c r="A7323" t="s">
        <v>5164</v>
      </c>
      <c r="B7323" s="104" t="s">
        <v>2794</v>
      </c>
      <c r="C7323" t="s">
        <v>7942</v>
      </c>
    </row>
    <row r="7324" spans="1:3">
      <c r="A7324" t="s">
        <v>5203</v>
      </c>
      <c r="B7324" s="104" t="s">
        <v>6452</v>
      </c>
      <c r="C7324" t="s">
        <v>7942</v>
      </c>
    </row>
    <row r="7325" spans="1:3">
      <c r="A7325" t="s">
        <v>5204</v>
      </c>
      <c r="B7325" s="104" t="s">
        <v>6455</v>
      </c>
      <c r="C7325" t="s">
        <v>7942</v>
      </c>
    </row>
    <row r="7326" spans="1:3">
      <c r="A7326" t="s">
        <v>5164</v>
      </c>
      <c r="B7326" s="104" t="s">
        <v>6458</v>
      </c>
      <c r="C7326" t="s">
        <v>7942</v>
      </c>
    </row>
    <row r="7327" spans="1:3">
      <c r="A7327" t="s">
        <v>5205</v>
      </c>
      <c r="B7327" s="104" t="s">
        <v>2174</v>
      </c>
      <c r="C7327" t="s">
        <v>7942</v>
      </c>
    </row>
    <row r="7328" spans="1:3">
      <c r="A7328" t="s">
        <v>5164</v>
      </c>
      <c r="B7328" s="104" t="s">
        <v>6462</v>
      </c>
      <c r="C7328" t="s">
        <v>7942</v>
      </c>
    </row>
    <row r="7329" spans="1:3">
      <c r="A7329" t="s">
        <v>5206</v>
      </c>
      <c r="B7329" s="104" t="s">
        <v>6464</v>
      </c>
      <c r="C7329" t="s">
        <v>7942</v>
      </c>
    </row>
    <row r="7330" spans="1:3">
      <c r="A7330" t="s">
        <v>5164</v>
      </c>
      <c r="B7330" s="104" t="s">
        <v>6466</v>
      </c>
      <c r="C7330" t="s">
        <v>7942</v>
      </c>
    </row>
    <row r="7331" spans="1:3">
      <c r="A7331" t="s">
        <v>5207</v>
      </c>
      <c r="B7331" s="104" t="s">
        <v>6469</v>
      </c>
      <c r="C7331" t="s">
        <v>7942</v>
      </c>
    </row>
    <row r="7332" spans="1:3">
      <c r="A7332" t="s">
        <v>5208</v>
      </c>
      <c r="B7332" s="104" t="s">
        <v>6472</v>
      </c>
      <c r="C7332" t="s">
        <v>7942</v>
      </c>
    </row>
    <row r="7333" spans="1:3">
      <c r="A7333" t="s">
        <v>5209</v>
      </c>
      <c r="B7333" s="104" t="s">
        <v>6474</v>
      </c>
      <c r="C7333" t="s">
        <v>7942</v>
      </c>
    </row>
    <row r="7334" spans="1:3">
      <c r="A7334" t="s">
        <v>5164</v>
      </c>
      <c r="B7334" s="104" t="s">
        <v>6477</v>
      </c>
      <c r="C7334" t="s">
        <v>7942</v>
      </c>
    </row>
    <row r="7335" spans="1:3">
      <c r="A7335" t="s">
        <v>5164</v>
      </c>
      <c r="B7335" s="104" t="s">
        <v>3665</v>
      </c>
      <c r="C7335" t="s">
        <v>7942</v>
      </c>
    </row>
    <row r="7336" spans="1:3">
      <c r="A7336" t="s">
        <v>5210</v>
      </c>
      <c r="B7336" s="104" t="s">
        <v>2795</v>
      </c>
      <c r="C7336" t="s">
        <v>7942</v>
      </c>
    </row>
    <row r="7337" spans="1:3">
      <c r="A7337" t="s">
        <v>2117</v>
      </c>
      <c r="B7337" s="104" t="s">
        <v>2796</v>
      </c>
      <c r="C7337" t="s">
        <v>7942</v>
      </c>
    </row>
    <row r="7338" spans="1:3">
      <c r="B7338" s="104" t="s">
        <v>2797</v>
      </c>
      <c r="C7338" t="s">
        <v>7942</v>
      </c>
    </row>
    <row r="7339" spans="1:3">
      <c r="A7339" t="s">
        <v>5164</v>
      </c>
      <c r="B7339" s="104" t="s">
        <v>2798</v>
      </c>
      <c r="C7339" t="s">
        <v>7942</v>
      </c>
    </row>
    <row r="7340" spans="1:3">
      <c r="A7340" t="s">
        <v>5164</v>
      </c>
      <c r="B7340" s="104" t="s">
        <v>2799</v>
      </c>
      <c r="C7340" t="s">
        <v>7942</v>
      </c>
    </row>
    <row r="7341" spans="1:3">
      <c r="A7341" t="s">
        <v>6945</v>
      </c>
      <c r="B7341" s="104" t="s">
        <v>6483</v>
      </c>
      <c r="C7341" t="s">
        <v>7942</v>
      </c>
    </row>
    <row r="7342" spans="1:3">
      <c r="A7342" t="s">
        <v>6945</v>
      </c>
      <c r="B7342" s="104" t="s">
        <v>6486</v>
      </c>
      <c r="C7342" t="s">
        <v>7942</v>
      </c>
    </row>
    <row r="7343" spans="1:3">
      <c r="A7343" t="s">
        <v>5211</v>
      </c>
      <c r="B7343" s="104" t="s">
        <v>6489</v>
      </c>
      <c r="C7343" t="s">
        <v>7942</v>
      </c>
    </row>
    <row r="7344" spans="1:3">
      <c r="A7344" t="s">
        <v>2996</v>
      </c>
      <c r="B7344" s="104" t="s">
        <v>6492</v>
      </c>
      <c r="C7344" t="s">
        <v>7942</v>
      </c>
    </row>
    <row r="7345" spans="1:3">
      <c r="A7345" t="s">
        <v>5191</v>
      </c>
      <c r="B7345" s="104" t="s">
        <v>6495</v>
      </c>
      <c r="C7345" t="s">
        <v>7942</v>
      </c>
    </row>
    <row r="7346" spans="1:3">
      <c r="A7346" t="s">
        <v>5191</v>
      </c>
      <c r="B7346" s="104" t="s">
        <v>6468</v>
      </c>
      <c r="C7346" t="s">
        <v>7942</v>
      </c>
    </row>
    <row r="7347" spans="1:3">
      <c r="A7347" t="s">
        <v>5191</v>
      </c>
      <c r="B7347" s="104" t="s">
        <v>6500</v>
      </c>
      <c r="C7347" t="s">
        <v>7942</v>
      </c>
    </row>
    <row r="7348" spans="1:3">
      <c r="A7348" t="s">
        <v>5211</v>
      </c>
      <c r="B7348" s="104" t="s">
        <v>6502</v>
      </c>
      <c r="C7348" t="s">
        <v>7942</v>
      </c>
    </row>
    <row r="7349" spans="1:3">
      <c r="B7349" s="104" t="s">
        <v>6505</v>
      </c>
      <c r="C7349" t="s">
        <v>7942</v>
      </c>
    </row>
    <row r="7350" spans="1:3">
      <c r="A7350" t="s">
        <v>2881</v>
      </c>
      <c r="B7350" s="104" t="s">
        <v>6506</v>
      </c>
      <c r="C7350" t="s">
        <v>7942</v>
      </c>
    </row>
    <row r="7351" spans="1:3">
      <c r="A7351" t="s">
        <v>2881</v>
      </c>
      <c r="B7351" s="104" t="s">
        <v>2442</v>
      </c>
      <c r="C7351" t="s">
        <v>7942</v>
      </c>
    </row>
    <row r="7352" spans="1:3">
      <c r="A7352" t="s">
        <v>2881</v>
      </c>
      <c r="B7352" s="104" t="s">
        <v>6507</v>
      </c>
      <c r="C7352" t="s">
        <v>7942</v>
      </c>
    </row>
    <row r="7353" spans="1:3">
      <c r="A7353" t="s">
        <v>2741</v>
      </c>
      <c r="B7353" s="104" t="s">
        <v>2450</v>
      </c>
      <c r="C7353" t="s">
        <v>7942</v>
      </c>
    </row>
    <row r="7354" spans="1:3">
      <c r="A7354" t="s">
        <v>2881</v>
      </c>
      <c r="B7354" s="104" t="s">
        <v>6510</v>
      </c>
      <c r="C7354" t="s">
        <v>7942</v>
      </c>
    </row>
    <row r="7355" spans="1:3">
      <c r="A7355" t="s">
        <v>5211</v>
      </c>
      <c r="B7355" s="104" t="s">
        <v>6512</v>
      </c>
      <c r="C7355" t="s">
        <v>7942</v>
      </c>
    </row>
    <row r="7356" spans="1:3">
      <c r="A7356" t="s">
        <v>5211</v>
      </c>
      <c r="B7356" s="104" t="s">
        <v>6513</v>
      </c>
      <c r="C7356" t="s">
        <v>7942</v>
      </c>
    </row>
    <row r="7357" spans="1:3">
      <c r="A7357" t="s">
        <v>5211</v>
      </c>
      <c r="B7357" s="104" t="s">
        <v>6514</v>
      </c>
      <c r="C7357" t="s">
        <v>7942</v>
      </c>
    </row>
    <row r="7358" spans="1:3">
      <c r="A7358" t="s">
        <v>5211</v>
      </c>
      <c r="B7358" s="104" t="s">
        <v>6516</v>
      </c>
      <c r="C7358" t="s">
        <v>7942</v>
      </c>
    </row>
    <row r="7359" spans="1:3">
      <c r="A7359" t="s">
        <v>5211</v>
      </c>
      <c r="B7359" s="104" t="s">
        <v>6518</v>
      </c>
      <c r="C7359" t="s">
        <v>7942</v>
      </c>
    </row>
    <row r="7360" spans="1:3">
      <c r="A7360" t="s">
        <v>2881</v>
      </c>
      <c r="B7360" s="104" t="s">
        <v>6519</v>
      </c>
      <c r="C7360" t="s">
        <v>7942</v>
      </c>
    </row>
    <row r="7361" spans="1:3">
      <c r="A7361" t="s">
        <v>2881</v>
      </c>
      <c r="B7361" s="104" t="s">
        <v>6520</v>
      </c>
      <c r="C7361" t="s">
        <v>7942</v>
      </c>
    </row>
    <row r="7362" spans="1:3">
      <c r="A7362" t="s">
        <v>2881</v>
      </c>
      <c r="B7362" s="104" t="s">
        <v>6521</v>
      </c>
      <c r="C7362" t="s">
        <v>7942</v>
      </c>
    </row>
    <row r="7363" spans="1:3">
      <c r="A7363" t="s">
        <v>2881</v>
      </c>
      <c r="B7363" s="104" t="s">
        <v>6522</v>
      </c>
      <c r="C7363" t="s">
        <v>7942</v>
      </c>
    </row>
    <row r="7364" spans="1:3">
      <c r="B7364" s="104" t="s">
        <v>6523</v>
      </c>
      <c r="C7364" t="s">
        <v>7942</v>
      </c>
    </row>
    <row r="7365" spans="1:3">
      <c r="A7365" t="s">
        <v>2881</v>
      </c>
      <c r="B7365" s="104" t="s">
        <v>2231</v>
      </c>
      <c r="C7365" t="s">
        <v>7942</v>
      </c>
    </row>
    <row r="7366" spans="1:3">
      <c r="A7366" t="s">
        <v>2881</v>
      </c>
      <c r="B7366" s="104" t="s">
        <v>6524</v>
      </c>
      <c r="C7366" t="s">
        <v>7942</v>
      </c>
    </row>
    <row r="7367" spans="1:3">
      <c r="A7367" t="s">
        <v>2881</v>
      </c>
      <c r="B7367" s="104" t="s">
        <v>2228</v>
      </c>
      <c r="C7367" t="s">
        <v>7942</v>
      </c>
    </row>
    <row r="7368" spans="1:3">
      <c r="A7368" t="s">
        <v>2881</v>
      </c>
      <c r="B7368" s="104" t="s">
        <v>6435</v>
      </c>
      <c r="C7368" t="s">
        <v>7942</v>
      </c>
    </row>
    <row r="7369" spans="1:3">
      <c r="A7369" t="s">
        <v>2800</v>
      </c>
      <c r="B7369" s="104" t="s">
        <v>6430</v>
      </c>
      <c r="C7369" t="s">
        <v>7942</v>
      </c>
    </row>
    <row r="7370" spans="1:3">
      <c r="A7370" t="s">
        <v>2801</v>
      </c>
      <c r="B7370" s="104" t="s">
        <v>6446</v>
      </c>
      <c r="C7370" t="s">
        <v>7942</v>
      </c>
    </row>
    <row r="7371" spans="1:3">
      <c r="A7371" t="s">
        <v>2800</v>
      </c>
      <c r="B7371" s="104" t="s">
        <v>6449</v>
      </c>
      <c r="C7371" t="s">
        <v>7942</v>
      </c>
    </row>
    <row r="7372" spans="1:3">
      <c r="A7372" t="s">
        <v>2800</v>
      </c>
      <c r="B7372" s="104" t="s">
        <v>6438</v>
      </c>
      <c r="C7372" t="s">
        <v>7942</v>
      </c>
    </row>
    <row r="7373" spans="1:3">
      <c r="A7373" t="s">
        <v>2802</v>
      </c>
      <c r="B7373" s="104" t="s">
        <v>6443</v>
      </c>
      <c r="C7373" t="s">
        <v>7942</v>
      </c>
    </row>
    <row r="7374" spans="1:3">
      <c r="A7374" t="s">
        <v>2881</v>
      </c>
      <c r="B7374" s="104" t="s">
        <v>6440</v>
      </c>
      <c r="C7374" t="s">
        <v>7942</v>
      </c>
    </row>
    <row r="7375" spans="1:3">
      <c r="A7375" t="s">
        <v>5212</v>
      </c>
      <c r="B7375" s="104" t="s">
        <v>6532</v>
      </c>
      <c r="C7375" t="s">
        <v>7942</v>
      </c>
    </row>
    <row r="7376" spans="1:3">
      <c r="A7376" t="s">
        <v>2060</v>
      </c>
      <c r="B7376" s="104" t="s">
        <v>6535</v>
      </c>
      <c r="C7376" t="s">
        <v>7942</v>
      </c>
    </row>
    <row r="7377" spans="1:3">
      <c r="A7377" t="s">
        <v>3633</v>
      </c>
      <c r="B7377" s="104" t="s">
        <v>6536</v>
      </c>
      <c r="C7377" t="s">
        <v>7942</v>
      </c>
    </row>
    <row r="7378" spans="1:3">
      <c r="A7378" t="s">
        <v>5211</v>
      </c>
      <c r="B7378" s="104" t="s">
        <v>6537</v>
      </c>
      <c r="C7378" t="s">
        <v>7942</v>
      </c>
    </row>
    <row r="7379" spans="1:3">
      <c r="A7379" t="s">
        <v>5211</v>
      </c>
      <c r="B7379" s="104" t="s">
        <v>6538</v>
      </c>
      <c r="C7379" t="s">
        <v>7942</v>
      </c>
    </row>
    <row r="7380" spans="1:3">
      <c r="B7380" s="104" t="s">
        <v>6540</v>
      </c>
      <c r="C7380" t="s">
        <v>7942</v>
      </c>
    </row>
    <row r="7381" spans="1:3">
      <c r="B7381" s="104" t="s">
        <v>6543</v>
      </c>
      <c r="C7381" t="s">
        <v>7942</v>
      </c>
    </row>
    <row r="7382" spans="1:3">
      <c r="B7382" s="104" t="s">
        <v>6544</v>
      </c>
      <c r="C7382" t="s">
        <v>7942</v>
      </c>
    </row>
    <row r="7383" spans="1:3">
      <c r="B7383" s="104" t="s">
        <v>6546</v>
      </c>
      <c r="C7383" t="s">
        <v>7942</v>
      </c>
    </row>
    <row r="7384" spans="1:3">
      <c r="B7384" s="104" t="s">
        <v>6549</v>
      </c>
      <c r="C7384" t="s">
        <v>7942</v>
      </c>
    </row>
    <row r="7385" spans="1:3">
      <c r="B7385" s="104" t="s">
        <v>6551</v>
      </c>
      <c r="C7385" t="s">
        <v>7942</v>
      </c>
    </row>
    <row r="7386" spans="1:3">
      <c r="B7386" s="104" t="s">
        <v>6552</v>
      </c>
      <c r="C7386" t="s">
        <v>7942</v>
      </c>
    </row>
    <row r="7387" spans="1:3">
      <c r="B7387" s="104" t="s">
        <v>6553</v>
      </c>
      <c r="C7387" t="s">
        <v>7942</v>
      </c>
    </row>
    <row r="7388" spans="1:3">
      <c r="B7388" s="104" t="s">
        <v>6555</v>
      </c>
      <c r="C7388" t="s">
        <v>7942</v>
      </c>
    </row>
    <row r="7389" spans="1:3">
      <c r="B7389" s="104" t="s">
        <v>6558</v>
      </c>
      <c r="C7389" t="s">
        <v>7942</v>
      </c>
    </row>
    <row r="7390" spans="1:3">
      <c r="B7390" s="104" t="s">
        <v>6559</v>
      </c>
      <c r="C7390" t="s">
        <v>7942</v>
      </c>
    </row>
    <row r="7391" spans="1:3">
      <c r="B7391" s="104" t="s">
        <v>6560</v>
      </c>
      <c r="C7391" t="s">
        <v>7942</v>
      </c>
    </row>
    <row r="7392" spans="1:3">
      <c r="B7392" s="104" t="s">
        <v>6562</v>
      </c>
      <c r="C7392" t="s">
        <v>7942</v>
      </c>
    </row>
    <row r="7393" spans="1:3">
      <c r="B7393" s="104" t="s">
        <v>6564</v>
      </c>
      <c r="C7393" t="s">
        <v>7942</v>
      </c>
    </row>
    <row r="7394" spans="1:3">
      <c r="B7394" s="104" t="s">
        <v>6566</v>
      </c>
      <c r="C7394" t="s">
        <v>7942</v>
      </c>
    </row>
    <row r="7395" spans="1:3">
      <c r="B7395" s="104" t="s">
        <v>6568</v>
      </c>
      <c r="C7395" t="s">
        <v>7942</v>
      </c>
    </row>
    <row r="7396" spans="1:3">
      <c r="A7396" t="s">
        <v>2060</v>
      </c>
      <c r="B7396" s="104" t="s">
        <v>2058</v>
      </c>
      <c r="C7396" t="s">
        <v>7943</v>
      </c>
    </row>
    <row r="7397" spans="1:3">
      <c r="A7397" t="s">
        <v>3633</v>
      </c>
      <c r="B7397" s="104" t="s">
        <v>2061</v>
      </c>
      <c r="C7397" t="s">
        <v>7943</v>
      </c>
    </row>
    <row r="7398" spans="1:3">
      <c r="A7398" t="s">
        <v>3640</v>
      </c>
      <c r="B7398" s="104" t="s">
        <v>2063</v>
      </c>
      <c r="C7398" t="s">
        <v>7943</v>
      </c>
    </row>
    <row r="7399" spans="1:3">
      <c r="A7399" t="s">
        <v>2803</v>
      </c>
      <c r="B7399" s="104" t="s">
        <v>2065</v>
      </c>
      <c r="C7399" t="s">
        <v>7943</v>
      </c>
    </row>
    <row r="7400" spans="1:3">
      <c r="A7400" t="s">
        <v>2804</v>
      </c>
      <c r="B7400" s="104" t="s">
        <v>2067</v>
      </c>
      <c r="C7400" t="s">
        <v>7943</v>
      </c>
    </row>
    <row r="7401" spans="1:3">
      <c r="A7401" t="s">
        <v>2804</v>
      </c>
      <c r="B7401" s="104" t="s">
        <v>2069</v>
      </c>
      <c r="C7401" t="s">
        <v>7943</v>
      </c>
    </row>
    <row r="7402" spans="1:3">
      <c r="A7402" t="s">
        <v>2804</v>
      </c>
      <c r="B7402" s="104" t="s">
        <v>2070</v>
      </c>
      <c r="C7402" t="s">
        <v>7943</v>
      </c>
    </row>
    <row r="7403" spans="1:3">
      <c r="A7403" t="s">
        <v>7502</v>
      </c>
      <c r="B7403" s="104" t="s">
        <v>2072</v>
      </c>
      <c r="C7403" t="s">
        <v>7943</v>
      </c>
    </row>
    <row r="7404" spans="1:3">
      <c r="A7404" t="s">
        <v>2805</v>
      </c>
      <c r="B7404" s="104" t="s">
        <v>2073</v>
      </c>
      <c r="C7404" t="s">
        <v>7943</v>
      </c>
    </row>
    <row r="7405" spans="1:3">
      <c r="A7405" t="s">
        <v>2806</v>
      </c>
      <c r="B7405" s="104" t="s">
        <v>2074</v>
      </c>
      <c r="C7405" t="s">
        <v>7943</v>
      </c>
    </row>
    <row r="7406" spans="1:3">
      <c r="A7406" t="s">
        <v>5804</v>
      </c>
      <c r="B7406" s="104" t="s">
        <v>2076</v>
      </c>
      <c r="C7406" t="s">
        <v>7943</v>
      </c>
    </row>
    <row r="7407" spans="1:3">
      <c r="A7407" t="s">
        <v>7868</v>
      </c>
      <c r="B7407" s="104" t="s">
        <v>2078</v>
      </c>
      <c r="C7407" t="s">
        <v>7943</v>
      </c>
    </row>
    <row r="7408" spans="1:3">
      <c r="A7408" t="s">
        <v>2807</v>
      </c>
      <c r="B7408" s="104" t="s">
        <v>2080</v>
      </c>
      <c r="C7408" t="s">
        <v>7943</v>
      </c>
    </row>
    <row r="7409" spans="1:3">
      <c r="A7409" t="s">
        <v>2808</v>
      </c>
      <c r="B7409" s="104" t="s">
        <v>2082</v>
      </c>
      <c r="C7409" t="s">
        <v>7943</v>
      </c>
    </row>
    <row r="7410" spans="1:3">
      <c r="A7410" t="s">
        <v>5804</v>
      </c>
      <c r="B7410" s="104" t="s">
        <v>1839</v>
      </c>
      <c r="C7410" t="s">
        <v>7943</v>
      </c>
    </row>
    <row r="7411" spans="1:3">
      <c r="A7411" t="s">
        <v>5804</v>
      </c>
      <c r="B7411" s="104" t="s">
        <v>1840</v>
      </c>
      <c r="C7411" t="s">
        <v>7943</v>
      </c>
    </row>
    <row r="7412" spans="1:3">
      <c r="A7412" t="s">
        <v>5804</v>
      </c>
      <c r="B7412" s="104" t="s">
        <v>733</v>
      </c>
      <c r="C7412" t="s">
        <v>7943</v>
      </c>
    </row>
    <row r="7413" spans="1:3">
      <c r="A7413" t="s">
        <v>606</v>
      </c>
      <c r="B7413" s="104" t="s">
        <v>2085</v>
      </c>
      <c r="C7413" t="s">
        <v>7943</v>
      </c>
    </row>
    <row r="7414" spans="1:3">
      <c r="A7414" t="s">
        <v>2809</v>
      </c>
      <c r="B7414" s="104" t="s">
        <v>2087</v>
      </c>
      <c r="C7414" t="s">
        <v>7943</v>
      </c>
    </row>
    <row r="7415" spans="1:3">
      <c r="A7415" t="s">
        <v>2810</v>
      </c>
      <c r="B7415" s="104" t="s">
        <v>2088</v>
      </c>
      <c r="C7415" t="s">
        <v>7943</v>
      </c>
    </row>
    <row r="7416" spans="1:3">
      <c r="A7416" t="s">
        <v>2730</v>
      </c>
      <c r="B7416" s="104" t="s">
        <v>2090</v>
      </c>
      <c r="C7416" t="s">
        <v>7943</v>
      </c>
    </row>
    <row r="7417" spans="1:3">
      <c r="A7417" t="s">
        <v>606</v>
      </c>
      <c r="B7417" s="104" t="s">
        <v>2092</v>
      </c>
      <c r="C7417" t="s">
        <v>7943</v>
      </c>
    </row>
    <row r="7418" spans="1:3">
      <c r="A7418" t="s">
        <v>2809</v>
      </c>
      <c r="B7418" s="104" t="s">
        <v>2094</v>
      </c>
      <c r="C7418" t="s">
        <v>7943</v>
      </c>
    </row>
    <row r="7419" spans="1:3">
      <c r="A7419" t="s">
        <v>6943</v>
      </c>
      <c r="B7419" s="104" t="s">
        <v>1860</v>
      </c>
      <c r="C7419" t="s">
        <v>7943</v>
      </c>
    </row>
    <row r="7420" spans="1:3">
      <c r="A7420" t="s">
        <v>6943</v>
      </c>
      <c r="B7420" s="104" t="s">
        <v>1861</v>
      </c>
      <c r="C7420" t="s">
        <v>7943</v>
      </c>
    </row>
    <row r="7421" spans="1:3">
      <c r="A7421" t="s">
        <v>2811</v>
      </c>
      <c r="B7421" s="104" t="s">
        <v>2098</v>
      </c>
      <c r="C7421" t="s">
        <v>7943</v>
      </c>
    </row>
    <row r="7422" spans="1:3">
      <c r="A7422" t="s">
        <v>2812</v>
      </c>
      <c r="B7422" s="104" t="s">
        <v>2099</v>
      </c>
      <c r="C7422" t="s">
        <v>7943</v>
      </c>
    </row>
    <row r="7423" spans="1:3">
      <c r="A7423" t="s">
        <v>2813</v>
      </c>
      <c r="B7423" s="104" t="s">
        <v>2102</v>
      </c>
      <c r="C7423" t="s">
        <v>7943</v>
      </c>
    </row>
    <row r="7424" spans="1:3">
      <c r="A7424" t="s">
        <v>7232</v>
      </c>
      <c r="B7424" s="104" t="s">
        <v>2104</v>
      </c>
      <c r="C7424" t="s">
        <v>7943</v>
      </c>
    </row>
    <row r="7425" spans="1:3">
      <c r="A7425" t="s">
        <v>2814</v>
      </c>
      <c r="B7425" s="104" t="s">
        <v>1467</v>
      </c>
      <c r="C7425" t="s">
        <v>7943</v>
      </c>
    </row>
    <row r="7426" spans="1:3">
      <c r="A7426" t="s">
        <v>2814</v>
      </c>
      <c r="B7426" s="104" t="s">
        <v>2113</v>
      </c>
      <c r="C7426" t="s">
        <v>7943</v>
      </c>
    </row>
    <row r="7427" spans="1:3">
      <c r="A7427" t="s">
        <v>2814</v>
      </c>
      <c r="B7427" s="104" t="s">
        <v>2122</v>
      </c>
      <c r="C7427" t="s">
        <v>7943</v>
      </c>
    </row>
    <row r="7428" spans="1:3">
      <c r="A7428" t="s">
        <v>7869</v>
      </c>
      <c r="B7428" s="104" t="s">
        <v>2624</v>
      </c>
      <c r="C7428" t="s">
        <v>7943</v>
      </c>
    </row>
    <row r="7429" spans="1:3">
      <c r="A7429" t="s">
        <v>7870</v>
      </c>
      <c r="B7429" s="104" t="s">
        <v>2625</v>
      </c>
      <c r="C7429" t="s">
        <v>7943</v>
      </c>
    </row>
    <row r="7430" spans="1:3">
      <c r="A7430" t="s">
        <v>7871</v>
      </c>
      <c r="B7430" s="104" t="s">
        <v>2110</v>
      </c>
      <c r="C7430" t="s">
        <v>7943</v>
      </c>
    </row>
    <row r="7431" spans="1:3">
      <c r="A7431" t="s">
        <v>7872</v>
      </c>
      <c r="B7431" s="104" t="s">
        <v>2112</v>
      </c>
      <c r="C7431" t="s">
        <v>7943</v>
      </c>
    </row>
    <row r="7432" spans="1:3">
      <c r="A7432" t="s">
        <v>7873</v>
      </c>
      <c r="B7432" s="104" t="s">
        <v>4741</v>
      </c>
      <c r="C7432" t="s">
        <v>7943</v>
      </c>
    </row>
    <row r="7433" spans="1:3">
      <c r="A7433" t="s">
        <v>7873</v>
      </c>
      <c r="B7433" s="104" t="s">
        <v>1872</v>
      </c>
      <c r="C7433" t="s">
        <v>7943</v>
      </c>
    </row>
    <row r="7434" spans="1:3">
      <c r="A7434" t="s">
        <v>7873</v>
      </c>
      <c r="B7434" s="104" t="s">
        <v>2815</v>
      </c>
      <c r="C7434" t="s">
        <v>7943</v>
      </c>
    </row>
    <row r="7435" spans="1:3">
      <c r="A7435" t="s">
        <v>7873</v>
      </c>
      <c r="B7435" s="104" t="s">
        <v>2816</v>
      </c>
      <c r="C7435" t="s">
        <v>7943</v>
      </c>
    </row>
    <row r="7436" spans="1:3">
      <c r="A7436" t="s">
        <v>7874</v>
      </c>
      <c r="B7436" s="104" t="s">
        <v>2118</v>
      </c>
      <c r="C7436" t="s">
        <v>7943</v>
      </c>
    </row>
    <row r="7437" spans="1:3">
      <c r="A7437" t="s">
        <v>4712</v>
      </c>
      <c r="B7437" s="104" t="s">
        <v>2121</v>
      </c>
      <c r="C7437" t="s">
        <v>7943</v>
      </c>
    </row>
    <row r="7438" spans="1:3">
      <c r="A7438" t="s">
        <v>7875</v>
      </c>
      <c r="B7438" s="104" t="s">
        <v>2124</v>
      </c>
      <c r="C7438" t="s">
        <v>7943</v>
      </c>
    </row>
    <row r="7439" spans="1:3">
      <c r="A7439" t="s">
        <v>7876</v>
      </c>
      <c r="B7439" s="104" t="s">
        <v>2126</v>
      </c>
      <c r="C7439" t="s">
        <v>7943</v>
      </c>
    </row>
    <row r="7440" spans="1:3">
      <c r="A7440" t="s">
        <v>7877</v>
      </c>
      <c r="B7440" s="104" t="s">
        <v>2129</v>
      </c>
      <c r="C7440" t="s">
        <v>7943</v>
      </c>
    </row>
    <row r="7441" spans="1:3">
      <c r="A7441" t="s">
        <v>7878</v>
      </c>
      <c r="B7441" s="104" t="s">
        <v>2131</v>
      </c>
      <c r="C7441" t="s">
        <v>7943</v>
      </c>
    </row>
    <row r="7442" spans="1:3">
      <c r="A7442" t="s">
        <v>7879</v>
      </c>
      <c r="B7442" s="104" t="s">
        <v>2134</v>
      </c>
      <c r="C7442" t="s">
        <v>7943</v>
      </c>
    </row>
    <row r="7443" spans="1:3">
      <c r="A7443" t="s">
        <v>7880</v>
      </c>
      <c r="B7443" s="104" t="s">
        <v>2137</v>
      </c>
      <c r="C7443" t="s">
        <v>7943</v>
      </c>
    </row>
    <row r="7444" spans="1:3">
      <c r="A7444" t="s">
        <v>7502</v>
      </c>
      <c r="B7444" s="104" t="s">
        <v>2140</v>
      </c>
      <c r="C7444" t="s">
        <v>7943</v>
      </c>
    </row>
    <row r="7445" spans="1:3">
      <c r="A7445" t="s">
        <v>7502</v>
      </c>
      <c r="B7445" s="104" t="s">
        <v>2143</v>
      </c>
      <c r="C7445" t="s">
        <v>7943</v>
      </c>
    </row>
    <row r="7446" spans="1:3">
      <c r="A7446" t="s">
        <v>7881</v>
      </c>
      <c r="B7446" s="104" t="s">
        <v>1662</v>
      </c>
      <c r="C7446" t="s">
        <v>7943</v>
      </c>
    </row>
    <row r="7447" spans="1:3">
      <c r="A7447" t="s">
        <v>7881</v>
      </c>
      <c r="B7447" s="104" t="s">
        <v>4805</v>
      </c>
      <c r="C7447" t="s">
        <v>7943</v>
      </c>
    </row>
    <row r="7448" spans="1:3">
      <c r="A7448" t="s">
        <v>7881</v>
      </c>
      <c r="B7448" s="104" t="s">
        <v>4806</v>
      </c>
      <c r="C7448" t="s">
        <v>7943</v>
      </c>
    </row>
    <row r="7449" spans="1:3">
      <c r="A7449" t="s">
        <v>7502</v>
      </c>
      <c r="B7449" s="104" t="s">
        <v>4807</v>
      </c>
      <c r="C7449" t="s">
        <v>7943</v>
      </c>
    </row>
    <row r="7450" spans="1:3">
      <c r="A7450" t="s">
        <v>7882</v>
      </c>
      <c r="B7450" s="104" t="s">
        <v>1574</v>
      </c>
      <c r="C7450" t="s">
        <v>7943</v>
      </c>
    </row>
    <row r="7451" spans="1:3">
      <c r="A7451" t="s">
        <v>7883</v>
      </c>
      <c r="B7451" s="104" t="s">
        <v>1575</v>
      </c>
      <c r="C7451" t="s">
        <v>7943</v>
      </c>
    </row>
    <row r="7452" spans="1:3">
      <c r="A7452" t="s">
        <v>7502</v>
      </c>
      <c r="B7452" s="104" t="s">
        <v>1576</v>
      </c>
      <c r="C7452" t="s">
        <v>7943</v>
      </c>
    </row>
    <row r="7453" spans="1:3">
      <c r="A7453" t="s">
        <v>7502</v>
      </c>
      <c r="B7453" s="104" t="s">
        <v>1476</v>
      </c>
      <c r="C7453" t="s">
        <v>7943</v>
      </c>
    </row>
    <row r="7454" spans="1:3">
      <c r="A7454" t="s">
        <v>7884</v>
      </c>
      <c r="B7454" s="104" t="s">
        <v>7088</v>
      </c>
      <c r="C7454" t="s">
        <v>7943</v>
      </c>
    </row>
    <row r="7455" spans="1:3">
      <c r="A7455" t="s">
        <v>7502</v>
      </c>
      <c r="B7455" s="104" t="s">
        <v>7089</v>
      </c>
      <c r="C7455" t="s">
        <v>7943</v>
      </c>
    </row>
    <row r="7456" spans="1:3">
      <c r="A7456" t="s">
        <v>7885</v>
      </c>
      <c r="B7456" s="104" t="s">
        <v>2153</v>
      </c>
      <c r="C7456" t="s">
        <v>7943</v>
      </c>
    </row>
    <row r="7457" spans="1:3">
      <c r="A7457" t="s">
        <v>7886</v>
      </c>
      <c r="B7457" s="104" t="s">
        <v>2081</v>
      </c>
      <c r="C7457" t="s">
        <v>7943</v>
      </c>
    </row>
    <row r="7458" spans="1:3">
      <c r="A7458" t="s">
        <v>7887</v>
      </c>
      <c r="B7458" s="104" t="s">
        <v>2157</v>
      </c>
      <c r="C7458" t="s">
        <v>7943</v>
      </c>
    </row>
    <row r="7459" spans="1:3">
      <c r="A7459" t="s">
        <v>7888</v>
      </c>
      <c r="B7459" s="104" t="s">
        <v>2160</v>
      </c>
      <c r="C7459" t="s">
        <v>7943</v>
      </c>
    </row>
    <row r="7460" spans="1:3">
      <c r="A7460" t="s">
        <v>7889</v>
      </c>
      <c r="B7460" s="104" t="s">
        <v>2086</v>
      </c>
      <c r="C7460" t="s">
        <v>7943</v>
      </c>
    </row>
    <row r="7461" spans="1:3">
      <c r="A7461" t="s">
        <v>7502</v>
      </c>
      <c r="B7461" s="104" t="s">
        <v>746</v>
      </c>
      <c r="C7461" t="s">
        <v>7943</v>
      </c>
    </row>
    <row r="7462" spans="1:3">
      <c r="A7462" t="s">
        <v>7890</v>
      </c>
      <c r="B7462" s="104" t="s">
        <v>7109</v>
      </c>
      <c r="C7462" t="s">
        <v>7943</v>
      </c>
    </row>
    <row r="7463" spans="1:3">
      <c r="A7463" t="s">
        <v>7890</v>
      </c>
      <c r="B7463" s="104" t="s">
        <v>2166</v>
      </c>
      <c r="C7463" t="s">
        <v>7943</v>
      </c>
    </row>
    <row r="7464" spans="1:3">
      <c r="A7464" t="s">
        <v>7891</v>
      </c>
      <c r="B7464" s="104" t="s">
        <v>2168</v>
      </c>
      <c r="C7464" t="s">
        <v>7943</v>
      </c>
    </row>
    <row r="7465" spans="1:3">
      <c r="A7465" t="s">
        <v>7892</v>
      </c>
      <c r="B7465" s="104" t="s">
        <v>2133</v>
      </c>
      <c r="C7465" t="s">
        <v>7943</v>
      </c>
    </row>
    <row r="7466" spans="1:3">
      <c r="A7466" t="s">
        <v>7893</v>
      </c>
      <c r="B7466" s="104" t="s">
        <v>2170</v>
      </c>
      <c r="C7466" t="s">
        <v>7943</v>
      </c>
    </row>
    <row r="7467" spans="1:3">
      <c r="A7467" t="s">
        <v>4808</v>
      </c>
      <c r="B7467" s="104" t="s">
        <v>1589</v>
      </c>
      <c r="C7467" t="s">
        <v>7943</v>
      </c>
    </row>
    <row r="7468" spans="1:3">
      <c r="B7468" s="104" t="s">
        <v>1590</v>
      </c>
      <c r="C7468" t="s">
        <v>7943</v>
      </c>
    </row>
    <row r="7469" spans="1:3">
      <c r="A7469" t="s">
        <v>7881</v>
      </c>
      <c r="B7469" s="104" t="s">
        <v>1591</v>
      </c>
      <c r="C7469" t="s">
        <v>7943</v>
      </c>
    </row>
    <row r="7470" spans="1:3">
      <c r="B7470" s="104" t="s">
        <v>1592</v>
      </c>
      <c r="C7470" t="s">
        <v>7943</v>
      </c>
    </row>
    <row r="7471" spans="1:3">
      <c r="B7471" s="104" t="s">
        <v>1593</v>
      </c>
      <c r="C7471" t="s">
        <v>7943</v>
      </c>
    </row>
    <row r="7472" spans="1:3">
      <c r="B7472" s="104" t="s">
        <v>1594</v>
      </c>
      <c r="C7472" t="s">
        <v>7943</v>
      </c>
    </row>
    <row r="7473" spans="1:3">
      <c r="B7473" s="104" t="s">
        <v>1595</v>
      </c>
      <c r="C7473" t="s">
        <v>7943</v>
      </c>
    </row>
    <row r="7474" spans="1:3">
      <c r="B7474" s="104" t="s">
        <v>4809</v>
      </c>
      <c r="C7474" t="s">
        <v>7943</v>
      </c>
    </row>
    <row r="7475" spans="1:3">
      <c r="B7475" s="104" t="s">
        <v>4810</v>
      </c>
      <c r="C7475" t="s">
        <v>7943</v>
      </c>
    </row>
    <row r="7476" spans="1:3">
      <c r="B7476" s="104" t="s">
        <v>4811</v>
      </c>
      <c r="C7476" t="s">
        <v>7943</v>
      </c>
    </row>
    <row r="7477" spans="1:3">
      <c r="B7477" s="104" t="s">
        <v>4812</v>
      </c>
      <c r="C7477" t="s">
        <v>7943</v>
      </c>
    </row>
    <row r="7478" spans="1:3">
      <c r="A7478" t="s">
        <v>7502</v>
      </c>
      <c r="B7478" s="104" t="s">
        <v>4813</v>
      </c>
      <c r="C7478" t="s">
        <v>7943</v>
      </c>
    </row>
    <row r="7479" spans="1:3">
      <c r="A7479" t="s">
        <v>4808</v>
      </c>
      <c r="B7479" s="104" t="s">
        <v>4814</v>
      </c>
      <c r="C7479" t="s">
        <v>7943</v>
      </c>
    </row>
    <row r="7480" spans="1:3">
      <c r="A7480" t="s">
        <v>7502</v>
      </c>
      <c r="B7480" s="104" t="s">
        <v>4815</v>
      </c>
      <c r="C7480" t="s">
        <v>7943</v>
      </c>
    </row>
    <row r="7481" spans="1:3">
      <c r="A7481" t="s">
        <v>7502</v>
      </c>
      <c r="B7481" s="104" t="s">
        <v>4816</v>
      </c>
      <c r="C7481" t="s">
        <v>7943</v>
      </c>
    </row>
    <row r="7482" spans="1:3">
      <c r="A7482" t="s">
        <v>7502</v>
      </c>
      <c r="B7482" s="104" t="s">
        <v>4817</v>
      </c>
      <c r="C7482" t="s">
        <v>7943</v>
      </c>
    </row>
    <row r="7483" spans="1:3">
      <c r="A7483" t="s">
        <v>7502</v>
      </c>
      <c r="B7483" s="104" t="s">
        <v>4818</v>
      </c>
      <c r="C7483" t="s">
        <v>7943</v>
      </c>
    </row>
    <row r="7484" spans="1:3">
      <c r="A7484" t="s">
        <v>7502</v>
      </c>
      <c r="B7484" s="104" t="s">
        <v>4819</v>
      </c>
      <c r="C7484" t="s">
        <v>7943</v>
      </c>
    </row>
    <row r="7485" spans="1:3">
      <c r="A7485" t="s">
        <v>7502</v>
      </c>
      <c r="B7485" s="104" t="s">
        <v>4820</v>
      </c>
      <c r="C7485" t="s">
        <v>7943</v>
      </c>
    </row>
    <row r="7486" spans="1:3">
      <c r="A7486" t="s">
        <v>7502</v>
      </c>
      <c r="B7486" s="104" t="s">
        <v>4821</v>
      </c>
      <c r="C7486" t="s">
        <v>7943</v>
      </c>
    </row>
    <row r="7487" spans="1:3">
      <c r="A7487" t="s">
        <v>7502</v>
      </c>
      <c r="B7487" s="104" t="s">
        <v>4822</v>
      </c>
      <c r="C7487" t="s">
        <v>7943</v>
      </c>
    </row>
    <row r="7488" spans="1:3">
      <c r="A7488" t="s">
        <v>7502</v>
      </c>
      <c r="B7488" s="104" t="s">
        <v>4823</v>
      </c>
      <c r="C7488" t="s">
        <v>7943</v>
      </c>
    </row>
    <row r="7489" spans="1:3">
      <c r="A7489" t="s">
        <v>5213</v>
      </c>
      <c r="B7489" s="104" t="s">
        <v>4824</v>
      </c>
      <c r="C7489" t="s">
        <v>7943</v>
      </c>
    </row>
    <row r="7490" spans="1:3">
      <c r="A7490" t="s">
        <v>7502</v>
      </c>
      <c r="B7490" s="104" t="s">
        <v>4825</v>
      </c>
      <c r="C7490" t="s">
        <v>7943</v>
      </c>
    </row>
    <row r="7491" spans="1:3">
      <c r="A7491" t="s">
        <v>7894</v>
      </c>
      <c r="B7491" s="104" t="s">
        <v>4826</v>
      </c>
      <c r="C7491" t="s">
        <v>7943</v>
      </c>
    </row>
    <row r="7492" spans="1:3">
      <c r="A7492" t="s">
        <v>7502</v>
      </c>
      <c r="B7492" s="104" t="s">
        <v>4827</v>
      </c>
      <c r="C7492" t="s">
        <v>7943</v>
      </c>
    </row>
    <row r="7493" spans="1:3">
      <c r="A7493" t="s">
        <v>7502</v>
      </c>
      <c r="B7493" s="104" t="s">
        <v>4828</v>
      </c>
      <c r="C7493" t="s">
        <v>7943</v>
      </c>
    </row>
    <row r="7494" spans="1:3">
      <c r="A7494" t="s">
        <v>7502</v>
      </c>
      <c r="B7494" s="104" t="s">
        <v>4829</v>
      </c>
      <c r="C7494" t="s">
        <v>7943</v>
      </c>
    </row>
    <row r="7495" spans="1:3">
      <c r="A7495" t="s">
        <v>7502</v>
      </c>
      <c r="B7495" s="104" t="s">
        <v>4830</v>
      </c>
      <c r="C7495" t="s">
        <v>7943</v>
      </c>
    </row>
    <row r="7496" spans="1:3">
      <c r="A7496" t="s">
        <v>7502</v>
      </c>
      <c r="B7496" s="104" t="s">
        <v>4831</v>
      </c>
      <c r="C7496" t="s">
        <v>7943</v>
      </c>
    </row>
    <row r="7497" spans="1:3">
      <c r="A7497" t="s">
        <v>7502</v>
      </c>
      <c r="B7497" s="104" t="s">
        <v>4832</v>
      </c>
      <c r="C7497" t="s">
        <v>7943</v>
      </c>
    </row>
    <row r="7498" spans="1:3">
      <c r="A7498" t="s">
        <v>7502</v>
      </c>
      <c r="B7498" s="104" t="s">
        <v>4833</v>
      </c>
      <c r="C7498" t="s">
        <v>7943</v>
      </c>
    </row>
    <row r="7499" spans="1:3">
      <c r="A7499" t="s">
        <v>7502</v>
      </c>
      <c r="B7499" s="104" t="s">
        <v>4834</v>
      </c>
      <c r="C7499" t="s">
        <v>7943</v>
      </c>
    </row>
    <row r="7500" spans="1:3">
      <c r="A7500" t="s">
        <v>7502</v>
      </c>
      <c r="B7500" s="104" t="s">
        <v>4835</v>
      </c>
      <c r="C7500" t="s">
        <v>7943</v>
      </c>
    </row>
    <row r="7501" spans="1:3">
      <c r="A7501" t="s">
        <v>7502</v>
      </c>
      <c r="B7501" s="104" t="s">
        <v>4836</v>
      </c>
      <c r="C7501" t="s">
        <v>7943</v>
      </c>
    </row>
    <row r="7502" spans="1:3">
      <c r="A7502" t="s">
        <v>7502</v>
      </c>
      <c r="B7502" s="104" t="s">
        <v>4837</v>
      </c>
      <c r="C7502" t="s">
        <v>7943</v>
      </c>
    </row>
    <row r="7503" spans="1:3">
      <c r="A7503" t="s">
        <v>7502</v>
      </c>
      <c r="B7503" s="104" t="s">
        <v>4838</v>
      </c>
      <c r="C7503" t="s">
        <v>7943</v>
      </c>
    </row>
    <row r="7504" spans="1:3">
      <c r="A7504" t="s">
        <v>7502</v>
      </c>
      <c r="B7504" s="104" t="s">
        <v>4839</v>
      </c>
      <c r="C7504" t="s">
        <v>7943</v>
      </c>
    </row>
    <row r="7505" spans="1:3">
      <c r="A7505" t="s">
        <v>7502</v>
      </c>
      <c r="B7505" s="104" t="s">
        <v>4840</v>
      </c>
      <c r="C7505" t="s">
        <v>7943</v>
      </c>
    </row>
    <row r="7506" spans="1:3">
      <c r="A7506" t="s">
        <v>7502</v>
      </c>
      <c r="B7506" s="104" t="s">
        <v>4841</v>
      </c>
      <c r="C7506" t="s">
        <v>7943</v>
      </c>
    </row>
    <row r="7507" spans="1:3">
      <c r="A7507" t="s">
        <v>7502</v>
      </c>
      <c r="B7507" s="104" t="s">
        <v>4842</v>
      </c>
      <c r="C7507" t="s">
        <v>7943</v>
      </c>
    </row>
    <row r="7508" spans="1:3">
      <c r="A7508" t="s">
        <v>7502</v>
      </c>
      <c r="B7508" s="104" t="s">
        <v>4843</v>
      </c>
      <c r="C7508" t="s">
        <v>7943</v>
      </c>
    </row>
    <row r="7509" spans="1:3">
      <c r="A7509" t="s">
        <v>7502</v>
      </c>
      <c r="B7509" s="104" t="s">
        <v>2188</v>
      </c>
      <c r="C7509" t="s">
        <v>7943</v>
      </c>
    </row>
    <row r="7510" spans="1:3">
      <c r="A7510" t="s">
        <v>4844</v>
      </c>
      <c r="B7510" s="104" t="s">
        <v>2175</v>
      </c>
      <c r="C7510" t="s">
        <v>7943</v>
      </c>
    </row>
    <row r="7511" spans="1:3">
      <c r="A7511" t="s">
        <v>4808</v>
      </c>
      <c r="B7511" s="104" t="s">
        <v>2177</v>
      </c>
      <c r="C7511" t="s">
        <v>7943</v>
      </c>
    </row>
    <row r="7512" spans="1:3">
      <c r="A7512" t="s">
        <v>5214</v>
      </c>
      <c r="B7512" s="104" t="s">
        <v>1880</v>
      </c>
      <c r="C7512" t="s">
        <v>7943</v>
      </c>
    </row>
    <row r="7513" spans="1:3">
      <c r="A7513" t="s">
        <v>5215</v>
      </c>
      <c r="B7513" s="104" t="s">
        <v>1698</v>
      </c>
      <c r="C7513" t="s">
        <v>7943</v>
      </c>
    </row>
    <row r="7514" spans="1:3">
      <c r="A7514" t="s">
        <v>5216</v>
      </c>
      <c r="B7514" s="104" t="s">
        <v>4845</v>
      </c>
      <c r="C7514" t="s">
        <v>7943</v>
      </c>
    </row>
    <row r="7515" spans="1:3">
      <c r="A7515" t="s">
        <v>5217</v>
      </c>
      <c r="B7515" s="104" t="s">
        <v>4846</v>
      </c>
      <c r="C7515" t="s">
        <v>7943</v>
      </c>
    </row>
    <row r="7516" spans="1:3">
      <c r="A7516" t="s">
        <v>3640</v>
      </c>
      <c r="B7516" s="104" t="s">
        <v>2182</v>
      </c>
      <c r="C7516" t="s">
        <v>7943</v>
      </c>
    </row>
    <row r="7517" spans="1:3">
      <c r="A7517" t="s">
        <v>3633</v>
      </c>
      <c r="B7517" s="104" t="s">
        <v>2101</v>
      </c>
      <c r="C7517" t="s">
        <v>7943</v>
      </c>
    </row>
    <row r="7518" spans="1:3">
      <c r="A7518" t="s">
        <v>4847</v>
      </c>
      <c r="B7518" s="104" t="s">
        <v>2184</v>
      </c>
      <c r="C7518" t="s">
        <v>7943</v>
      </c>
    </row>
    <row r="7519" spans="1:3">
      <c r="A7519" t="s">
        <v>5218</v>
      </c>
      <c r="B7519" s="104" t="s">
        <v>384</v>
      </c>
      <c r="C7519" t="s">
        <v>7943</v>
      </c>
    </row>
    <row r="7520" spans="1:3">
      <c r="A7520" t="s">
        <v>5218</v>
      </c>
      <c r="B7520" s="104" t="s">
        <v>385</v>
      </c>
      <c r="C7520" t="s">
        <v>7943</v>
      </c>
    </row>
    <row r="7521" spans="1:3">
      <c r="A7521" t="s">
        <v>5219</v>
      </c>
      <c r="B7521" s="104" t="s">
        <v>2186</v>
      </c>
      <c r="C7521" t="s">
        <v>7943</v>
      </c>
    </row>
    <row r="7522" spans="1:3">
      <c r="A7522" t="s">
        <v>5220</v>
      </c>
      <c r="B7522" s="104" t="s">
        <v>2187</v>
      </c>
      <c r="C7522" t="s">
        <v>7943</v>
      </c>
    </row>
    <row r="7523" spans="1:3">
      <c r="A7523" t="s">
        <v>5221</v>
      </c>
      <c r="B7523" s="104" t="s">
        <v>2189</v>
      </c>
      <c r="C7523" t="s">
        <v>7943</v>
      </c>
    </row>
    <row r="7524" spans="1:3">
      <c r="A7524" t="s">
        <v>5222</v>
      </c>
      <c r="B7524" s="104" t="s">
        <v>5820</v>
      </c>
      <c r="C7524" t="s">
        <v>7943</v>
      </c>
    </row>
    <row r="7525" spans="1:3">
      <c r="A7525" t="s">
        <v>5223</v>
      </c>
      <c r="B7525" s="104" t="s">
        <v>5822</v>
      </c>
      <c r="C7525" t="s">
        <v>7943</v>
      </c>
    </row>
    <row r="7526" spans="1:3">
      <c r="A7526" t="s">
        <v>5222</v>
      </c>
      <c r="B7526" s="104" t="s">
        <v>5823</v>
      </c>
      <c r="C7526" t="s">
        <v>7943</v>
      </c>
    </row>
    <row r="7527" spans="1:3">
      <c r="A7527" t="s">
        <v>5222</v>
      </c>
      <c r="B7527" s="104" t="s">
        <v>5824</v>
      </c>
      <c r="C7527" t="s">
        <v>7943</v>
      </c>
    </row>
    <row r="7528" spans="1:3">
      <c r="A7528" t="s">
        <v>5224</v>
      </c>
      <c r="B7528" s="104" t="s">
        <v>1756</v>
      </c>
      <c r="C7528" t="s">
        <v>7943</v>
      </c>
    </row>
    <row r="7529" spans="1:3">
      <c r="A7529" t="s">
        <v>5225</v>
      </c>
      <c r="B7529" s="104" t="s">
        <v>1757</v>
      </c>
      <c r="C7529" t="s">
        <v>7943</v>
      </c>
    </row>
    <row r="7530" spans="1:3">
      <c r="A7530" t="s">
        <v>5226</v>
      </c>
      <c r="B7530" s="104" t="s">
        <v>7633</v>
      </c>
      <c r="C7530" t="s">
        <v>7943</v>
      </c>
    </row>
    <row r="7531" spans="1:3">
      <c r="A7531" t="s">
        <v>5227</v>
      </c>
      <c r="B7531" s="104" t="s">
        <v>2193</v>
      </c>
      <c r="C7531" t="s">
        <v>7943</v>
      </c>
    </row>
    <row r="7532" spans="1:3">
      <c r="A7532" t="s">
        <v>5221</v>
      </c>
      <c r="B7532" s="104" t="s">
        <v>2194</v>
      </c>
      <c r="C7532" t="s">
        <v>7943</v>
      </c>
    </row>
    <row r="7533" spans="1:3">
      <c r="A7533" t="s">
        <v>3633</v>
      </c>
      <c r="B7533" s="104" t="s">
        <v>4745</v>
      </c>
      <c r="C7533" t="s">
        <v>7943</v>
      </c>
    </row>
    <row r="7534" spans="1:3">
      <c r="A7534" t="s">
        <v>3633</v>
      </c>
      <c r="B7534" s="104" t="s">
        <v>4746</v>
      </c>
      <c r="C7534" t="s">
        <v>7943</v>
      </c>
    </row>
    <row r="7535" spans="1:3">
      <c r="A7535" t="s">
        <v>3633</v>
      </c>
      <c r="B7535" s="104" t="s">
        <v>5862</v>
      </c>
      <c r="C7535" t="s">
        <v>7943</v>
      </c>
    </row>
    <row r="7536" spans="1:3">
      <c r="A7536" t="s">
        <v>3633</v>
      </c>
      <c r="B7536" s="104" t="s">
        <v>5863</v>
      </c>
      <c r="C7536" t="s">
        <v>7943</v>
      </c>
    </row>
    <row r="7537" spans="1:3">
      <c r="A7537" t="s">
        <v>3633</v>
      </c>
      <c r="B7537" s="104" t="s">
        <v>5864</v>
      </c>
      <c r="C7537" t="s">
        <v>7943</v>
      </c>
    </row>
    <row r="7538" spans="1:3">
      <c r="A7538" t="s">
        <v>3633</v>
      </c>
      <c r="B7538" s="104" t="s">
        <v>5865</v>
      </c>
      <c r="C7538" t="s">
        <v>7943</v>
      </c>
    </row>
    <row r="7539" spans="1:3">
      <c r="A7539" t="s">
        <v>3633</v>
      </c>
      <c r="B7539" s="104" t="s">
        <v>5866</v>
      </c>
      <c r="C7539" t="s">
        <v>7943</v>
      </c>
    </row>
    <row r="7540" spans="1:3">
      <c r="A7540" t="s">
        <v>5228</v>
      </c>
      <c r="B7540" s="104" t="s">
        <v>5879</v>
      </c>
      <c r="C7540" t="s">
        <v>7943</v>
      </c>
    </row>
    <row r="7541" spans="1:3">
      <c r="A7541" t="s">
        <v>5228</v>
      </c>
      <c r="B7541" s="104" t="s">
        <v>5880</v>
      </c>
      <c r="C7541" t="s">
        <v>7943</v>
      </c>
    </row>
    <row r="7542" spans="1:3">
      <c r="A7542" t="s">
        <v>5221</v>
      </c>
      <c r="B7542" s="104" t="s">
        <v>747</v>
      </c>
      <c r="C7542" t="s">
        <v>7943</v>
      </c>
    </row>
    <row r="7543" spans="1:3">
      <c r="A7543" t="s">
        <v>5221</v>
      </c>
      <c r="B7543" s="104" t="s">
        <v>748</v>
      </c>
      <c r="C7543" t="s">
        <v>7943</v>
      </c>
    </row>
    <row r="7544" spans="1:3">
      <c r="A7544" t="s">
        <v>5229</v>
      </c>
      <c r="B7544" s="104" t="s">
        <v>749</v>
      </c>
      <c r="C7544" t="s">
        <v>7943</v>
      </c>
    </row>
    <row r="7545" spans="1:3">
      <c r="A7545" t="s">
        <v>5229</v>
      </c>
      <c r="B7545" s="104" t="s">
        <v>750</v>
      </c>
      <c r="C7545" t="s">
        <v>7943</v>
      </c>
    </row>
    <row r="7546" spans="1:3">
      <c r="A7546" t="s">
        <v>5229</v>
      </c>
      <c r="B7546" s="104" t="s">
        <v>4848</v>
      </c>
      <c r="C7546" t="s">
        <v>7943</v>
      </c>
    </row>
    <row r="7547" spans="1:3">
      <c r="A7547" t="s">
        <v>5214</v>
      </c>
      <c r="B7547" s="104" t="s">
        <v>2261</v>
      </c>
      <c r="C7547" t="s">
        <v>7943</v>
      </c>
    </row>
    <row r="7548" spans="1:3">
      <c r="A7548" t="s">
        <v>5214</v>
      </c>
      <c r="B7548" s="104" t="s">
        <v>2264</v>
      </c>
      <c r="C7548" t="s">
        <v>7943</v>
      </c>
    </row>
    <row r="7549" spans="1:3">
      <c r="A7549" t="s">
        <v>5214</v>
      </c>
      <c r="B7549" s="104" t="s">
        <v>751</v>
      </c>
      <c r="C7549" t="s">
        <v>7943</v>
      </c>
    </row>
    <row r="7550" spans="1:3">
      <c r="A7550" t="s">
        <v>5214</v>
      </c>
      <c r="B7550" s="104" t="s">
        <v>752</v>
      </c>
      <c r="C7550" t="s">
        <v>7943</v>
      </c>
    </row>
    <row r="7551" spans="1:3">
      <c r="A7551" t="s">
        <v>5214</v>
      </c>
      <c r="B7551" s="104" t="s">
        <v>753</v>
      </c>
      <c r="C7551" t="s">
        <v>7943</v>
      </c>
    </row>
    <row r="7552" spans="1:3">
      <c r="A7552" t="s">
        <v>5214</v>
      </c>
      <c r="B7552" s="104" t="s">
        <v>754</v>
      </c>
      <c r="C7552" t="s">
        <v>7943</v>
      </c>
    </row>
    <row r="7553" spans="1:3">
      <c r="A7553" t="s">
        <v>5230</v>
      </c>
      <c r="B7553" s="104" t="s">
        <v>2200</v>
      </c>
      <c r="C7553" t="s">
        <v>7943</v>
      </c>
    </row>
    <row r="7554" spans="1:3">
      <c r="A7554" t="s">
        <v>5231</v>
      </c>
      <c r="B7554" s="104" t="s">
        <v>2201</v>
      </c>
      <c r="C7554" t="s">
        <v>7943</v>
      </c>
    </row>
    <row r="7555" spans="1:3">
      <c r="A7555" t="s">
        <v>5232</v>
      </c>
      <c r="B7555" s="104" t="s">
        <v>2204</v>
      </c>
      <c r="C7555" t="s">
        <v>7943</v>
      </c>
    </row>
    <row r="7556" spans="1:3">
      <c r="A7556" t="s">
        <v>5233</v>
      </c>
      <c r="B7556" s="104" t="s">
        <v>2206</v>
      </c>
      <c r="C7556" t="s">
        <v>7943</v>
      </c>
    </row>
    <row r="7557" spans="1:3">
      <c r="A7557" t="s">
        <v>5234</v>
      </c>
      <c r="B7557" s="104" t="s">
        <v>2123</v>
      </c>
      <c r="C7557" t="s">
        <v>7943</v>
      </c>
    </row>
    <row r="7558" spans="1:3">
      <c r="A7558" t="s">
        <v>7223</v>
      </c>
      <c r="B7558" s="104" t="s">
        <v>2208</v>
      </c>
      <c r="C7558" t="s">
        <v>7943</v>
      </c>
    </row>
    <row r="7559" spans="1:3">
      <c r="A7559" t="s">
        <v>5235</v>
      </c>
      <c r="B7559" s="104" t="s">
        <v>2210</v>
      </c>
      <c r="C7559" t="s">
        <v>7943</v>
      </c>
    </row>
    <row r="7560" spans="1:3">
      <c r="A7560" t="s">
        <v>5236</v>
      </c>
      <c r="B7560" s="104" t="s">
        <v>2212</v>
      </c>
      <c r="C7560" t="s">
        <v>7943</v>
      </c>
    </row>
    <row r="7561" spans="1:3">
      <c r="A7561" t="s">
        <v>5237</v>
      </c>
      <c r="B7561" s="104" t="s">
        <v>2213</v>
      </c>
      <c r="C7561" t="s">
        <v>7943</v>
      </c>
    </row>
    <row r="7562" spans="1:3">
      <c r="A7562" t="s">
        <v>5238</v>
      </c>
      <c r="B7562" s="104" t="s">
        <v>2216</v>
      </c>
      <c r="C7562" t="s">
        <v>7943</v>
      </c>
    </row>
    <row r="7563" spans="1:3">
      <c r="A7563" t="s">
        <v>5239</v>
      </c>
      <c r="B7563" s="104" t="s">
        <v>2219</v>
      </c>
      <c r="C7563" t="s">
        <v>7943</v>
      </c>
    </row>
    <row r="7564" spans="1:3">
      <c r="A7564" t="s">
        <v>5240</v>
      </c>
      <c r="B7564" s="104" t="s">
        <v>5899</v>
      </c>
      <c r="C7564" t="s">
        <v>7943</v>
      </c>
    </row>
    <row r="7565" spans="1:3">
      <c r="A7565" t="s">
        <v>5234</v>
      </c>
      <c r="B7565" s="104" t="s">
        <v>4849</v>
      </c>
      <c r="C7565" t="s">
        <v>7943</v>
      </c>
    </row>
    <row r="7566" spans="1:3">
      <c r="A7566" t="s">
        <v>5240</v>
      </c>
      <c r="B7566" s="104" t="s">
        <v>782</v>
      </c>
      <c r="C7566" t="s">
        <v>7943</v>
      </c>
    </row>
    <row r="7567" spans="1:3">
      <c r="A7567" t="s">
        <v>5240</v>
      </c>
      <c r="B7567" s="104" t="s">
        <v>783</v>
      </c>
      <c r="C7567" t="s">
        <v>7943</v>
      </c>
    </row>
    <row r="7568" spans="1:3">
      <c r="A7568" t="s">
        <v>5240</v>
      </c>
      <c r="B7568" s="104" t="s">
        <v>784</v>
      </c>
      <c r="C7568" t="s">
        <v>7943</v>
      </c>
    </row>
    <row r="7569" spans="1:3">
      <c r="A7569" t="s">
        <v>5241</v>
      </c>
      <c r="B7569" s="104" t="s">
        <v>4850</v>
      </c>
      <c r="C7569" t="s">
        <v>7943</v>
      </c>
    </row>
    <row r="7570" spans="1:3">
      <c r="A7570" t="s">
        <v>5240</v>
      </c>
      <c r="B7570" s="104" t="s">
        <v>4851</v>
      </c>
      <c r="C7570" t="s">
        <v>7943</v>
      </c>
    </row>
    <row r="7571" spans="1:3">
      <c r="A7571" t="s">
        <v>5234</v>
      </c>
      <c r="B7571" s="104" t="s">
        <v>4852</v>
      </c>
      <c r="C7571" t="s">
        <v>7943</v>
      </c>
    </row>
    <row r="7572" spans="1:3">
      <c r="A7572" t="s">
        <v>5234</v>
      </c>
      <c r="B7572" s="104" t="s">
        <v>1770</v>
      </c>
      <c r="C7572" t="s">
        <v>7943</v>
      </c>
    </row>
    <row r="7573" spans="1:3">
      <c r="A7573" t="s">
        <v>5234</v>
      </c>
      <c r="B7573" s="104" t="s">
        <v>1771</v>
      </c>
      <c r="C7573" t="s">
        <v>7943</v>
      </c>
    </row>
    <row r="7574" spans="1:3">
      <c r="A7574" t="s">
        <v>5242</v>
      </c>
      <c r="B7574" s="104" t="s">
        <v>2226</v>
      </c>
      <c r="C7574" t="s">
        <v>7943</v>
      </c>
    </row>
    <row r="7575" spans="1:3">
      <c r="A7575" t="s">
        <v>5243</v>
      </c>
      <c r="B7575" s="104" t="s">
        <v>2229</v>
      </c>
      <c r="C7575" t="s">
        <v>7943</v>
      </c>
    </row>
    <row r="7576" spans="1:3">
      <c r="A7576" t="s">
        <v>7223</v>
      </c>
      <c r="B7576" s="104" t="s">
        <v>785</v>
      </c>
      <c r="C7576" t="s">
        <v>7943</v>
      </c>
    </row>
    <row r="7577" spans="1:3">
      <c r="A7577" t="s">
        <v>5241</v>
      </c>
      <c r="B7577" s="104" t="s">
        <v>388</v>
      </c>
      <c r="C7577" t="s">
        <v>7943</v>
      </c>
    </row>
    <row r="7578" spans="1:3">
      <c r="A7578" t="s">
        <v>7223</v>
      </c>
      <c r="B7578" s="104" t="s">
        <v>2234</v>
      </c>
      <c r="C7578" t="s">
        <v>7943</v>
      </c>
    </row>
    <row r="7579" spans="1:3">
      <c r="A7579" t="s">
        <v>7223</v>
      </c>
      <c r="B7579" s="104" t="s">
        <v>2235</v>
      </c>
      <c r="C7579" t="s">
        <v>7943</v>
      </c>
    </row>
    <row r="7580" spans="1:3">
      <c r="A7580" t="s">
        <v>5241</v>
      </c>
      <c r="B7580" s="104" t="s">
        <v>4853</v>
      </c>
      <c r="C7580" t="s">
        <v>7943</v>
      </c>
    </row>
    <row r="7581" spans="1:3">
      <c r="A7581" t="s">
        <v>5241</v>
      </c>
      <c r="B7581" s="104" t="s">
        <v>1639</v>
      </c>
      <c r="C7581" t="s">
        <v>7943</v>
      </c>
    </row>
    <row r="7582" spans="1:3">
      <c r="A7582" t="s">
        <v>1190</v>
      </c>
      <c r="B7582" s="104" t="s">
        <v>2240</v>
      </c>
      <c r="C7582" t="s">
        <v>7943</v>
      </c>
    </row>
    <row r="7583" spans="1:3">
      <c r="A7583" t="s">
        <v>1191</v>
      </c>
      <c r="B7583" s="104" t="s">
        <v>2241</v>
      </c>
      <c r="C7583" t="s">
        <v>7943</v>
      </c>
    </row>
    <row r="7584" spans="1:3">
      <c r="A7584" t="s">
        <v>4854</v>
      </c>
      <c r="B7584" s="104" t="s">
        <v>2242</v>
      </c>
      <c r="C7584" t="s">
        <v>7943</v>
      </c>
    </row>
    <row r="7585" spans="1:3">
      <c r="A7585" t="s">
        <v>1192</v>
      </c>
      <c r="B7585" s="104" t="s">
        <v>2244</v>
      </c>
      <c r="C7585" t="s">
        <v>7943</v>
      </c>
    </row>
    <row r="7586" spans="1:3">
      <c r="A7586" t="s">
        <v>1193</v>
      </c>
      <c r="B7586" s="104" t="s">
        <v>2246</v>
      </c>
      <c r="C7586" t="s">
        <v>7943</v>
      </c>
    </row>
    <row r="7587" spans="1:3">
      <c r="A7587" t="s">
        <v>4855</v>
      </c>
      <c r="B7587" s="104" t="s">
        <v>1906</v>
      </c>
      <c r="C7587" t="s">
        <v>7943</v>
      </c>
    </row>
    <row r="7588" spans="1:3">
      <c r="A7588" t="s">
        <v>1194</v>
      </c>
      <c r="B7588" s="104" t="s">
        <v>1907</v>
      </c>
      <c r="C7588" t="s">
        <v>7943</v>
      </c>
    </row>
    <row r="7589" spans="1:3">
      <c r="A7589" t="s">
        <v>1195</v>
      </c>
      <c r="B7589" s="104" t="s">
        <v>1908</v>
      </c>
      <c r="C7589" t="s">
        <v>7943</v>
      </c>
    </row>
    <row r="7590" spans="1:3">
      <c r="A7590" t="s">
        <v>1195</v>
      </c>
      <c r="B7590" s="104" t="s">
        <v>2325</v>
      </c>
      <c r="C7590" t="s">
        <v>7943</v>
      </c>
    </row>
    <row r="7591" spans="1:3">
      <c r="A7591" t="s">
        <v>1196</v>
      </c>
      <c r="B7591" s="104" t="s">
        <v>2330</v>
      </c>
      <c r="C7591" t="s">
        <v>7943</v>
      </c>
    </row>
    <row r="7592" spans="1:3">
      <c r="A7592" t="s">
        <v>1196</v>
      </c>
      <c r="B7592" s="104" t="s">
        <v>1909</v>
      </c>
      <c r="C7592" t="s">
        <v>7943</v>
      </c>
    </row>
    <row r="7593" spans="1:3">
      <c r="A7593" t="s">
        <v>1197</v>
      </c>
      <c r="B7593" s="104" t="s">
        <v>1910</v>
      </c>
      <c r="C7593" t="s">
        <v>7943</v>
      </c>
    </row>
    <row r="7594" spans="1:3">
      <c r="A7594" t="s">
        <v>1197</v>
      </c>
      <c r="B7594" s="104" t="s">
        <v>1911</v>
      </c>
      <c r="C7594" t="s">
        <v>7943</v>
      </c>
    </row>
    <row r="7595" spans="1:3">
      <c r="A7595" t="s">
        <v>1198</v>
      </c>
      <c r="B7595" s="104" t="s">
        <v>7652</v>
      </c>
      <c r="C7595" t="s">
        <v>7943</v>
      </c>
    </row>
    <row r="7596" spans="1:3">
      <c r="A7596" t="s">
        <v>1198</v>
      </c>
      <c r="B7596" s="104" t="s">
        <v>7653</v>
      </c>
      <c r="C7596" t="s">
        <v>7943</v>
      </c>
    </row>
    <row r="7597" spans="1:3">
      <c r="A7597" t="s">
        <v>1199</v>
      </c>
      <c r="B7597" s="104" t="s">
        <v>4856</v>
      </c>
      <c r="C7597" t="s">
        <v>7943</v>
      </c>
    </row>
    <row r="7598" spans="1:3">
      <c r="A7598" t="s">
        <v>1199</v>
      </c>
      <c r="B7598" s="104" t="s">
        <v>4857</v>
      </c>
      <c r="C7598" t="s">
        <v>7943</v>
      </c>
    </row>
    <row r="7599" spans="1:3">
      <c r="A7599" t="s">
        <v>1200</v>
      </c>
      <c r="B7599" s="104" t="s">
        <v>2641</v>
      </c>
      <c r="C7599" t="s">
        <v>7943</v>
      </c>
    </row>
    <row r="7600" spans="1:3">
      <c r="A7600" t="s">
        <v>1201</v>
      </c>
      <c r="B7600" s="104" t="s">
        <v>2642</v>
      </c>
      <c r="C7600" t="s">
        <v>7943</v>
      </c>
    </row>
    <row r="7601" spans="1:3">
      <c r="A7601" t="s">
        <v>1202</v>
      </c>
      <c r="B7601" s="104" t="s">
        <v>2344</v>
      </c>
      <c r="C7601" t="s">
        <v>7943</v>
      </c>
    </row>
    <row r="7602" spans="1:3">
      <c r="A7602" t="s">
        <v>1202</v>
      </c>
      <c r="B7602" s="104" t="s">
        <v>5904</v>
      </c>
      <c r="C7602" t="s">
        <v>7943</v>
      </c>
    </row>
    <row r="7603" spans="1:3">
      <c r="A7603" t="s">
        <v>1203</v>
      </c>
      <c r="B7603" s="104" t="s">
        <v>2412</v>
      </c>
      <c r="C7603" t="s">
        <v>7943</v>
      </c>
    </row>
    <row r="7604" spans="1:3">
      <c r="A7604" t="s">
        <v>1203</v>
      </c>
      <c r="B7604" s="104" t="s">
        <v>2414</v>
      </c>
      <c r="C7604" t="s">
        <v>7943</v>
      </c>
    </row>
    <row r="7605" spans="1:3">
      <c r="A7605" t="s">
        <v>1204</v>
      </c>
      <c r="B7605" s="104" t="s">
        <v>5905</v>
      </c>
      <c r="C7605" t="s">
        <v>7943</v>
      </c>
    </row>
    <row r="7606" spans="1:3">
      <c r="A7606" t="s">
        <v>1204</v>
      </c>
      <c r="B7606" s="104" t="s">
        <v>5907</v>
      </c>
      <c r="C7606" t="s">
        <v>7943</v>
      </c>
    </row>
    <row r="7607" spans="1:3">
      <c r="A7607" t="s">
        <v>7503</v>
      </c>
      <c r="B7607" s="104" t="s">
        <v>5908</v>
      </c>
      <c r="C7607" t="s">
        <v>7943</v>
      </c>
    </row>
    <row r="7608" spans="1:3">
      <c r="A7608" t="s">
        <v>7503</v>
      </c>
      <c r="B7608" s="104" t="s">
        <v>5909</v>
      </c>
      <c r="C7608" t="s">
        <v>7943</v>
      </c>
    </row>
    <row r="7609" spans="1:3">
      <c r="A7609" t="s">
        <v>5241</v>
      </c>
      <c r="B7609" s="104" t="s">
        <v>5910</v>
      </c>
      <c r="C7609" t="s">
        <v>7943</v>
      </c>
    </row>
    <row r="7610" spans="1:3">
      <c r="A7610" t="s">
        <v>5241</v>
      </c>
      <c r="B7610" s="104" t="s">
        <v>5911</v>
      </c>
      <c r="C7610" t="s">
        <v>7943</v>
      </c>
    </row>
    <row r="7611" spans="1:3">
      <c r="A7611" t="s">
        <v>5241</v>
      </c>
      <c r="B7611" s="104" t="s">
        <v>5912</v>
      </c>
      <c r="C7611" t="s">
        <v>7943</v>
      </c>
    </row>
    <row r="7612" spans="1:3">
      <c r="A7612" t="s">
        <v>5241</v>
      </c>
      <c r="B7612" s="104" t="s">
        <v>5913</v>
      </c>
      <c r="C7612" t="s">
        <v>7943</v>
      </c>
    </row>
    <row r="7613" spans="1:3">
      <c r="A7613" t="s">
        <v>5241</v>
      </c>
      <c r="B7613" s="104" t="s">
        <v>5914</v>
      </c>
      <c r="C7613" t="s">
        <v>7943</v>
      </c>
    </row>
    <row r="7614" spans="1:3">
      <c r="A7614" t="s">
        <v>5241</v>
      </c>
      <c r="B7614" s="104" t="s">
        <v>5915</v>
      </c>
      <c r="C7614" t="s">
        <v>7943</v>
      </c>
    </row>
    <row r="7615" spans="1:3">
      <c r="A7615" t="s">
        <v>5241</v>
      </c>
      <c r="B7615" s="104" t="s">
        <v>5916</v>
      </c>
      <c r="C7615" t="s">
        <v>7943</v>
      </c>
    </row>
    <row r="7616" spans="1:3">
      <c r="A7616" t="s">
        <v>7503</v>
      </c>
      <c r="B7616" s="104" t="s">
        <v>7660</v>
      </c>
      <c r="C7616" t="s">
        <v>7943</v>
      </c>
    </row>
    <row r="7617" spans="1:3">
      <c r="A7617" t="s">
        <v>1160</v>
      </c>
      <c r="B7617" s="104" t="s">
        <v>4858</v>
      </c>
      <c r="C7617" t="s">
        <v>7943</v>
      </c>
    </row>
    <row r="7618" spans="1:3">
      <c r="A7618" t="s">
        <v>1160</v>
      </c>
      <c r="B7618" s="104" t="s">
        <v>4859</v>
      </c>
      <c r="C7618" t="s">
        <v>7943</v>
      </c>
    </row>
    <row r="7619" spans="1:3">
      <c r="A7619" t="s">
        <v>1205</v>
      </c>
      <c r="B7619" s="104" t="s">
        <v>2259</v>
      </c>
      <c r="C7619" t="s">
        <v>7943</v>
      </c>
    </row>
    <row r="7620" spans="1:3">
      <c r="A7620" t="s">
        <v>1206</v>
      </c>
      <c r="B7620" s="104" t="s">
        <v>2260</v>
      </c>
      <c r="C7620" t="s">
        <v>7943</v>
      </c>
    </row>
    <row r="7621" spans="1:3">
      <c r="A7621" t="s">
        <v>7503</v>
      </c>
      <c r="B7621" s="104" t="s">
        <v>2263</v>
      </c>
      <c r="C7621" t="s">
        <v>7943</v>
      </c>
    </row>
    <row r="7622" spans="1:3">
      <c r="A7622" t="s">
        <v>1207</v>
      </c>
      <c r="B7622" s="104" t="s">
        <v>2162</v>
      </c>
      <c r="C7622" t="s">
        <v>7943</v>
      </c>
    </row>
    <row r="7623" spans="1:3">
      <c r="A7623" t="s">
        <v>1208</v>
      </c>
      <c r="B7623" s="104" t="s">
        <v>389</v>
      </c>
      <c r="C7623" t="s">
        <v>7943</v>
      </c>
    </row>
    <row r="7624" spans="1:3">
      <c r="A7624" t="s">
        <v>1209</v>
      </c>
      <c r="B7624" s="104" t="s">
        <v>803</v>
      </c>
      <c r="C7624" t="s">
        <v>7943</v>
      </c>
    </row>
    <row r="7625" spans="1:3">
      <c r="A7625" t="s">
        <v>1208</v>
      </c>
      <c r="B7625" s="104" t="s">
        <v>4860</v>
      </c>
      <c r="C7625" t="s">
        <v>7943</v>
      </c>
    </row>
    <row r="7626" spans="1:3">
      <c r="A7626" t="s">
        <v>7503</v>
      </c>
      <c r="B7626" s="104" t="s">
        <v>5939</v>
      </c>
      <c r="C7626" t="s">
        <v>7943</v>
      </c>
    </row>
    <row r="7627" spans="1:3">
      <c r="A7627" t="s">
        <v>1210</v>
      </c>
      <c r="B7627" s="104" t="s">
        <v>5266</v>
      </c>
      <c r="C7627" t="s">
        <v>7943</v>
      </c>
    </row>
    <row r="7628" spans="1:3">
      <c r="A7628" t="s">
        <v>1210</v>
      </c>
      <c r="B7628" s="104" t="s">
        <v>4861</v>
      </c>
      <c r="C7628" t="s">
        <v>7943</v>
      </c>
    </row>
    <row r="7629" spans="1:3">
      <c r="A7629" t="s">
        <v>1211</v>
      </c>
      <c r="B7629" s="104" t="s">
        <v>5267</v>
      </c>
      <c r="C7629" t="s">
        <v>7943</v>
      </c>
    </row>
    <row r="7630" spans="1:3">
      <c r="A7630" t="s">
        <v>1212</v>
      </c>
      <c r="B7630" s="104" t="s">
        <v>390</v>
      </c>
      <c r="C7630" t="s">
        <v>7943</v>
      </c>
    </row>
    <row r="7631" spans="1:3">
      <c r="A7631" t="s">
        <v>7503</v>
      </c>
      <c r="B7631" s="104" t="s">
        <v>5940</v>
      </c>
      <c r="C7631" t="s">
        <v>7943</v>
      </c>
    </row>
    <row r="7632" spans="1:3">
      <c r="A7632" t="s">
        <v>7503</v>
      </c>
      <c r="B7632" s="104" t="s">
        <v>4753</v>
      </c>
      <c r="C7632" t="s">
        <v>7943</v>
      </c>
    </row>
    <row r="7633" spans="1:3">
      <c r="A7633" t="s">
        <v>7503</v>
      </c>
      <c r="B7633" s="104" t="s">
        <v>5941</v>
      </c>
      <c r="C7633" t="s">
        <v>7943</v>
      </c>
    </row>
    <row r="7634" spans="1:3">
      <c r="A7634" t="s">
        <v>7503</v>
      </c>
      <c r="B7634" s="104" t="s">
        <v>4754</v>
      </c>
      <c r="C7634" t="s">
        <v>7943</v>
      </c>
    </row>
    <row r="7635" spans="1:3">
      <c r="A7635" t="s">
        <v>7503</v>
      </c>
      <c r="B7635" s="104" t="s">
        <v>5943</v>
      </c>
      <c r="C7635" t="s">
        <v>7943</v>
      </c>
    </row>
    <row r="7636" spans="1:3">
      <c r="A7636" t="s">
        <v>7503</v>
      </c>
      <c r="B7636" s="104" t="s">
        <v>5944</v>
      </c>
      <c r="C7636" t="s">
        <v>7943</v>
      </c>
    </row>
    <row r="7637" spans="1:3">
      <c r="A7637" t="s">
        <v>7503</v>
      </c>
      <c r="B7637" s="104" t="s">
        <v>5945</v>
      </c>
      <c r="C7637" t="s">
        <v>7943</v>
      </c>
    </row>
    <row r="7638" spans="1:3">
      <c r="A7638" t="s">
        <v>4862</v>
      </c>
      <c r="B7638" s="104" t="s">
        <v>2233</v>
      </c>
      <c r="C7638" t="s">
        <v>7943</v>
      </c>
    </row>
    <row r="7639" spans="1:3">
      <c r="A7639" t="s">
        <v>1213</v>
      </c>
      <c r="B7639" s="104" t="s">
        <v>2271</v>
      </c>
      <c r="C7639" t="s">
        <v>7943</v>
      </c>
    </row>
    <row r="7640" spans="1:3">
      <c r="A7640" t="s">
        <v>1214</v>
      </c>
      <c r="B7640" s="104" t="s">
        <v>392</v>
      </c>
      <c r="C7640" t="s">
        <v>7943</v>
      </c>
    </row>
    <row r="7641" spans="1:3">
      <c r="A7641" t="s">
        <v>1215</v>
      </c>
      <c r="B7641" s="104" t="s">
        <v>2646</v>
      </c>
      <c r="C7641" t="s">
        <v>7943</v>
      </c>
    </row>
    <row r="7642" spans="1:3">
      <c r="A7642" t="s">
        <v>1214</v>
      </c>
      <c r="B7642" s="104" t="s">
        <v>2647</v>
      </c>
      <c r="C7642" t="s">
        <v>7943</v>
      </c>
    </row>
    <row r="7643" spans="1:3">
      <c r="A7643" t="s">
        <v>1215</v>
      </c>
      <c r="B7643" s="104" t="s">
        <v>2273</v>
      </c>
      <c r="C7643" t="s">
        <v>7943</v>
      </c>
    </row>
    <row r="7644" spans="1:3">
      <c r="A7644" t="s">
        <v>1216</v>
      </c>
      <c r="B7644" s="104" t="s">
        <v>5274</v>
      </c>
      <c r="C7644" t="s">
        <v>7943</v>
      </c>
    </row>
    <row r="7645" spans="1:3">
      <c r="A7645" t="s">
        <v>1216</v>
      </c>
      <c r="B7645" s="104" t="s">
        <v>5275</v>
      </c>
      <c r="C7645" t="s">
        <v>7943</v>
      </c>
    </row>
    <row r="7646" spans="1:3">
      <c r="A7646" t="s">
        <v>1217</v>
      </c>
      <c r="B7646" s="104" t="s">
        <v>2435</v>
      </c>
      <c r="C7646" t="s">
        <v>7943</v>
      </c>
    </row>
    <row r="7647" spans="1:3">
      <c r="A7647" t="s">
        <v>7503</v>
      </c>
      <c r="B7647" s="104" t="s">
        <v>4863</v>
      </c>
      <c r="C7647" t="s">
        <v>7943</v>
      </c>
    </row>
    <row r="7648" spans="1:3">
      <c r="A7648" t="s">
        <v>1217</v>
      </c>
      <c r="B7648" s="104" t="s">
        <v>4864</v>
      </c>
      <c r="C7648" t="s">
        <v>7943</v>
      </c>
    </row>
    <row r="7649" spans="1:3">
      <c r="A7649" t="s">
        <v>7503</v>
      </c>
      <c r="B7649" s="104" t="s">
        <v>4865</v>
      </c>
      <c r="C7649" t="s">
        <v>7943</v>
      </c>
    </row>
    <row r="7650" spans="1:3">
      <c r="A7650" t="s">
        <v>7503</v>
      </c>
      <c r="B7650" s="104" t="s">
        <v>2440</v>
      </c>
      <c r="C7650" t="s">
        <v>7943</v>
      </c>
    </row>
    <row r="7651" spans="1:3">
      <c r="A7651" t="s">
        <v>1218</v>
      </c>
      <c r="B7651" s="104" t="s">
        <v>2254</v>
      </c>
      <c r="C7651" t="s">
        <v>7943</v>
      </c>
    </row>
    <row r="7652" spans="1:3">
      <c r="A7652" t="s">
        <v>1219</v>
      </c>
      <c r="B7652" s="104" t="s">
        <v>2155</v>
      </c>
      <c r="C7652" t="s">
        <v>7943</v>
      </c>
    </row>
    <row r="7653" spans="1:3">
      <c r="A7653" t="s">
        <v>1220</v>
      </c>
      <c r="B7653" s="104" t="s">
        <v>2279</v>
      </c>
      <c r="C7653" t="s">
        <v>7943</v>
      </c>
    </row>
    <row r="7654" spans="1:3">
      <c r="A7654" t="s">
        <v>1221</v>
      </c>
      <c r="B7654" s="104" t="s">
        <v>2280</v>
      </c>
      <c r="C7654" t="s">
        <v>7943</v>
      </c>
    </row>
    <row r="7655" spans="1:3">
      <c r="A7655" t="s">
        <v>1222</v>
      </c>
      <c r="B7655" s="104" t="s">
        <v>2281</v>
      </c>
      <c r="C7655" t="s">
        <v>7943</v>
      </c>
    </row>
    <row r="7656" spans="1:3">
      <c r="A7656" t="s">
        <v>1223</v>
      </c>
      <c r="B7656" s="104" t="s">
        <v>2282</v>
      </c>
      <c r="C7656" t="s">
        <v>7943</v>
      </c>
    </row>
    <row r="7657" spans="1:3">
      <c r="A7657" t="s">
        <v>1224</v>
      </c>
      <c r="B7657" s="104" t="s">
        <v>2284</v>
      </c>
      <c r="C7657" t="s">
        <v>7943</v>
      </c>
    </row>
    <row r="7658" spans="1:3">
      <c r="A7658" t="s">
        <v>1225</v>
      </c>
      <c r="B7658" s="104" t="s">
        <v>2285</v>
      </c>
      <c r="C7658" t="s">
        <v>7943</v>
      </c>
    </row>
    <row r="7659" spans="1:3">
      <c r="A7659" t="s">
        <v>1226</v>
      </c>
      <c r="B7659" s="104" t="s">
        <v>2288</v>
      </c>
      <c r="C7659" t="s">
        <v>7943</v>
      </c>
    </row>
    <row r="7660" spans="1:3">
      <c r="A7660" t="s">
        <v>1227</v>
      </c>
      <c r="B7660" s="104" t="s">
        <v>2291</v>
      </c>
      <c r="C7660" t="s">
        <v>7943</v>
      </c>
    </row>
    <row r="7661" spans="1:3">
      <c r="A7661" t="s">
        <v>1228</v>
      </c>
      <c r="B7661" s="104" t="s">
        <v>2274</v>
      </c>
      <c r="C7661" t="s">
        <v>7943</v>
      </c>
    </row>
    <row r="7662" spans="1:3">
      <c r="A7662" t="s">
        <v>4866</v>
      </c>
      <c r="B7662" s="104" t="s">
        <v>2295</v>
      </c>
      <c r="C7662" t="s">
        <v>7943</v>
      </c>
    </row>
    <row r="7663" spans="1:3">
      <c r="A7663" t="s">
        <v>1229</v>
      </c>
      <c r="B7663" s="104" t="s">
        <v>2270</v>
      </c>
      <c r="C7663" t="s">
        <v>7943</v>
      </c>
    </row>
    <row r="7664" spans="1:3">
      <c r="A7664" t="s">
        <v>4867</v>
      </c>
      <c r="B7664" s="104" t="s">
        <v>7770</v>
      </c>
      <c r="C7664" t="s">
        <v>7943</v>
      </c>
    </row>
    <row r="7665" spans="1:3">
      <c r="A7665" t="s">
        <v>7232</v>
      </c>
      <c r="B7665" s="104" t="s">
        <v>7771</v>
      </c>
      <c r="C7665" t="s">
        <v>7943</v>
      </c>
    </row>
    <row r="7666" spans="1:3">
      <c r="A7666" t="s">
        <v>1230</v>
      </c>
      <c r="B7666" s="104" t="s">
        <v>2301</v>
      </c>
      <c r="C7666" t="s">
        <v>7943</v>
      </c>
    </row>
    <row r="7667" spans="1:3">
      <c r="A7667" t="s">
        <v>1231</v>
      </c>
      <c r="B7667" s="104" t="s">
        <v>2304</v>
      </c>
      <c r="C7667" t="s">
        <v>7943</v>
      </c>
    </row>
    <row r="7668" spans="1:3">
      <c r="A7668" t="s">
        <v>1232</v>
      </c>
      <c r="B7668" s="104" t="s">
        <v>2307</v>
      </c>
      <c r="C7668" t="s">
        <v>7943</v>
      </c>
    </row>
    <row r="7669" spans="1:3">
      <c r="A7669" t="s">
        <v>1233</v>
      </c>
      <c r="B7669" s="104" t="s">
        <v>2309</v>
      </c>
      <c r="C7669" t="s">
        <v>7943</v>
      </c>
    </row>
    <row r="7670" spans="1:3">
      <c r="A7670" t="s">
        <v>1234</v>
      </c>
      <c r="B7670" s="104" t="s">
        <v>2267</v>
      </c>
      <c r="C7670" t="s">
        <v>7943</v>
      </c>
    </row>
    <row r="7671" spans="1:3">
      <c r="A7671" t="s">
        <v>1235</v>
      </c>
      <c r="B7671" s="104" t="s">
        <v>2313</v>
      </c>
      <c r="C7671" t="s">
        <v>7943</v>
      </c>
    </row>
    <row r="7672" spans="1:3">
      <c r="A7672" t="s">
        <v>1236</v>
      </c>
      <c r="B7672" s="104" t="s">
        <v>2315</v>
      </c>
      <c r="C7672" t="s">
        <v>7943</v>
      </c>
    </row>
    <row r="7673" spans="1:3">
      <c r="A7673" t="s">
        <v>1237</v>
      </c>
      <c r="B7673" s="104" t="s">
        <v>2120</v>
      </c>
      <c r="C7673" t="s">
        <v>7943</v>
      </c>
    </row>
    <row r="7674" spans="1:3">
      <c r="A7674" t="s">
        <v>1238</v>
      </c>
      <c r="B7674" s="104" t="s">
        <v>2319</v>
      </c>
      <c r="C7674" t="s">
        <v>7943</v>
      </c>
    </row>
    <row r="7675" spans="1:3">
      <c r="A7675" t="s">
        <v>1239</v>
      </c>
      <c r="B7675" s="104" t="s">
        <v>2322</v>
      </c>
      <c r="C7675" t="s">
        <v>7943</v>
      </c>
    </row>
    <row r="7676" spans="1:3">
      <c r="A7676" t="s">
        <v>1240</v>
      </c>
      <c r="B7676" s="104" t="s">
        <v>2324</v>
      </c>
      <c r="C7676" t="s">
        <v>7943</v>
      </c>
    </row>
    <row r="7677" spans="1:3">
      <c r="A7677" t="s">
        <v>1241</v>
      </c>
      <c r="B7677" s="104" t="s">
        <v>2327</v>
      </c>
      <c r="C7677" t="s">
        <v>7943</v>
      </c>
    </row>
    <row r="7678" spans="1:3">
      <c r="A7678" t="s">
        <v>1242</v>
      </c>
      <c r="B7678" s="104" t="s">
        <v>2169</v>
      </c>
      <c r="C7678" t="s">
        <v>7943</v>
      </c>
    </row>
    <row r="7679" spans="1:3">
      <c r="A7679" t="s">
        <v>1243</v>
      </c>
      <c r="B7679" s="104" t="s">
        <v>2332</v>
      </c>
      <c r="C7679" t="s">
        <v>7943</v>
      </c>
    </row>
    <row r="7680" spans="1:3">
      <c r="A7680" t="s">
        <v>1244</v>
      </c>
      <c r="B7680" s="104" t="s">
        <v>2335</v>
      </c>
      <c r="C7680" t="s">
        <v>7943</v>
      </c>
    </row>
    <row r="7681" spans="1:3">
      <c r="A7681" t="s">
        <v>1245</v>
      </c>
      <c r="B7681" s="104" t="s">
        <v>2237</v>
      </c>
      <c r="C7681" t="s">
        <v>7943</v>
      </c>
    </row>
    <row r="7682" spans="1:3">
      <c r="A7682" t="s">
        <v>1246</v>
      </c>
      <c r="B7682" s="104" t="s">
        <v>2243</v>
      </c>
      <c r="C7682" t="s">
        <v>7943</v>
      </c>
    </row>
    <row r="7683" spans="1:3">
      <c r="A7683" t="s">
        <v>1247</v>
      </c>
      <c r="B7683" s="104" t="s">
        <v>2196</v>
      </c>
      <c r="C7683" t="s">
        <v>7943</v>
      </c>
    </row>
    <row r="7684" spans="1:3">
      <c r="A7684" t="s">
        <v>4868</v>
      </c>
      <c r="B7684" s="104" t="s">
        <v>2342</v>
      </c>
      <c r="C7684" t="s">
        <v>7943</v>
      </c>
    </row>
    <row r="7685" spans="1:3">
      <c r="A7685" t="s">
        <v>1248</v>
      </c>
      <c r="B7685" s="104" t="s">
        <v>2343</v>
      </c>
      <c r="C7685" t="s">
        <v>7943</v>
      </c>
    </row>
    <row r="7686" spans="1:3">
      <c r="A7686" t="s">
        <v>1249</v>
      </c>
      <c r="B7686" s="104" t="s">
        <v>2278</v>
      </c>
      <c r="C7686" t="s">
        <v>7943</v>
      </c>
    </row>
    <row r="7687" spans="1:3">
      <c r="A7687" t="s">
        <v>1250</v>
      </c>
      <c r="B7687" s="104" t="s">
        <v>2345</v>
      </c>
      <c r="C7687" t="s">
        <v>7943</v>
      </c>
    </row>
    <row r="7688" spans="1:3">
      <c r="A7688" t="s">
        <v>1251</v>
      </c>
      <c r="B7688" s="104" t="s">
        <v>2348</v>
      </c>
      <c r="C7688" t="s">
        <v>7943</v>
      </c>
    </row>
    <row r="7689" spans="1:3">
      <c r="A7689" t="s">
        <v>7223</v>
      </c>
      <c r="B7689" s="104" t="s">
        <v>2350</v>
      </c>
      <c r="C7689" t="s">
        <v>7943</v>
      </c>
    </row>
    <row r="7690" spans="1:3">
      <c r="A7690" t="s">
        <v>1252</v>
      </c>
      <c r="B7690" s="104" t="s">
        <v>2266</v>
      </c>
      <c r="C7690" t="s">
        <v>7943</v>
      </c>
    </row>
    <row r="7691" spans="1:3">
      <c r="A7691" t="s">
        <v>1253</v>
      </c>
      <c r="B7691" s="104" t="s">
        <v>2159</v>
      </c>
      <c r="C7691" t="s">
        <v>7943</v>
      </c>
    </row>
    <row r="7692" spans="1:3">
      <c r="A7692" t="s">
        <v>1254</v>
      </c>
      <c r="B7692" s="104" t="s">
        <v>2357</v>
      </c>
      <c r="C7692" t="s">
        <v>7943</v>
      </c>
    </row>
    <row r="7693" spans="1:3">
      <c r="A7693" t="s">
        <v>1255</v>
      </c>
      <c r="B7693" s="104" t="s">
        <v>2360</v>
      </c>
      <c r="C7693" t="s">
        <v>7943</v>
      </c>
    </row>
    <row r="7694" spans="1:3">
      <c r="A7694" t="s">
        <v>1256</v>
      </c>
      <c r="B7694" s="104" t="s">
        <v>2363</v>
      </c>
      <c r="C7694" t="s">
        <v>7943</v>
      </c>
    </row>
    <row r="7695" spans="1:3">
      <c r="A7695" t="s">
        <v>1257</v>
      </c>
      <c r="B7695" s="104" t="s">
        <v>2366</v>
      </c>
      <c r="C7695" t="s">
        <v>7943</v>
      </c>
    </row>
    <row r="7696" spans="1:3">
      <c r="A7696" t="s">
        <v>1258</v>
      </c>
      <c r="B7696" s="104" t="s">
        <v>2369</v>
      </c>
      <c r="C7696" t="s">
        <v>7943</v>
      </c>
    </row>
    <row r="7697" spans="1:3">
      <c r="A7697" t="s">
        <v>1259</v>
      </c>
      <c r="B7697" s="104" t="s">
        <v>2372</v>
      </c>
      <c r="C7697" t="s">
        <v>7943</v>
      </c>
    </row>
    <row r="7698" spans="1:3">
      <c r="A7698" t="s">
        <v>1260</v>
      </c>
      <c r="B7698" s="104" t="s">
        <v>2375</v>
      </c>
      <c r="C7698" t="s">
        <v>7943</v>
      </c>
    </row>
    <row r="7699" spans="1:3">
      <c r="A7699" t="s">
        <v>1261</v>
      </c>
      <c r="B7699" s="104" t="s">
        <v>7816</v>
      </c>
      <c r="C7699" t="s">
        <v>7943</v>
      </c>
    </row>
    <row r="7700" spans="1:3">
      <c r="A7700" t="s">
        <v>1261</v>
      </c>
      <c r="B7700" s="104" t="s">
        <v>7817</v>
      </c>
      <c r="C7700" t="s">
        <v>7943</v>
      </c>
    </row>
    <row r="7701" spans="1:3">
      <c r="A7701" t="s">
        <v>2814</v>
      </c>
      <c r="B7701" s="104" t="s">
        <v>2380</v>
      </c>
      <c r="C7701" t="s">
        <v>7943</v>
      </c>
    </row>
    <row r="7702" spans="1:3">
      <c r="A7702" t="s">
        <v>7232</v>
      </c>
      <c r="B7702" s="104" t="s">
        <v>2383</v>
      </c>
      <c r="C7702" t="s">
        <v>7943</v>
      </c>
    </row>
    <row r="7703" spans="1:3">
      <c r="A7703" t="s">
        <v>1262</v>
      </c>
      <c r="B7703" s="104" t="s">
        <v>5643</v>
      </c>
      <c r="C7703" t="s">
        <v>7943</v>
      </c>
    </row>
    <row r="7704" spans="1:3">
      <c r="A7704" t="s">
        <v>1262</v>
      </c>
      <c r="B7704" s="104" t="s">
        <v>400</v>
      </c>
      <c r="C7704" t="s">
        <v>7943</v>
      </c>
    </row>
    <row r="7705" spans="1:3">
      <c r="A7705" t="s">
        <v>7232</v>
      </c>
      <c r="B7705" s="104" t="s">
        <v>2389</v>
      </c>
      <c r="C7705" t="s">
        <v>7943</v>
      </c>
    </row>
    <row r="7706" spans="1:3">
      <c r="A7706" t="s">
        <v>1263</v>
      </c>
      <c r="B7706" s="104" t="s">
        <v>2392</v>
      </c>
      <c r="C7706" t="s">
        <v>7943</v>
      </c>
    </row>
    <row r="7707" spans="1:3">
      <c r="A7707" t="s">
        <v>4808</v>
      </c>
      <c r="B7707" s="104" t="s">
        <v>2395</v>
      </c>
      <c r="C7707" t="s">
        <v>7943</v>
      </c>
    </row>
    <row r="7708" spans="1:3">
      <c r="A7708" t="s">
        <v>7232</v>
      </c>
      <c r="B7708" s="104" t="s">
        <v>2215</v>
      </c>
      <c r="C7708" t="s">
        <v>7943</v>
      </c>
    </row>
    <row r="7709" spans="1:3">
      <c r="A7709" t="s">
        <v>7232</v>
      </c>
      <c r="B7709" s="104" t="s">
        <v>2400</v>
      </c>
      <c r="C7709" t="s">
        <v>7943</v>
      </c>
    </row>
    <row r="7710" spans="1:3">
      <c r="A7710" t="s">
        <v>2814</v>
      </c>
      <c r="B7710" s="104" t="s">
        <v>2403</v>
      </c>
      <c r="C7710" t="s">
        <v>7943</v>
      </c>
    </row>
    <row r="7711" spans="1:3">
      <c r="A7711" t="s">
        <v>1264</v>
      </c>
      <c r="B7711" s="104" t="s">
        <v>2406</v>
      </c>
      <c r="C7711" t="s">
        <v>7943</v>
      </c>
    </row>
    <row r="7712" spans="1:3">
      <c r="A7712" t="s">
        <v>1265</v>
      </c>
      <c r="B7712" s="104" t="s">
        <v>2408</v>
      </c>
      <c r="C7712" t="s">
        <v>7943</v>
      </c>
    </row>
    <row r="7713" spans="1:3">
      <c r="A7713" t="s">
        <v>1266</v>
      </c>
      <c r="B7713" s="104" t="s">
        <v>2411</v>
      </c>
      <c r="C7713" t="s">
        <v>7943</v>
      </c>
    </row>
    <row r="7714" spans="1:3">
      <c r="A7714" t="s">
        <v>1267</v>
      </c>
      <c r="B7714" s="104" t="s">
        <v>2276</v>
      </c>
      <c r="C7714" t="s">
        <v>7943</v>
      </c>
    </row>
    <row r="7715" spans="1:3">
      <c r="A7715" t="s">
        <v>4869</v>
      </c>
      <c r="B7715" s="104" t="s">
        <v>2415</v>
      </c>
      <c r="C7715" t="s">
        <v>7943</v>
      </c>
    </row>
    <row r="7716" spans="1:3">
      <c r="A7716" t="s">
        <v>1268</v>
      </c>
      <c r="B7716" s="104" t="s">
        <v>2417</v>
      </c>
      <c r="C7716" t="s">
        <v>7943</v>
      </c>
    </row>
    <row r="7717" spans="1:3">
      <c r="A7717" t="s">
        <v>1269</v>
      </c>
      <c r="B7717" s="104" t="s">
        <v>2418</v>
      </c>
      <c r="C7717" t="s">
        <v>7943</v>
      </c>
    </row>
    <row r="7718" spans="1:3">
      <c r="A7718" t="s">
        <v>1270</v>
      </c>
      <c r="B7718" s="104" t="s">
        <v>2419</v>
      </c>
      <c r="C7718" t="s">
        <v>7943</v>
      </c>
    </row>
    <row r="7719" spans="1:3">
      <c r="A7719" t="s">
        <v>1271</v>
      </c>
      <c r="B7719" s="104" t="s">
        <v>2420</v>
      </c>
      <c r="C7719" t="s">
        <v>7943</v>
      </c>
    </row>
    <row r="7720" spans="1:3">
      <c r="A7720" t="s">
        <v>1272</v>
      </c>
      <c r="B7720" s="104" t="s">
        <v>2421</v>
      </c>
      <c r="C7720" t="s">
        <v>7943</v>
      </c>
    </row>
    <row r="7721" spans="1:3">
      <c r="A7721" t="s">
        <v>1273</v>
      </c>
      <c r="B7721" s="104" t="s">
        <v>2422</v>
      </c>
      <c r="C7721" t="s">
        <v>7943</v>
      </c>
    </row>
    <row r="7722" spans="1:3">
      <c r="A7722" t="s">
        <v>1274</v>
      </c>
      <c r="B7722" s="104" t="s">
        <v>2075</v>
      </c>
      <c r="C7722" t="s">
        <v>7943</v>
      </c>
    </row>
    <row r="7723" spans="1:3">
      <c r="A7723" t="s">
        <v>1275</v>
      </c>
      <c r="B7723" s="104" t="s">
        <v>2423</v>
      </c>
      <c r="C7723" t="s">
        <v>7943</v>
      </c>
    </row>
    <row r="7724" spans="1:3">
      <c r="A7724" t="s">
        <v>1276</v>
      </c>
      <c r="B7724" s="104" t="s">
        <v>2424</v>
      </c>
      <c r="C7724" t="s">
        <v>7943</v>
      </c>
    </row>
    <row r="7725" spans="1:3">
      <c r="A7725" t="s">
        <v>1277</v>
      </c>
      <c r="B7725" s="104" t="s">
        <v>5993</v>
      </c>
      <c r="C7725" t="s">
        <v>7943</v>
      </c>
    </row>
    <row r="7726" spans="1:3">
      <c r="A7726" t="s">
        <v>1278</v>
      </c>
      <c r="B7726" s="104" t="s">
        <v>5994</v>
      </c>
      <c r="C7726" t="s">
        <v>7943</v>
      </c>
    </row>
    <row r="7727" spans="1:3">
      <c r="A7727" t="s">
        <v>1279</v>
      </c>
      <c r="B7727" s="104" t="s">
        <v>2426</v>
      </c>
      <c r="C7727" t="s">
        <v>7943</v>
      </c>
    </row>
    <row r="7728" spans="1:3">
      <c r="A7728" t="s">
        <v>1280</v>
      </c>
      <c r="B7728" s="104" t="s">
        <v>2427</v>
      </c>
      <c r="C7728" t="s">
        <v>7943</v>
      </c>
    </row>
    <row r="7729" spans="1:3">
      <c r="A7729" t="s">
        <v>7232</v>
      </c>
      <c r="B7729" s="104" t="s">
        <v>5576</v>
      </c>
      <c r="C7729" t="s">
        <v>7943</v>
      </c>
    </row>
    <row r="7730" spans="1:3">
      <c r="A7730" t="s">
        <v>7232</v>
      </c>
      <c r="B7730" s="104" t="s">
        <v>5578</v>
      </c>
      <c r="C7730" t="s">
        <v>7943</v>
      </c>
    </row>
    <row r="7731" spans="1:3">
      <c r="A7731" t="s">
        <v>1281</v>
      </c>
      <c r="B7731" s="104" t="s">
        <v>4870</v>
      </c>
      <c r="C7731" t="s">
        <v>7943</v>
      </c>
    </row>
    <row r="7732" spans="1:3">
      <c r="A7732" t="s">
        <v>1281</v>
      </c>
      <c r="B7732" s="104" t="s">
        <v>4871</v>
      </c>
      <c r="C7732" t="s">
        <v>7943</v>
      </c>
    </row>
    <row r="7733" spans="1:3">
      <c r="A7733" t="s">
        <v>1281</v>
      </c>
      <c r="B7733" s="104" t="s">
        <v>4872</v>
      </c>
      <c r="C7733" t="s">
        <v>7943</v>
      </c>
    </row>
    <row r="7734" spans="1:3">
      <c r="A7734" t="s">
        <v>1281</v>
      </c>
      <c r="B7734" s="104" t="s">
        <v>4873</v>
      </c>
      <c r="C7734" t="s">
        <v>7943</v>
      </c>
    </row>
    <row r="7735" spans="1:3">
      <c r="A7735" t="s">
        <v>7232</v>
      </c>
      <c r="B7735" s="104" t="s">
        <v>4874</v>
      </c>
      <c r="C7735" t="s">
        <v>7943</v>
      </c>
    </row>
    <row r="7736" spans="1:3">
      <c r="A7736" t="s">
        <v>1282</v>
      </c>
      <c r="B7736" s="104" t="s">
        <v>4875</v>
      </c>
      <c r="C7736" t="s">
        <v>7943</v>
      </c>
    </row>
    <row r="7737" spans="1:3">
      <c r="A7737" t="s">
        <v>1283</v>
      </c>
      <c r="B7737" s="104" t="s">
        <v>2431</v>
      </c>
      <c r="C7737" t="s">
        <v>7943</v>
      </c>
    </row>
    <row r="7738" spans="1:3">
      <c r="A7738" t="s">
        <v>1284</v>
      </c>
      <c r="B7738" s="104" t="s">
        <v>2432</v>
      </c>
      <c r="C7738" t="s">
        <v>7943</v>
      </c>
    </row>
    <row r="7739" spans="1:3">
      <c r="A7739" t="s">
        <v>1285</v>
      </c>
      <c r="B7739" s="104" t="s">
        <v>2434</v>
      </c>
      <c r="C7739" t="s">
        <v>7943</v>
      </c>
    </row>
    <row r="7740" spans="1:3">
      <c r="A7740" t="s">
        <v>1286</v>
      </c>
      <c r="B7740" s="104" t="s">
        <v>2437</v>
      </c>
      <c r="C7740" t="s">
        <v>7943</v>
      </c>
    </row>
    <row r="7741" spans="1:3">
      <c r="A7741" t="s">
        <v>1287</v>
      </c>
      <c r="B7741" s="104" t="s">
        <v>2439</v>
      </c>
      <c r="C7741" t="s">
        <v>7943</v>
      </c>
    </row>
    <row r="7742" spans="1:3">
      <c r="A7742" t="s">
        <v>1288</v>
      </c>
      <c r="B7742" s="104" t="s">
        <v>2211</v>
      </c>
      <c r="C7742" t="s">
        <v>7943</v>
      </c>
    </row>
    <row r="7743" spans="1:3">
      <c r="A7743" t="s">
        <v>1289</v>
      </c>
      <c r="B7743" s="104" t="s">
        <v>2443</v>
      </c>
      <c r="C7743" t="s">
        <v>7943</v>
      </c>
    </row>
    <row r="7744" spans="1:3">
      <c r="A7744" t="s">
        <v>1290</v>
      </c>
      <c r="B7744" s="104" t="s">
        <v>2265</v>
      </c>
      <c r="C7744" t="s">
        <v>7943</v>
      </c>
    </row>
    <row r="7745" spans="1:3">
      <c r="A7745" t="s">
        <v>1291</v>
      </c>
      <c r="B7745" s="104" t="s">
        <v>2089</v>
      </c>
      <c r="C7745" t="s">
        <v>7943</v>
      </c>
    </row>
    <row r="7746" spans="1:3">
      <c r="A7746" t="s">
        <v>1292</v>
      </c>
      <c r="B7746" s="104" t="s">
        <v>2444</v>
      </c>
      <c r="C7746" t="s">
        <v>7943</v>
      </c>
    </row>
    <row r="7747" spans="1:3">
      <c r="A7747" t="s">
        <v>1293</v>
      </c>
      <c r="B7747" s="104" t="s">
        <v>2445</v>
      </c>
      <c r="C7747" t="s">
        <v>7943</v>
      </c>
    </row>
    <row r="7748" spans="1:3">
      <c r="A7748" t="s">
        <v>1294</v>
      </c>
      <c r="B7748" s="104" t="s">
        <v>2446</v>
      </c>
      <c r="C7748" t="s">
        <v>7943</v>
      </c>
    </row>
    <row r="7749" spans="1:3">
      <c r="A7749" t="s">
        <v>1295</v>
      </c>
      <c r="B7749" s="104" t="s">
        <v>2077</v>
      </c>
      <c r="C7749" t="s">
        <v>7943</v>
      </c>
    </row>
    <row r="7750" spans="1:3">
      <c r="A7750" t="s">
        <v>1296</v>
      </c>
      <c r="B7750" s="104" t="s">
        <v>2451</v>
      </c>
      <c r="C7750" t="s">
        <v>7943</v>
      </c>
    </row>
    <row r="7751" spans="1:3">
      <c r="A7751" t="s">
        <v>1297</v>
      </c>
      <c r="B7751" s="104" t="s">
        <v>2453</v>
      </c>
      <c r="C7751" t="s">
        <v>7943</v>
      </c>
    </row>
    <row r="7752" spans="1:3">
      <c r="A7752" t="s">
        <v>7248</v>
      </c>
      <c r="B7752" s="104" t="s">
        <v>6377</v>
      </c>
      <c r="C7752" t="s">
        <v>7943</v>
      </c>
    </row>
    <row r="7753" spans="1:3">
      <c r="A7753" t="s">
        <v>7248</v>
      </c>
      <c r="B7753" s="104" t="s">
        <v>6378</v>
      </c>
      <c r="C7753" t="s">
        <v>7943</v>
      </c>
    </row>
    <row r="7754" spans="1:3">
      <c r="A7754" t="s">
        <v>1298</v>
      </c>
      <c r="B7754" s="104" t="s">
        <v>6379</v>
      </c>
      <c r="C7754" t="s">
        <v>7943</v>
      </c>
    </row>
    <row r="7755" spans="1:3">
      <c r="A7755" t="s">
        <v>1299</v>
      </c>
      <c r="B7755" s="104">
        <v>222</v>
      </c>
      <c r="C7755" t="s">
        <v>7943</v>
      </c>
    </row>
    <row r="7756" spans="1:3">
      <c r="A7756" t="s">
        <v>1300</v>
      </c>
      <c r="B7756" s="104" t="s">
        <v>6383</v>
      </c>
      <c r="C7756" t="s">
        <v>7943</v>
      </c>
    </row>
    <row r="7757" spans="1:3">
      <c r="A7757" t="s">
        <v>1301</v>
      </c>
      <c r="B7757" s="104" t="s">
        <v>2311</v>
      </c>
      <c r="C7757" t="s">
        <v>7943</v>
      </c>
    </row>
    <row r="7758" spans="1:3">
      <c r="A7758" t="s">
        <v>1302</v>
      </c>
      <c r="B7758" s="104" t="s">
        <v>6386</v>
      </c>
      <c r="C7758" t="s">
        <v>7943</v>
      </c>
    </row>
    <row r="7759" spans="1:3">
      <c r="A7759" t="s">
        <v>1303</v>
      </c>
      <c r="B7759" s="104" t="s">
        <v>6388</v>
      </c>
      <c r="C7759" t="s">
        <v>7943</v>
      </c>
    </row>
    <row r="7760" spans="1:3">
      <c r="A7760" t="s">
        <v>1304</v>
      </c>
      <c r="B7760" s="104" t="s">
        <v>2303</v>
      </c>
      <c r="C7760" t="s">
        <v>7943</v>
      </c>
    </row>
    <row r="7761" spans="1:3">
      <c r="A7761" t="s">
        <v>1305</v>
      </c>
      <c r="B7761" s="104" t="s">
        <v>2331</v>
      </c>
      <c r="C7761" t="s">
        <v>7943</v>
      </c>
    </row>
    <row r="7762" spans="1:3">
      <c r="A7762" t="s">
        <v>1306</v>
      </c>
      <c r="B7762" s="104" t="s">
        <v>6389</v>
      </c>
      <c r="C7762" t="s">
        <v>7943</v>
      </c>
    </row>
    <row r="7763" spans="1:3">
      <c r="A7763" t="s">
        <v>1307</v>
      </c>
      <c r="B7763" s="104" t="s">
        <v>6391</v>
      </c>
      <c r="C7763" t="s">
        <v>7943</v>
      </c>
    </row>
    <row r="7764" spans="1:3">
      <c r="A7764" t="s">
        <v>1308</v>
      </c>
      <c r="B7764" s="104" t="s">
        <v>6390</v>
      </c>
      <c r="C7764" t="s">
        <v>7943</v>
      </c>
    </row>
    <row r="7765" spans="1:3">
      <c r="A7765" t="s">
        <v>1309</v>
      </c>
      <c r="B7765" s="104" t="s">
        <v>2318</v>
      </c>
      <c r="C7765" t="s">
        <v>7943</v>
      </c>
    </row>
    <row r="7766" spans="1:3">
      <c r="A7766" t="s">
        <v>1310</v>
      </c>
      <c r="B7766" s="104" t="s">
        <v>2341</v>
      </c>
      <c r="C7766" t="s">
        <v>7943</v>
      </c>
    </row>
    <row r="7767" spans="1:3">
      <c r="A7767" t="s">
        <v>1311</v>
      </c>
      <c r="B7767" s="104" t="s">
        <v>2071</v>
      </c>
      <c r="C7767" t="s">
        <v>7943</v>
      </c>
    </row>
    <row r="7768" spans="1:3">
      <c r="A7768" t="s">
        <v>1312</v>
      </c>
      <c r="B7768" s="104" t="s">
        <v>6394</v>
      </c>
      <c r="C7768" t="s">
        <v>7943</v>
      </c>
    </row>
    <row r="7769" spans="1:3">
      <c r="A7769" t="s">
        <v>1313</v>
      </c>
      <c r="B7769" s="104" t="s">
        <v>4876</v>
      </c>
      <c r="C7769" t="s">
        <v>7943</v>
      </c>
    </row>
    <row r="7770" spans="1:3">
      <c r="A7770" t="s">
        <v>1314</v>
      </c>
      <c r="B7770" s="104" t="s">
        <v>4877</v>
      </c>
      <c r="C7770" t="s">
        <v>7943</v>
      </c>
    </row>
    <row r="7771" spans="1:3">
      <c r="A7771" t="s">
        <v>1314</v>
      </c>
      <c r="B7771" s="104" t="s">
        <v>4878</v>
      </c>
      <c r="C7771" t="s">
        <v>7943</v>
      </c>
    </row>
    <row r="7772" spans="1:3">
      <c r="A7772" t="s">
        <v>7248</v>
      </c>
      <c r="B7772" s="104" t="s">
        <v>4879</v>
      </c>
      <c r="C7772" t="s">
        <v>7943</v>
      </c>
    </row>
    <row r="7773" spans="1:3">
      <c r="A7773" t="s">
        <v>1315</v>
      </c>
      <c r="B7773" s="104" t="s">
        <v>6003</v>
      </c>
      <c r="C7773" t="s">
        <v>7943</v>
      </c>
    </row>
    <row r="7774" spans="1:3">
      <c r="A7774" t="s">
        <v>7248</v>
      </c>
      <c r="B7774" s="104" t="s">
        <v>2109</v>
      </c>
      <c r="C7774" t="s">
        <v>7943</v>
      </c>
    </row>
    <row r="7775" spans="1:3">
      <c r="A7775" t="s">
        <v>7248</v>
      </c>
      <c r="B7775" s="104" t="s">
        <v>2066</v>
      </c>
      <c r="C7775" t="s">
        <v>7943</v>
      </c>
    </row>
    <row r="7776" spans="1:3">
      <c r="A7776" t="s">
        <v>1316</v>
      </c>
      <c r="B7776" s="104" t="s">
        <v>419</v>
      </c>
      <c r="C7776" t="s">
        <v>7943</v>
      </c>
    </row>
    <row r="7777" spans="1:3">
      <c r="A7777" t="s">
        <v>1316</v>
      </c>
      <c r="B7777" s="104" t="s">
        <v>420</v>
      </c>
      <c r="C7777" t="s">
        <v>7943</v>
      </c>
    </row>
    <row r="7778" spans="1:3">
      <c r="A7778" t="s">
        <v>1317</v>
      </c>
      <c r="B7778" s="104" t="s">
        <v>2064</v>
      </c>
      <c r="C7778" t="s">
        <v>7943</v>
      </c>
    </row>
    <row r="7779" spans="1:3">
      <c r="A7779" t="s">
        <v>1318</v>
      </c>
      <c r="B7779" s="104" t="s">
        <v>2068</v>
      </c>
      <c r="C7779" t="s">
        <v>7943</v>
      </c>
    </row>
    <row r="7780" spans="1:3">
      <c r="A7780" t="s">
        <v>1319</v>
      </c>
      <c r="B7780" s="104" t="s">
        <v>6401</v>
      </c>
      <c r="C7780" t="s">
        <v>7943</v>
      </c>
    </row>
    <row r="7781" spans="1:3">
      <c r="A7781" t="s">
        <v>7248</v>
      </c>
      <c r="B7781" s="104" t="s">
        <v>6404</v>
      </c>
      <c r="C7781" t="s">
        <v>7943</v>
      </c>
    </row>
    <row r="7782" spans="1:3">
      <c r="A7782" t="s">
        <v>1320</v>
      </c>
      <c r="B7782" s="104" t="s">
        <v>6393</v>
      </c>
      <c r="C7782" t="s">
        <v>7943</v>
      </c>
    </row>
    <row r="7783" spans="1:3">
      <c r="A7783" t="s">
        <v>1321</v>
      </c>
      <c r="B7783" s="104" t="s">
        <v>2433</v>
      </c>
      <c r="C7783" t="s">
        <v>7943</v>
      </c>
    </row>
    <row r="7784" spans="1:3">
      <c r="A7784" t="s">
        <v>1322</v>
      </c>
      <c r="B7784" s="104" t="s">
        <v>6648</v>
      </c>
      <c r="C7784" t="s">
        <v>7943</v>
      </c>
    </row>
    <row r="7785" spans="1:3">
      <c r="A7785" t="s">
        <v>1323</v>
      </c>
      <c r="B7785" s="104" t="s">
        <v>426</v>
      </c>
      <c r="C7785" t="s">
        <v>7943</v>
      </c>
    </row>
    <row r="7786" spans="1:3">
      <c r="A7786" t="s">
        <v>1324</v>
      </c>
      <c r="B7786" s="104" t="s">
        <v>6649</v>
      </c>
      <c r="C7786" t="s">
        <v>7943</v>
      </c>
    </row>
    <row r="7787" spans="1:3">
      <c r="A7787" t="s">
        <v>1325</v>
      </c>
      <c r="B7787" s="104" t="s">
        <v>6651</v>
      </c>
      <c r="C7787" t="s">
        <v>7943</v>
      </c>
    </row>
    <row r="7788" spans="1:3">
      <c r="B7788" s="104" t="s">
        <v>6653</v>
      </c>
      <c r="C7788" t="s">
        <v>7943</v>
      </c>
    </row>
    <row r="7789" spans="1:3">
      <c r="B7789" s="104" t="s">
        <v>4880</v>
      </c>
      <c r="C7789" t="s">
        <v>7943</v>
      </c>
    </row>
    <row r="7790" spans="1:3">
      <c r="A7790" t="s">
        <v>7288</v>
      </c>
      <c r="B7790" s="104" t="s">
        <v>2148</v>
      </c>
      <c r="C7790" t="s">
        <v>7943</v>
      </c>
    </row>
    <row r="7791" spans="1:3">
      <c r="A7791" t="s">
        <v>4808</v>
      </c>
      <c r="B7791" s="104" t="s">
        <v>2114</v>
      </c>
      <c r="C7791" t="s">
        <v>7943</v>
      </c>
    </row>
    <row r="7792" spans="1:3">
      <c r="A7792" t="s">
        <v>1326</v>
      </c>
      <c r="B7792" s="104" t="s">
        <v>2179</v>
      </c>
      <c r="C7792" t="s">
        <v>7943</v>
      </c>
    </row>
    <row r="7793" spans="1:3">
      <c r="A7793" t="s">
        <v>7870</v>
      </c>
      <c r="B7793" s="104" t="s">
        <v>6409</v>
      </c>
      <c r="C7793" t="s">
        <v>7943</v>
      </c>
    </row>
  </sheetData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Inwentaryzacja 26.02.2013 </vt:lpstr>
      <vt:lpstr>AZBEST AKTUALIZACJA 02.2014</vt:lpstr>
      <vt:lpstr>Podsumowanie inwentaryzacji</vt:lpstr>
      <vt:lpstr>Koszty usuwania azbestu</vt:lpstr>
      <vt:lpstr>I stopień</vt:lpstr>
      <vt:lpstr>II stopień</vt:lpstr>
      <vt:lpstr>III stopień</vt:lpstr>
      <vt:lpstr>Koszty jednostkowe</vt:lpstr>
      <vt:lpstr>Wymiary i ciężar</vt:lpstr>
      <vt:lpstr>Ewidencja działek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Winiecki</dc:creator>
  <cp:lastModifiedBy>UM Lębork</cp:lastModifiedBy>
  <cp:lastPrinted>2014-02-27T10:03:52Z</cp:lastPrinted>
  <dcterms:created xsi:type="dcterms:W3CDTF">2010-05-25T08:08:16Z</dcterms:created>
  <dcterms:modified xsi:type="dcterms:W3CDTF">2014-06-06T11:07:17Z</dcterms:modified>
</cp:coreProperties>
</file>